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9236" windowHeight="5652" activeTab="1"/>
  </bookViews>
  <sheets>
    <sheet name="BUDGET-agregirani pokazateli" sheetId="1" r:id="rId1"/>
    <sheet name="BUDGET" sheetId="2" r:id="rId2"/>
    <sheet name="INF" sheetId="3" state="hidden" r:id="rId3"/>
    <sheet name="list" sheetId="4" state="hidden" r:id="rId4"/>
  </sheets>
  <externalReferences>
    <externalReference r:id="rId5"/>
    <externalReference r:id="rId6"/>
  </externalReferences>
  <definedNames>
    <definedName name="_xlnm._FilterDatabase" localSheetId="1" hidden="1">BUDGET!$J$1:$J$3998</definedName>
    <definedName name="Date">list!$B$728:$B$739</definedName>
    <definedName name="EBK_DEIN">list!$B$11:$B$277</definedName>
    <definedName name="EBK_DEIN2">list!$B$11:$C$277</definedName>
    <definedName name="OP_LIST">list!$A$283:$A$291</definedName>
    <definedName name="OP_LIST2">list!$A$283:$B$291</definedName>
    <definedName name="PRBK">list!$A$437:$B$725</definedName>
    <definedName name="_xlnm.Print_Area" localSheetId="1">BUDGET!$A:$I</definedName>
    <definedName name="_xlnm.Print_Area" localSheetId="0">'BUDGET-agregirani pokazateli'!$B$1:$H$148</definedName>
    <definedName name="SMETKA">list!$A$2:$A$7</definedName>
    <definedName name="Z_D568CAA1_2ECB_11D7_B07A_00010309AF38_.wvu.Cols" localSheetId="0" hidden="1">'BUDGET-agregirani pokazateli'!$K:$L,'BUDGET-agregirani pokazateli'!$N:$O,'BUDGET-agregirani pokazateli'!$Q:$R,'BUDGET-agregirani pokazateli'!$T:$U,'BUDGET-agregirani pokazateli'!#REF!,'BUDGET-agregirani pokazateli'!#REF!,'BUDGET-agregirani pokazateli'!#REF!,'BUDGET-agregirani pokazateli'!#REF!,'BUDGET-agregirani pokazateli'!#REF!,'BUDGET-agregirani pokazateli'!#REF!,'BUDGET-agregirani pokazateli'!#REF!,'BUDGET-agregirani pokazateli'!#REF!</definedName>
    <definedName name="Z_D568CAA1_2ECB_11D7_B07A_00010309AF38_.wvu.PrintArea" localSheetId="0" hidden="1">'BUDGET-agregirani pokazateli'!$B$1:$I$148</definedName>
    <definedName name="Z_D568CAA1_2ECB_11D7_B07A_00010309AF38_.wvu.Rows" localSheetId="0" hidden="1">'BUDGET-agregirani pokazateli'!$55:$55,'BUDGET-agregirani pokazateli'!$62:$62,'BUDGET-agregirani pokazateli'!$130:$134,'BUDGET-agregirani pokazateli'!$136:$144</definedName>
    <definedName name="zad" localSheetId="2">[1]MAKET!#REF!,[1]MAKET!#REF!,[1]MAKET!#REF!,[1]MAKET!#REF!,[1]MAKET!#REF!,[1]MAKET!#REF!,[1]MAKET!#REF!,[1]MAKET!#REF!,[1]MAKET!#REF!,[1]MAKET!#REF!,[1]MAKET!#REF!,[1]MAKET!#REF!,[1]MAKET!#REF!,[1]MAKET!#REF!,[1]MAKET!#REF!,[1]MAKET!#REF!,[1]MAKET!#REF!</definedName>
    <definedName name="zad" localSheetId="3">[2]MAKET!#REF!,[2]MAKET!#REF!,[2]MAKET!#REF!,[2]MAKET!#REF!,[2]MAKET!#REF!,[2]MAKET!#REF!,[2]MAKET!#REF!,[2]MAKET!#REF!,[2]MAKET!#REF!,[2]MAKET!#REF!,[2]MAKET!#REF!,[2]MAKET!#REF!,[2]MAKET!#REF!,[2]MAKET!#REF!,[2]MAKET!#REF!,[2]MAKET!#REF!,[2]MAKET!#REF!</definedName>
    <definedName name="zad">BUDGET!#REF!,BUDGET!#REF!,BUDGET!#REF!,BUDGET!#REF!,BUDGET!#REF!,BUDGET!#REF!,BUDGET!#REF!,BUDGET!#REF!,BUDGET!#REF!,BUDGET!#REF!,BUDGET!#REF!,BUDGET!#REF!,BUDGET!#REF!,BUDGET!#REF!,BUDGET!#REF!,BUDGET!#REF!,BUDGET!#REF!</definedName>
  </definedNames>
  <calcPr calcId="125725" fullCalcOnLoad="1"/>
  <customWorkbookViews>
    <customWorkbookView name="PPanchev - Personal View" guid="{D568CAA1-2ECB-11D7-B07A-00010309AF38}" mergeInterval="0" personalView="1" maximized="1" windowWidth="1018" windowHeight="634" activeSheetId="1"/>
  </customWorkbookViews>
</workbook>
</file>

<file path=xl/calcChain.xml><?xml version="1.0" encoding="utf-8"?>
<calcChain xmlns="http://schemas.openxmlformats.org/spreadsheetml/2006/main">
  <c r="B6" i="1"/>
  <c r="E11"/>
  <c r="E12"/>
  <c r="F24"/>
  <c r="G27"/>
  <c r="H27"/>
  <c r="F27" s="1"/>
  <c r="I27"/>
  <c r="G28"/>
  <c r="H28"/>
  <c r="I28"/>
  <c r="G29"/>
  <c r="H29"/>
  <c r="F29" s="1"/>
  <c r="I29"/>
  <c r="F34"/>
  <c r="F35"/>
  <c r="G60"/>
  <c r="H60"/>
  <c r="I60"/>
  <c r="F61"/>
  <c r="F67"/>
  <c r="G69"/>
  <c r="H69"/>
  <c r="I69"/>
  <c r="G70"/>
  <c r="H70"/>
  <c r="I70"/>
  <c r="G72"/>
  <c r="H72"/>
  <c r="I72"/>
  <c r="G73"/>
  <c r="H73"/>
  <c r="I73"/>
  <c r="G74"/>
  <c r="H74"/>
  <c r="I74"/>
  <c r="G75"/>
  <c r="H75"/>
  <c r="I75"/>
  <c r="G78"/>
  <c r="H78"/>
  <c r="I78"/>
  <c r="G79"/>
  <c r="H79"/>
  <c r="I79"/>
  <c r="F81"/>
  <c r="G82"/>
  <c r="H82"/>
  <c r="I82"/>
  <c r="G83"/>
  <c r="H83"/>
  <c r="F83" s="1"/>
  <c r="I83"/>
  <c r="G84"/>
  <c r="H84"/>
  <c r="I84"/>
  <c r="G90"/>
  <c r="H90"/>
  <c r="I90"/>
  <c r="G91"/>
  <c r="H91"/>
  <c r="I91"/>
  <c r="G92"/>
  <c r="H92"/>
  <c r="I92"/>
  <c r="G93"/>
  <c r="H93"/>
  <c r="I93"/>
  <c r="G94"/>
  <c r="H94"/>
  <c r="I94"/>
  <c r="G96"/>
  <c r="H96"/>
  <c r="I96"/>
  <c r="E9" i="2"/>
  <c r="G11" i="1" s="1"/>
  <c r="F9" i="2"/>
  <c r="H11" i="1" s="1"/>
  <c r="B12" i="2"/>
  <c r="B3" i="1" s="1"/>
  <c r="B16" i="2"/>
  <c r="F22"/>
  <c r="G23" i="1" s="1"/>
  <c r="G22" i="2"/>
  <c r="H23" i="1" s="1"/>
  <c r="H22" i="2"/>
  <c r="I23" i="1" s="1"/>
  <c r="I23" i="2"/>
  <c r="I22" s="1"/>
  <c r="J23"/>
  <c r="I24"/>
  <c r="J24"/>
  <c r="I25"/>
  <c r="J25"/>
  <c r="I26"/>
  <c r="J26"/>
  <c r="I27"/>
  <c r="J27"/>
  <c r="F28"/>
  <c r="G28"/>
  <c r="H28"/>
  <c r="I29"/>
  <c r="I28" s="1"/>
  <c r="J28" s="1"/>
  <c r="I30"/>
  <c r="J30" s="1"/>
  <c r="I31"/>
  <c r="J31" s="1"/>
  <c r="I32"/>
  <c r="J32" s="1"/>
  <c r="F33"/>
  <c r="G33"/>
  <c r="H33"/>
  <c r="I34"/>
  <c r="I33" s="1"/>
  <c r="J33" s="1"/>
  <c r="J34"/>
  <c r="I35"/>
  <c r="J35"/>
  <c r="I36"/>
  <c r="J36"/>
  <c r="I37"/>
  <c r="J37"/>
  <c r="I38"/>
  <c r="J38"/>
  <c r="F39"/>
  <c r="G39"/>
  <c r="H39"/>
  <c r="I40"/>
  <c r="I39" s="1"/>
  <c r="J39" s="1"/>
  <c r="I41"/>
  <c r="J41" s="1"/>
  <c r="I42"/>
  <c r="J42" s="1"/>
  <c r="I43"/>
  <c r="J43" s="1"/>
  <c r="I44"/>
  <c r="J44" s="1"/>
  <c r="I45"/>
  <c r="J45" s="1"/>
  <c r="I46"/>
  <c r="J46" s="1"/>
  <c r="F47"/>
  <c r="G47"/>
  <c r="H47"/>
  <c r="I48"/>
  <c r="I47" s="1"/>
  <c r="J47" s="1"/>
  <c r="J48"/>
  <c r="I49"/>
  <c r="J49"/>
  <c r="I50"/>
  <c r="J50"/>
  <c r="I51"/>
  <c r="J51"/>
  <c r="F52"/>
  <c r="G52"/>
  <c r="H52"/>
  <c r="I53"/>
  <c r="I52" s="1"/>
  <c r="J52" s="1"/>
  <c r="I54"/>
  <c r="J54" s="1"/>
  <c r="I55"/>
  <c r="J55" s="1"/>
  <c r="I56"/>
  <c r="J56" s="1"/>
  <c r="I57"/>
  <c r="J57" s="1"/>
  <c r="F58"/>
  <c r="G58"/>
  <c r="H58"/>
  <c r="I59"/>
  <c r="I58" s="1"/>
  <c r="J58" s="1"/>
  <c r="J59"/>
  <c r="I60"/>
  <c r="J60"/>
  <c r="F61"/>
  <c r="G61"/>
  <c r="H61"/>
  <c r="I62"/>
  <c r="I61" s="1"/>
  <c r="J61" s="1"/>
  <c r="I63"/>
  <c r="J63" s="1"/>
  <c r="I64"/>
  <c r="J64" s="1"/>
  <c r="F65"/>
  <c r="G65"/>
  <c r="H65"/>
  <c r="I66"/>
  <c r="I65" s="1"/>
  <c r="J65" s="1"/>
  <c r="J66"/>
  <c r="I67"/>
  <c r="J67"/>
  <c r="I68"/>
  <c r="J68"/>
  <c r="I69"/>
  <c r="J69"/>
  <c r="I70"/>
  <c r="J70"/>
  <c r="I71"/>
  <c r="J71"/>
  <c r="I72"/>
  <c r="J72"/>
  <c r="I73"/>
  <c r="J73"/>
  <c r="F74"/>
  <c r="G26" i="1" s="1"/>
  <c r="G74" i="2"/>
  <c r="H26" i="1" s="1"/>
  <c r="H74" i="2"/>
  <c r="I26" i="1" s="1"/>
  <c r="I75" i="2"/>
  <c r="I74" s="1"/>
  <c r="J74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F90"/>
  <c r="G30" i="1" s="1"/>
  <c r="G90" i="2"/>
  <c r="H30" i="1" s="1"/>
  <c r="H90" i="2"/>
  <c r="I30" i="1" s="1"/>
  <c r="I91" i="2"/>
  <c r="I90" s="1"/>
  <c r="J90" s="1"/>
  <c r="J91"/>
  <c r="I92"/>
  <c r="J92"/>
  <c r="I93"/>
  <c r="J93"/>
  <c r="F94"/>
  <c r="G94"/>
  <c r="G167" s="1"/>
  <c r="H94"/>
  <c r="I95"/>
  <c r="I94" s="1"/>
  <c r="J94" s="1"/>
  <c r="I96"/>
  <c r="J96" s="1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105"/>
  <c r="J105" s="1"/>
  <c r="F106"/>
  <c r="G31" i="1" s="1"/>
  <c r="G106" i="2"/>
  <c r="H31" i="1" s="1"/>
  <c r="H106" i="2"/>
  <c r="I31" i="1" s="1"/>
  <c r="I107" i="2"/>
  <c r="I106" s="1"/>
  <c r="J106" s="1"/>
  <c r="J107"/>
  <c r="I108"/>
  <c r="J108"/>
  <c r="I109"/>
  <c r="J109"/>
  <c r="F110"/>
  <c r="G32" i="1" s="1"/>
  <c r="G110" i="2"/>
  <c r="H32" i="1" s="1"/>
  <c r="H110" i="2"/>
  <c r="I32" i="1" s="1"/>
  <c r="I111" i="2"/>
  <c r="I110" s="1"/>
  <c r="J110" s="1"/>
  <c r="I112"/>
  <c r="J112" s="1"/>
  <c r="I113"/>
  <c r="J113" s="1"/>
  <c r="I114"/>
  <c r="J114" s="1"/>
  <c r="I115"/>
  <c r="J115" s="1"/>
  <c r="I116"/>
  <c r="J116" s="1"/>
  <c r="I117"/>
  <c r="J117" s="1"/>
  <c r="I118"/>
  <c r="J118" s="1"/>
  <c r="F119"/>
  <c r="G119"/>
  <c r="H119"/>
  <c r="I120"/>
  <c r="I119" s="1"/>
  <c r="J119" s="1"/>
  <c r="J120"/>
  <c r="I121"/>
  <c r="J121"/>
  <c r="I122"/>
  <c r="J122"/>
  <c r="F123"/>
  <c r="G33" i="1" s="1"/>
  <c r="G123" i="2"/>
  <c r="H33" i="1" s="1"/>
  <c r="H123" i="2"/>
  <c r="I33" i="1" s="1"/>
  <c r="I124" i="2"/>
  <c r="I123" s="1"/>
  <c r="J123" s="1"/>
  <c r="I125"/>
  <c r="J125" s="1"/>
  <c r="I126"/>
  <c r="J126" s="1"/>
  <c r="I127"/>
  <c r="J127" s="1"/>
  <c r="I128"/>
  <c r="J128" s="1"/>
  <c r="I129"/>
  <c r="J129" s="1"/>
  <c r="I130"/>
  <c r="J130" s="1"/>
  <c r="I131"/>
  <c r="J131" s="1"/>
  <c r="I132"/>
  <c r="J132" s="1"/>
  <c r="I133"/>
  <c r="J133" s="1"/>
  <c r="I134"/>
  <c r="J134" s="1"/>
  <c r="I135"/>
  <c r="J135" s="1"/>
  <c r="I136"/>
  <c r="J136" s="1"/>
  <c r="F137"/>
  <c r="G36" i="1" s="1"/>
  <c r="G137" i="2"/>
  <c r="H36" i="1" s="1"/>
  <c r="H137" i="2"/>
  <c r="I36" i="1" s="1"/>
  <c r="I138" i="2"/>
  <c r="I137" s="1"/>
  <c r="J137" s="1"/>
  <c r="J138"/>
  <c r="I139"/>
  <c r="J139"/>
  <c r="F140"/>
  <c r="G37" i="1" s="1"/>
  <c r="G140" i="2"/>
  <c r="H37" i="1" s="1"/>
  <c r="H140" i="2"/>
  <c r="I37" i="1" s="1"/>
  <c r="I141" i="2"/>
  <c r="I140" s="1"/>
  <c r="J140" s="1"/>
  <c r="I142"/>
  <c r="J142" s="1"/>
  <c r="I143"/>
  <c r="J143" s="1"/>
  <c r="I144"/>
  <c r="J144" s="1"/>
  <c r="I145"/>
  <c r="J145" s="1"/>
  <c r="I146"/>
  <c r="J146" s="1"/>
  <c r="I147"/>
  <c r="J147" s="1"/>
  <c r="I148"/>
  <c r="J148" s="1"/>
  <c r="F149"/>
  <c r="G149"/>
  <c r="H149"/>
  <c r="I150"/>
  <c r="I149" s="1"/>
  <c r="J149" s="1"/>
  <c r="J150"/>
  <c r="I151"/>
  <c r="J151"/>
  <c r="I152"/>
  <c r="J152"/>
  <c r="I153"/>
  <c r="J153"/>
  <c r="I154"/>
  <c r="J154"/>
  <c r="I155"/>
  <c r="J155"/>
  <c r="I156"/>
  <c r="J156"/>
  <c r="I157"/>
  <c r="J157"/>
  <c r="F158"/>
  <c r="G158"/>
  <c r="H158"/>
  <c r="I159"/>
  <c r="I158" s="1"/>
  <c r="J158" s="1"/>
  <c r="I160"/>
  <c r="J160" s="1"/>
  <c r="I161"/>
  <c r="J161" s="1"/>
  <c r="I162"/>
  <c r="J162" s="1"/>
  <c r="I163"/>
  <c r="J163" s="1"/>
  <c r="I164"/>
  <c r="J164" s="1"/>
  <c r="I165"/>
  <c r="J165" s="1"/>
  <c r="I166"/>
  <c r="J166" s="1"/>
  <c r="F167"/>
  <c r="H167"/>
  <c r="B174"/>
  <c r="B176"/>
  <c r="E176"/>
  <c r="F176"/>
  <c r="B177"/>
  <c r="F177"/>
  <c r="B179"/>
  <c r="F179"/>
  <c r="B180"/>
  <c r="F184"/>
  <c r="G184"/>
  <c r="H184"/>
  <c r="I184"/>
  <c r="U184"/>
  <c r="V184"/>
  <c r="W184"/>
  <c r="J301"/>
  <c r="J302"/>
  <c r="J303"/>
  <c r="B351"/>
  <c r="B353"/>
  <c r="E353"/>
  <c r="F353"/>
  <c r="B354"/>
  <c r="F354"/>
  <c r="F356"/>
  <c r="B357"/>
  <c r="F361"/>
  <c r="G361"/>
  <c r="H361"/>
  <c r="I361"/>
  <c r="F364"/>
  <c r="G364"/>
  <c r="H364"/>
  <c r="I365"/>
  <c r="I364" s="1"/>
  <c r="I366"/>
  <c r="J366" s="1"/>
  <c r="I367"/>
  <c r="J367" s="1"/>
  <c r="I368"/>
  <c r="J368" s="1"/>
  <c r="I369"/>
  <c r="J369" s="1"/>
  <c r="I370"/>
  <c r="J370" s="1"/>
  <c r="I371"/>
  <c r="J371" s="1"/>
  <c r="I372"/>
  <c r="J372" s="1"/>
  <c r="I373"/>
  <c r="J373" s="1"/>
  <c r="I374"/>
  <c r="J374" s="1"/>
  <c r="I375"/>
  <c r="J375" s="1"/>
  <c r="I376"/>
  <c r="J376" s="1"/>
  <c r="I377"/>
  <c r="J377" s="1"/>
  <c r="F378"/>
  <c r="G378"/>
  <c r="H378"/>
  <c r="I379"/>
  <c r="I378" s="1"/>
  <c r="J378" s="1"/>
  <c r="J379"/>
  <c r="I380"/>
  <c r="J380"/>
  <c r="I381"/>
  <c r="J381"/>
  <c r="I382"/>
  <c r="J382"/>
  <c r="I383"/>
  <c r="J383"/>
  <c r="I384"/>
  <c r="J384"/>
  <c r="I385"/>
  <c r="J385"/>
  <c r="F386"/>
  <c r="G386"/>
  <c r="H386"/>
  <c r="I387"/>
  <c r="I386" s="1"/>
  <c r="J386" s="1"/>
  <c r="I388"/>
  <c r="J388" s="1"/>
  <c r="I389"/>
  <c r="J389" s="1"/>
  <c r="I390"/>
  <c r="J390" s="1"/>
  <c r="F391"/>
  <c r="G391"/>
  <c r="H391"/>
  <c r="I392"/>
  <c r="I391" s="1"/>
  <c r="J391" s="1"/>
  <c r="J392"/>
  <c r="I393"/>
  <c r="J393"/>
  <c r="F394"/>
  <c r="G394"/>
  <c r="H394"/>
  <c r="I395"/>
  <c r="I394" s="1"/>
  <c r="J394" s="1"/>
  <c r="I396"/>
  <c r="J396" s="1"/>
  <c r="I397"/>
  <c r="J397" s="1"/>
  <c r="I398"/>
  <c r="J398" s="1"/>
  <c r="F399"/>
  <c r="G399"/>
  <c r="H399"/>
  <c r="I400"/>
  <c r="I399" s="1"/>
  <c r="J399" s="1"/>
  <c r="J400"/>
  <c r="I401"/>
  <c r="J401"/>
  <c r="F402"/>
  <c r="G402"/>
  <c r="H402"/>
  <c r="I403"/>
  <c r="I402" s="1"/>
  <c r="J402" s="1"/>
  <c r="I404"/>
  <c r="J404" s="1"/>
  <c r="F405"/>
  <c r="G405"/>
  <c r="H405"/>
  <c r="I406"/>
  <c r="I405" s="1"/>
  <c r="J405" s="1"/>
  <c r="J406"/>
  <c r="I407"/>
  <c r="J407"/>
  <c r="I408"/>
  <c r="J408"/>
  <c r="F409"/>
  <c r="G409"/>
  <c r="G422" s="1"/>
  <c r="H409"/>
  <c r="I410"/>
  <c r="I409" s="1"/>
  <c r="J409" s="1"/>
  <c r="I411"/>
  <c r="J411" s="1"/>
  <c r="F412"/>
  <c r="G412"/>
  <c r="H412"/>
  <c r="I413"/>
  <c r="I412" s="1"/>
  <c r="J412" s="1"/>
  <c r="J413"/>
  <c r="I414"/>
  <c r="J414"/>
  <c r="F415"/>
  <c r="G62" i="1" s="1"/>
  <c r="G415" i="2"/>
  <c r="H62" i="1" s="1"/>
  <c r="H415" i="2"/>
  <c r="I62" i="1" s="1"/>
  <c r="I416" i="2"/>
  <c r="I415" s="1"/>
  <c r="J415" s="1"/>
  <c r="I417"/>
  <c r="J417" s="1"/>
  <c r="I418"/>
  <c r="J418" s="1"/>
  <c r="I419"/>
  <c r="J419" s="1"/>
  <c r="I420"/>
  <c r="J420" s="1"/>
  <c r="I421"/>
  <c r="J421" s="1"/>
  <c r="F422"/>
  <c r="H422"/>
  <c r="J423"/>
  <c r="J424"/>
  <c r="I425"/>
  <c r="J425"/>
  <c r="I426"/>
  <c r="J426"/>
  <c r="I427"/>
  <c r="J427"/>
  <c r="I428"/>
  <c r="J428"/>
  <c r="F429"/>
  <c r="G59" i="1" s="1"/>
  <c r="G429" i="2"/>
  <c r="H59" i="1" s="1"/>
  <c r="H429" i="2"/>
  <c r="I59" i="1" s="1"/>
  <c r="I430" i="2"/>
  <c r="I429" s="1"/>
  <c r="I431"/>
  <c r="J431" s="1"/>
  <c r="F432"/>
  <c r="H432"/>
  <c r="B436"/>
  <c r="B438"/>
  <c r="E438"/>
  <c r="F438"/>
  <c r="B439"/>
  <c r="F439"/>
  <c r="F441"/>
  <c r="B442"/>
  <c r="F446"/>
  <c r="G446"/>
  <c r="H446"/>
  <c r="I446"/>
  <c r="B452"/>
  <c r="B454"/>
  <c r="E454"/>
  <c r="F454"/>
  <c r="B455"/>
  <c r="F455"/>
  <c r="B457"/>
  <c r="F457"/>
  <c r="B458"/>
  <c r="F462"/>
  <c r="G462"/>
  <c r="H462"/>
  <c r="I462"/>
  <c r="F464"/>
  <c r="G76" i="1" s="1"/>
  <c r="G464" i="2"/>
  <c r="H76" i="1" s="1"/>
  <c r="H464" i="2"/>
  <c r="I76" i="1" s="1"/>
  <c r="I465" i="2"/>
  <c r="I464" s="1"/>
  <c r="J465"/>
  <c r="I466"/>
  <c r="J466"/>
  <c r="I467"/>
  <c r="J467"/>
  <c r="F468"/>
  <c r="G468"/>
  <c r="H468"/>
  <c r="I469"/>
  <c r="I468" s="1"/>
  <c r="J468" s="1"/>
  <c r="I470"/>
  <c r="J470" s="1"/>
  <c r="F471"/>
  <c r="G471"/>
  <c r="H471"/>
  <c r="I472"/>
  <c r="I471" s="1"/>
  <c r="J471" s="1"/>
  <c r="J472"/>
  <c r="I473"/>
  <c r="J473"/>
  <c r="F474"/>
  <c r="G80" i="1" s="1"/>
  <c r="G474" i="2"/>
  <c r="H80" i="1" s="1"/>
  <c r="H474" i="2"/>
  <c r="I80" i="1" s="1"/>
  <c r="I475" i="2"/>
  <c r="I474" s="1"/>
  <c r="J474" s="1"/>
  <c r="I476"/>
  <c r="J476" s="1"/>
  <c r="I477"/>
  <c r="J477" s="1"/>
  <c r="I478"/>
  <c r="J478" s="1"/>
  <c r="I479"/>
  <c r="J479" s="1"/>
  <c r="I480"/>
  <c r="J480" s="1"/>
  <c r="F481"/>
  <c r="G481"/>
  <c r="H481"/>
  <c r="I482"/>
  <c r="I481" s="1"/>
  <c r="J481" s="1"/>
  <c r="J482"/>
  <c r="I483"/>
  <c r="J483"/>
  <c r="F484"/>
  <c r="G484"/>
  <c r="H484"/>
  <c r="I485"/>
  <c r="I484" s="1"/>
  <c r="J484" s="1"/>
  <c r="I486"/>
  <c r="J486" s="1"/>
  <c r="I487"/>
  <c r="J487" s="1"/>
  <c r="I488"/>
  <c r="J488" s="1"/>
  <c r="I489"/>
  <c r="J489" s="1"/>
  <c r="I490"/>
  <c r="J490" s="1"/>
  <c r="I491"/>
  <c r="J491" s="1"/>
  <c r="I492"/>
  <c r="J492" s="1"/>
  <c r="I493"/>
  <c r="J493" s="1"/>
  <c r="I494"/>
  <c r="J494" s="1"/>
  <c r="I495"/>
  <c r="J495" s="1"/>
  <c r="I496"/>
  <c r="J496" s="1"/>
  <c r="I497"/>
  <c r="J497" s="1"/>
  <c r="I498"/>
  <c r="J498" s="1"/>
  <c r="I499"/>
  <c r="J499" s="1"/>
  <c r="F500"/>
  <c r="G71" i="1" s="1"/>
  <c r="G500" i="2"/>
  <c r="H71" i="1" s="1"/>
  <c r="H500" i="2"/>
  <c r="I71" i="1" s="1"/>
  <c r="I501" i="2"/>
  <c r="I500" s="1"/>
  <c r="J500" s="1"/>
  <c r="J501"/>
  <c r="I502"/>
  <c r="J502"/>
  <c r="I503"/>
  <c r="J503"/>
  <c r="I504"/>
  <c r="J504"/>
  <c r="I505"/>
  <c r="J505"/>
  <c r="F506"/>
  <c r="G506"/>
  <c r="H506"/>
  <c r="I507"/>
  <c r="I506" s="1"/>
  <c r="J506" s="1"/>
  <c r="I508"/>
  <c r="J508" s="1"/>
  <c r="I509"/>
  <c r="J509" s="1"/>
  <c r="I510"/>
  <c r="J510" s="1"/>
  <c r="I511"/>
  <c r="J511" s="1"/>
  <c r="I512"/>
  <c r="J512" s="1"/>
  <c r="I513"/>
  <c r="J513" s="1"/>
  <c r="I514"/>
  <c r="J514" s="1"/>
  <c r="F515"/>
  <c r="G515"/>
  <c r="H515"/>
  <c r="I516"/>
  <c r="I515" s="1"/>
  <c r="J515" s="1"/>
  <c r="J516"/>
  <c r="I517"/>
  <c r="J517"/>
  <c r="I518"/>
  <c r="J518"/>
  <c r="F519"/>
  <c r="G519"/>
  <c r="H519"/>
  <c r="I520"/>
  <c r="I519" s="1"/>
  <c r="J519" s="1"/>
  <c r="I521"/>
  <c r="J521" s="1"/>
  <c r="I522"/>
  <c r="J522" s="1"/>
  <c r="I523"/>
  <c r="J523" s="1"/>
  <c r="F524"/>
  <c r="G524"/>
  <c r="H524"/>
  <c r="I525"/>
  <c r="I524" s="1"/>
  <c r="J524" s="1"/>
  <c r="J525"/>
  <c r="I526"/>
  <c r="J526"/>
  <c r="F527"/>
  <c r="G527"/>
  <c r="H527"/>
  <c r="I528"/>
  <c r="I527" s="1"/>
  <c r="J527" s="1"/>
  <c r="I529"/>
  <c r="J529" s="1"/>
  <c r="I530"/>
  <c r="J530" s="1"/>
  <c r="I531"/>
  <c r="J531" s="1"/>
  <c r="I532"/>
  <c r="J532" s="1"/>
  <c r="I533"/>
  <c r="J533" s="1"/>
  <c r="F534"/>
  <c r="G89" i="1" s="1"/>
  <c r="G534" i="2"/>
  <c r="H89" i="1" s="1"/>
  <c r="H534" i="2"/>
  <c r="I89" i="1" s="1"/>
  <c r="I535" i="2"/>
  <c r="I534" s="1"/>
  <c r="J534" s="1"/>
  <c r="J535"/>
  <c r="I536"/>
  <c r="J536"/>
  <c r="I537"/>
  <c r="J537"/>
  <c r="I538"/>
  <c r="J538"/>
  <c r="F539"/>
  <c r="G85" i="1" s="1"/>
  <c r="G539" i="2"/>
  <c r="H85" i="1" s="1"/>
  <c r="H539" i="2"/>
  <c r="I85" i="1" s="1"/>
  <c r="I540" i="2"/>
  <c r="I539" s="1"/>
  <c r="J539" s="1"/>
  <c r="I541"/>
  <c r="J541" s="1"/>
  <c r="I542"/>
  <c r="J542" s="1"/>
  <c r="I543"/>
  <c r="J543" s="1"/>
  <c r="F544"/>
  <c r="G544"/>
  <c r="H544"/>
  <c r="I545"/>
  <c r="I544" s="1"/>
  <c r="J544" s="1"/>
  <c r="J545"/>
  <c r="I546"/>
  <c r="J546"/>
  <c r="F547"/>
  <c r="G547"/>
  <c r="H547"/>
  <c r="I548"/>
  <c r="I547" s="1"/>
  <c r="J547" s="1"/>
  <c r="I549"/>
  <c r="J549" s="1"/>
  <c r="I550"/>
  <c r="J550" s="1"/>
  <c r="I551"/>
  <c r="J551" s="1"/>
  <c r="I552"/>
  <c r="J552" s="1"/>
  <c r="I553"/>
  <c r="J553" s="1"/>
  <c r="I554"/>
  <c r="J554" s="1"/>
  <c r="I555"/>
  <c r="J555" s="1"/>
  <c r="I556"/>
  <c r="J556" s="1"/>
  <c r="I557"/>
  <c r="J557" s="1"/>
  <c r="I558"/>
  <c r="J558" s="1"/>
  <c r="I559"/>
  <c r="J559" s="1"/>
  <c r="I560"/>
  <c r="J560" s="1"/>
  <c r="I561"/>
  <c r="J561" s="1"/>
  <c r="I562"/>
  <c r="J562" s="1"/>
  <c r="I563"/>
  <c r="J563" s="1"/>
  <c r="I564"/>
  <c r="J564" s="1"/>
  <c r="I565"/>
  <c r="J565" s="1"/>
  <c r="I566"/>
  <c r="J566" s="1"/>
  <c r="I567"/>
  <c r="J567" s="1"/>
  <c r="I568"/>
  <c r="J568" s="1"/>
  <c r="F569"/>
  <c r="G569"/>
  <c r="H569"/>
  <c r="I570"/>
  <c r="I569" s="1"/>
  <c r="J569" s="1"/>
  <c r="J570"/>
  <c r="I571"/>
  <c r="J571"/>
  <c r="I572"/>
  <c r="J572"/>
  <c r="I573"/>
  <c r="J573"/>
  <c r="I574"/>
  <c r="J574"/>
  <c r="I575"/>
  <c r="J575"/>
  <c r="I576"/>
  <c r="J576"/>
  <c r="I577"/>
  <c r="J577"/>
  <c r="I578"/>
  <c r="J578"/>
  <c r="I579"/>
  <c r="J579"/>
  <c r="I580"/>
  <c r="J580"/>
  <c r="I581"/>
  <c r="J581"/>
  <c r="I582"/>
  <c r="J582"/>
  <c r="I583"/>
  <c r="J583"/>
  <c r="I584"/>
  <c r="J584"/>
  <c r="I585"/>
  <c r="J585"/>
  <c r="I586"/>
  <c r="J586"/>
  <c r="I587"/>
  <c r="J587"/>
  <c r="I588"/>
  <c r="J588"/>
  <c r="F589"/>
  <c r="G589"/>
  <c r="H589"/>
  <c r="I590"/>
  <c r="I589" s="1"/>
  <c r="J589" s="1"/>
  <c r="I591"/>
  <c r="J591" s="1"/>
  <c r="I592"/>
  <c r="J592" s="1"/>
  <c r="I593"/>
  <c r="J593" s="1"/>
  <c r="F594"/>
  <c r="G95" i="1" s="1"/>
  <c r="G594" i="2"/>
  <c r="H95" i="1" s="1"/>
  <c r="H594" i="2"/>
  <c r="I95" i="1" s="1"/>
  <c r="I595" i="2"/>
  <c r="I594" s="1"/>
  <c r="J594" s="1"/>
  <c r="J595"/>
  <c r="I596"/>
  <c r="J596"/>
  <c r="I597"/>
  <c r="J597"/>
  <c r="I598"/>
  <c r="J598"/>
  <c r="I599"/>
  <c r="J599"/>
  <c r="G600"/>
  <c r="E601"/>
  <c r="B617"/>
  <c r="B619"/>
  <c r="E619"/>
  <c r="F619"/>
  <c r="B620"/>
  <c r="F620"/>
  <c r="B622"/>
  <c r="F622"/>
  <c r="B623"/>
  <c r="U627"/>
  <c r="V627"/>
  <c r="W627"/>
  <c r="C629"/>
  <c r="C630"/>
  <c r="F633"/>
  <c r="G633"/>
  <c r="H633"/>
  <c r="L633"/>
  <c r="M633"/>
  <c r="X633"/>
  <c r="I634"/>
  <c r="N634"/>
  <c r="X634"/>
  <c r="I635"/>
  <c r="J635" s="1"/>
  <c r="N635"/>
  <c r="O635" s="1"/>
  <c r="X635"/>
  <c r="F636"/>
  <c r="G636"/>
  <c r="H636"/>
  <c r="L636"/>
  <c r="M636"/>
  <c r="X636"/>
  <c r="I637"/>
  <c r="N637"/>
  <c r="X637"/>
  <c r="I638"/>
  <c r="J638" s="1"/>
  <c r="N638"/>
  <c r="O638" s="1"/>
  <c r="X638"/>
  <c r="I639"/>
  <c r="J639" s="1"/>
  <c r="N639"/>
  <c r="O639" s="1"/>
  <c r="X639"/>
  <c r="I640"/>
  <c r="J640" s="1"/>
  <c r="N640"/>
  <c r="O640" s="1"/>
  <c r="X640"/>
  <c r="I641"/>
  <c r="J641" s="1"/>
  <c r="N641"/>
  <c r="O641" s="1"/>
  <c r="X641"/>
  <c r="F642"/>
  <c r="G642"/>
  <c r="H642"/>
  <c r="L642"/>
  <c r="M642"/>
  <c r="X642"/>
  <c r="I643"/>
  <c r="J643" s="1"/>
  <c r="N643"/>
  <c r="O643" s="1"/>
  <c r="X643"/>
  <c r="I644"/>
  <c r="N644"/>
  <c r="X644"/>
  <c r="I645"/>
  <c r="J645" s="1"/>
  <c r="N645"/>
  <c r="O645" s="1"/>
  <c r="X645"/>
  <c r="I646"/>
  <c r="J646" s="1"/>
  <c r="N646"/>
  <c r="O646" s="1"/>
  <c r="X646"/>
  <c r="I647"/>
  <c r="J647" s="1"/>
  <c r="N647"/>
  <c r="O647" s="1"/>
  <c r="X647"/>
  <c r="I648"/>
  <c r="J648" s="1"/>
  <c r="N648"/>
  <c r="O648" s="1"/>
  <c r="X648"/>
  <c r="I649"/>
  <c r="J649" s="1"/>
  <c r="N649"/>
  <c r="O649" s="1"/>
  <c r="X649"/>
  <c r="I650"/>
  <c r="J650" s="1"/>
  <c r="N650"/>
  <c r="O650" s="1"/>
  <c r="X650"/>
  <c r="F651"/>
  <c r="G651"/>
  <c r="H651"/>
  <c r="L651"/>
  <c r="M651"/>
  <c r="Q651"/>
  <c r="R651"/>
  <c r="U651"/>
  <c r="V651"/>
  <c r="W651"/>
  <c r="I652"/>
  <c r="N652" s="1"/>
  <c r="S652"/>
  <c r="I653"/>
  <c r="J653"/>
  <c r="N653"/>
  <c r="O653"/>
  <c r="S653"/>
  <c r="T653"/>
  <c r="X653" s="1"/>
  <c r="I654"/>
  <c r="J654" s="1"/>
  <c r="N654"/>
  <c r="O654" s="1"/>
  <c r="S654"/>
  <c r="T654" s="1"/>
  <c r="X654" s="1"/>
  <c r="I655"/>
  <c r="J655" s="1"/>
  <c r="N655"/>
  <c r="O655" s="1"/>
  <c r="S655"/>
  <c r="T655" s="1"/>
  <c r="X655" s="1"/>
  <c r="I656"/>
  <c r="J656" s="1"/>
  <c r="S656"/>
  <c r="T656" s="1"/>
  <c r="X656" s="1"/>
  <c r="I657"/>
  <c r="J657"/>
  <c r="N657"/>
  <c r="O657"/>
  <c r="S657"/>
  <c r="T657"/>
  <c r="X657" s="1"/>
  <c r="I658"/>
  <c r="J658" s="1"/>
  <c r="N658"/>
  <c r="O658" s="1"/>
  <c r="S658"/>
  <c r="T658" s="1"/>
  <c r="X658" s="1"/>
  <c r="I659"/>
  <c r="J659" s="1"/>
  <c r="N659"/>
  <c r="O659" s="1"/>
  <c r="S659"/>
  <c r="T659" s="1"/>
  <c r="X659" s="1"/>
  <c r="I660"/>
  <c r="J660" s="1"/>
  <c r="X660"/>
  <c r="I661"/>
  <c r="J661"/>
  <c r="N661"/>
  <c r="O661"/>
  <c r="X661"/>
  <c r="I662"/>
  <c r="J662" s="1"/>
  <c r="X662"/>
  <c r="I663"/>
  <c r="J663"/>
  <c r="N663"/>
  <c r="O663"/>
  <c r="S663"/>
  <c r="T663"/>
  <c r="X663" s="1"/>
  <c r="I664"/>
  <c r="J664" s="1"/>
  <c r="N664"/>
  <c r="O664" s="1"/>
  <c r="X664"/>
  <c r="I665"/>
  <c r="J665" s="1"/>
  <c r="N665"/>
  <c r="O665" s="1"/>
  <c r="S665"/>
  <c r="T665" s="1"/>
  <c r="X665" s="1"/>
  <c r="I666"/>
  <c r="J666" s="1"/>
  <c r="S666"/>
  <c r="T666" s="1"/>
  <c r="X666" s="1"/>
  <c r="I667"/>
  <c r="J667"/>
  <c r="N667"/>
  <c r="O667"/>
  <c r="X667"/>
  <c r="I668"/>
  <c r="J668" s="1"/>
  <c r="S668"/>
  <c r="T668" s="1"/>
  <c r="X668" s="1"/>
  <c r="F669"/>
  <c r="G669"/>
  <c r="H669"/>
  <c r="L669"/>
  <c r="M669"/>
  <c r="X669"/>
  <c r="I670"/>
  <c r="J670"/>
  <c r="N670"/>
  <c r="O670"/>
  <c r="X670"/>
  <c r="I671"/>
  <c r="I669" s="1"/>
  <c r="J669" s="1"/>
  <c r="X671"/>
  <c r="I672"/>
  <c r="J672"/>
  <c r="N672"/>
  <c r="O672"/>
  <c r="X672"/>
  <c r="F673"/>
  <c r="G673"/>
  <c r="H673"/>
  <c r="L673"/>
  <c r="M673"/>
  <c r="X673"/>
  <c r="I674"/>
  <c r="N674" s="1"/>
  <c r="X674"/>
  <c r="I675"/>
  <c r="J675"/>
  <c r="N675"/>
  <c r="O675"/>
  <c r="X675"/>
  <c r="I676"/>
  <c r="J676" s="1"/>
  <c r="X676"/>
  <c r="I677"/>
  <c r="J677"/>
  <c r="N677"/>
  <c r="O677"/>
  <c r="X677"/>
  <c r="I678"/>
  <c r="J678" s="1"/>
  <c r="X678"/>
  <c r="F679"/>
  <c r="G679"/>
  <c r="H679"/>
  <c r="L679"/>
  <c r="M679"/>
  <c r="X679"/>
  <c r="I680"/>
  <c r="J680"/>
  <c r="N680"/>
  <c r="O680"/>
  <c r="X680"/>
  <c r="I681"/>
  <c r="I679" s="1"/>
  <c r="J679" s="1"/>
  <c r="X681"/>
  <c r="I682"/>
  <c r="J682"/>
  <c r="N682"/>
  <c r="O682"/>
  <c r="X682"/>
  <c r="I683"/>
  <c r="J683" s="1"/>
  <c r="X683"/>
  <c r="I684"/>
  <c r="J684"/>
  <c r="N684"/>
  <c r="O684"/>
  <c r="X684"/>
  <c r="F685"/>
  <c r="G685"/>
  <c r="H685"/>
  <c r="X685"/>
  <c r="J686"/>
  <c r="N686"/>
  <c r="O686"/>
  <c r="X686"/>
  <c r="I687"/>
  <c r="I685" s="1"/>
  <c r="X687"/>
  <c r="I688"/>
  <c r="J688"/>
  <c r="N688"/>
  <c r="O688"/>
  <c r="X688"/>
  <c r="F689"/>
  <c r="G689"/>
  <c r="H689"/>
  <c r="L689"/>
  <c r="M689"/>
  <c r="X689"/>
  <c r="I690"/>
  <c r="N690" s="1"/>
  <c r="X690"/>
  <c r="I691"/>
  <c r="J691"/>
  <c r="N691"/>
  <c r="O691"/>
  <c r="X691"/>
  <c r="I692"/>
  <c r="J692" s="1"/>
  <c r="X692"/>
  <c r="I693"/>
  <c r="J693"/>
  <c r="N693"/>
  <c r="O693"/>
  <c r="X693"/>
  <c r="I694"/>
  <c r="J694" s="1"/>
  <c r="X694"/>
  <c r="I695"/>
  <c r="J695"/>
  <c r="N695"/>
  <c r="O695"/>
  <c r="X695"/>
  <c r="I696"/>
  <c r="J696" s="1"/>
  <c r="X696"/>
  <c r="I697"/>
  <c r="J697"/>
  <c r="N697"/>
  <c r="O697"/>
  <c r="X697"/>
  <c r="X698"/>
  <c r="I699"/>
  <c r="J699"/>
  <c r="X699"/>
  <c r="I700"/>
  <c r="X700"/>
  <c r="I701"/>
  <c r="J701" s="1"/>
  <c r="X701"/>
  <c r="I702"/>
  <c r="J702" s="1"/>
  <c r="X702"/>
  <c r="I703"/>
  <c r="J703"/>
  <c r="X703"/>
  <c r="I704"/>
  <c r="J704" s="1"/>
  <c r="S704"/>
  <c r="T704" s="1"/>
  <c r="X704" s="1"/>
  <c r="I705"/>
  <c r="J705"/>
  <c r="N705"/>
  <c r="O705"/>
  <c r="X705"/>
  <c r="I706"/>
  <c r="J706" s="1"/>
  <c r="X706"/>
  <c r="F707"/>
  <c r="G707"/>
  <c r="H707"/>
  <c r="L707"/>
  <c r="M707"/>
  <c r="Q707"/>
  <c r="R707"/>
  <c r="U707"/>
  <c r="V707"/>
  <c r="W707"/>
  <c r="I708"/>
  <c r="N708" s="1"/>
  <c r="S708"/>
  <c r="I709"/>
  <c r="J709"/>
  <c r="N709"/>
  <c r="O709"/>
  <c r="S709"/>
  <c r="T709"/>
  <c r="X709" s="1"/>
  <c r="I710"/>
  <c r="J710" s="1"/>
  <c r="N710"/>
  <c r="O710" s="1"/>
  <c r="S710"/>
  <c r="T710" s="1"/>
  <c r="X710" s="1"/>
  <c r="I711"/>
  <c r="J711" s="1"/>
  <c r="N711"/>
  <c r="O711" s="1"/>
  <c r="S711"/>
  <c r="T711" s="1"/>
  <c r="X711" s="1"/>
  <c r="I712"/>
  <c r="J712" s="1"/>
  <c r="S712"/>
  <c r="T712" s="1"/>
  <c r="X712" s="1"/>
  <c r="I713"/>
  <c r="J713"/>
  <c r="N713"/>
  <c r="O713"/>
  <c r="S713"/>
  <c r="T713"/>
  <c r="X713" s="1"/>
  <c r="F714"/>
  <c r="G714"/>
  <c r="H714"/>
  <c r="L714"/>
  <c r="M714"/>
  <c r="Q714"/>
  <c r="R714"/>
  <c r="U714"/>
  <c r="V714"/>
  <c r="W714"/>
  <c r="I715"/>
  <c r="J715"/>
  <c r="N715"/>
  <c r="O715"/>
  <c r="S715"/>
  <c r="T715"/>
  <c r="I716"/>
  <c r="J716" s="1"/>
  <c r="N716"/>
  <c r="O716" s="1"/>
  <c r="S716"/>
  <c r="T716" s="1"/>
  <c r="X716" s="1"/>
  <c r="I717"/>
  <c r="J717" s="1"/>
  <c r="N717"/>
  <c r="O717" s="1"/>
  <c r="S717"/>
  <c r="T717" s="1"/>
  <c r="X717" s="1"/>
  <c r="I718"/>
  <c r="J718" s="1"/>
  <c r="S718"/>
  <c r="T718" s="1"/>
  <c r="X718" s="1"/>
  <c r="I719"/>
  <c r="J719"/>
  <c r="N719"/>
  <c r="O719"/>
  <c r="S719"/>
  <c r="T719"/>
  <c r="X719" s="1"/>
  <c r="I720"/>
  <c r="J720" s="1"/>
  <c r="N720"/>
  <c r="O720" s="1"/>
  <c r="S720"/>
  <c r="T720" s="1"/>
  <c r="X720" s="1"/>
  <c r="F721"/>
  <c r="G721"/>
  <c r="H721"/>
  <c r="X721"/>
  <c r="I722"/>
  <c r="J722" s="1"/>
  <c r="X722"/>
  <c r="I723"/>
  <c r="X723"/>
  <c r="I724"/>
  <c r="J724"/>
  <c r="N724"/>
  <c r="O724"/>
  <c r="S724"/>
  <c r="T724"/>
  <c r="X724" s="1"/>
  <c r="F725"/>
  <c r="G725"/>
  <c r="H725"/>
  <c r="L725"/>
  <c r="M725"/>
  <c r="Q725"/>
  <c r="R725"/>
  <c r="U725"/>
  <c r="V725"/>
  <c r="W725"/>
  <c r="I726"/>
  <c r="J726"/>
  <c r="N726"/>
  <c r="O726"/>
  <c r="S726"/>
  <c r="T726"/>
  <c r="I727"/>
  <c r="J727" s="1"/>
  <c r="N727"/>
  <c r="O727" s="1"/>
  <c r="S727"/>
  <c r="T727" s="1"/>
  <c r="X727" s="1"/>
  <c r="I728"/>
  <c r="J728" s="1"/>
  <c r="N728"/>
  <c r="O728" s="1"/>
  <c r="S728"/>
  <c r="T728" s="1"/>
  <c r="X728" s="1"/>
  <c r="I729"/>
  <c r="J729" s="1"/>
  <c r="S729"/>
  <c r="T729" s="1"/>
  <c r="X729" s="1"/>
  <c r="I730"/>
  <c r="J730"/>
  <c r="N730"/>
  <c r="O730"/>
  <c r="S730"/>
  <c r="T730"/>
  <c r="X730" s="1"/>
  <c r="I731"/>
  <c r="J731" s="1"/>
  <c r="N731"/>
  <c r="O731" s="1"/>
  <c r="S731"/>
  <c r="T731" s="1"/>
  <c r="X731" s="1"/>
  <c r="I732"/>
  <c r="J732" s="1"/>
  <c r="N732"/>
  <c r="O732" s="1"/>
  <c r="S732"/>
  <c r="T732" s="1"/>
  <c r="X732" s="1"/>
  <c r="F733"/>
  <c r="F751" s="1"/>
  <c r="G733"/>
  <c r="H733"/>
  <c r="H751" s="1"/>
  <c r="L733"/>
  <c r="M733"/>
  <c r="M751" s="1"/>
  <c r="Q733"/>
  <c r="R733"/>
  <c r="R751" s="1"/>
  <c r="U733"/>
  <c r="V733"/>
  <c r="V751" s="1"/>
  <c r="W733"/>
  <c r="I734"/>
  <c r="J734" s="1"/>
  <c r="N734"/>
  <c r="O734" s="1"/>
  <c r="S734"/>
  <c r="T734" s="1"/>
  <c r="T733" s="1"/>
  <c r="X733" s="1"/>
  <c r="I735"/>
  <c r="J735" s="1"/>
  <c r="S735"/>
  <c r="T735" s="1"/>
  <c r="X735" s="1"/>
  <c r="I736"/>
  <c r="J736"/>
  <c r="N736"/>
  <c r="O736"/>
  <c r="S736"/>
  <c r="T736"/>
  <c r="X736" s="1"/>
  <c r="F737"/>
  <c r="G737"/>
  <c r="H737"/>
  <c r="L737"/>
  <c r="M737"/>
  <c r="Q737"/>
  <c r="R737"/>
  <c r="U737"/>
  <c r="V737"/>
  <c r="W737"/>
  <c r="I738"/>
  <c r="J738"/>
  <c r="N738"/>
  <c r="O738"/>
  <c r="S738"/>
  <c r="T738"/>
  <c r="I739"/>
  <c r="J739" s="1"/>
  <c r="N739"/>
  <c r="O739" s="1"/>
  <c r="S739"/>
  <c r="T739" s="1"/>
  <c r="X739" s="1"/>
  <c r="I740"/>
  <c r="J740" s="1"/>
  <c r="N740"/>
  <c r="O740" s="1"/>
  <c r="S740"/>
  <c r="T740" s="1"/>
  <c r="X740" s="1"/>
  <c r="I741"/>
  <c r="J741" s="1"/>
  <c r="S741"/>
  <c r="T741" s="1"/>
  <c r="X741" s="1"/>
  <c r="L742"/>
  <c r="M742"/>
  <c r="Q742"/>
  <c r="R742"/>
  <c r="U742"/>
  <c r="V742"/>
  <c r="W742"/>
  <c r="I743"/>
  <c r="J743" s="1"/>
  <c r="N743"/>
  <c r="O743" s="1"/>
  <c r="S743"/>
  <c r="T743" s="1"/>
  <c r="T742" s="1"/>
  <c r="X742" s="1"/>
  <c r="I744"/>
  <c r="J744" s="1"/>
  <c r="S744"/>
  <c r="T744" s="1"/>
  <c r="X744" s="1"/>
  <c r="I745"/>
  <c r="J745"/>
  <c r="X745"/>
  <c r="J746"/>
  <c r="I747"/>
  <c r="J747"/>
  <c r="N747"/>
  <c r="O747"/>
  <c r="S747"/>
  <c r="T747"/>
  <c r="X747" s="1"/>
  <c r="J748"/>
  <c r="J749"/>
  <c r="J750"/>
  <c r="G751"/>
  <c r="K751"/>
  <c r="L751"/>
  <c r="Q751"/>
  <c r="U751"/>
  <c r="W751"/>
  <c r="J755"/>
  <c r="B758"/>
  <c r="B760"/>
  <c r="E760"/>
  <c r="F760"/>
  <c r="B761"/>
  <c r="F761"/>
  <c r="B763"/>
  <c r="F763"/>
  <c r="B764"/>
  <c r="U768"/>
  <c r="V768"/>
  <c r="W768"/>
  <c r="C770"/>
  <c r="C771"/>
  <c r="F774"/>
  <c r="G774"/>
  <c r="H774"/>
  <c r="L774"/>
  <c r="M774"/>
  <c r="X774"/>
  <c r="I775"/>
  <c r="J775" s="1"/>
  <c r="N775"/>
  <c r="O775" s="1"/>
  <c r="X775"/>
  <c r="I776"/>
  <c r="N776"/>
  <c r="N774" s="1"/>
  <c r="X776"/>
  <c r="F777"/>
  <c r="G777"/>
  <c r="H777"/>
  <c r="L777"/>
  <c r="M777"/>
  <c r="X777"/>
  <c r="I778"/>
  <c r="J778" s="1"/>
  <c r="N778"/>
  <c r="O778" s="1"/>
  <c r="X778"/>
  <c r="I779"/>
  <c r="N779"/>
  <c r="X779"/>
  <c r="I780"/>
  <c r="J780" s="1"/>
  <c r="N780"/>
  <c r="O780" s="1"/>
  <c r="X780"/>
  <c r="I781"/>
  <c r="J781" s="1"/>
  <c r="N781"/>
  <c r="O781" s="1"/>
  <c r="X781"/>
  <c r="I782"/>
  <c r="J782" s="1"/>
  <c r="N782"/>
  <c r="O782" s="1"/>
  <c r="X782"/>
  <c r="F783"/>
  <c r="G783"/>
  <c r="H783"/>
  <c r="L783"/>
  <c r="M783"/>
  <c r="X783"/>
  <c r="I784"/>
  <c r="N784"/>
  <c r="X784"/>
  <c r="I785"/>
  <c r="J785" s="1"/>
  <c r="N785"/>
  <c r="O785" s="1"/>
  <c r="X785"/>
  <c r="I786"/>
  <c r="J786" s="1"/>
  <c r="N786"/>
  <c r="O786" s="1"/>
  <c r="X786"/>
  <c r="I787"/>
  <c r="J787" s="1"/>
  <c r="N787"/>
  <c r="O787" s="1"/>
  <c r="X787"/>
  <c r="I788"/>
  <c r="J788" s="1"/>
  <c r="N788"/>
  <c r="O788" s="1"/>
  <c r="X788"/>
  <c r="I789"/>
  <c r="J789" s="1"/>
  <c r="N789"/>
  <c r="O789" s="1"/>
  <c r="X789"/>
  <c r="I790"/>
  <c r="J790" s="1"/>
  <c r="N790"/>
  <c r="O790" s="1"/>
  <c r="X790"/>
  <c r="I791"/>
  <c r="J791" s="1"/>
  <c r="N791"/>
  <c r="O791" s="1"/>
  <c r="X791"/>
  <c r="F792"/>
  <c r="G792"/>
  <c r="H792"/>
  <c r="L792"/>
  <c r="M792"/>
  <c r="Q792"/>
  <c r="R792"/>
  <c r="U792"/>
  <c r="V792"/>
  <c r="W792"/>
  <c r="I793"/>
  <c r="J793"/>
  <c r="N793"/>
  <c r="O793"/>
  <c r="S793"/>
  <c r="T793"/>
  <c r="I794"/>
  <c r="J794" s="1"/>
  <c r="N794"/>
  <c r="O794" s="1"/>
  <c r="S794"/>
  <c r="T794" s="1"/>
  <c r="X794" s="1"/>
  <c r="I795"/>
  <c r="J795" s="1"/>
  <c r="N795"/>
  <c r="O795" s="1"/>
  <c r="S795"/>
  <c r="T795" s="1"/>
  <c r="X795" s="1"/>
  <c r="I796"/>
  <c r="J796" s="1"/>
  <c r="S796"/>
  <c r="T796" s="1"/>
  <c r="X796" s="1"/>
  <c r="I797"/>
  <c r="J797"/>
  <c r="N797"/>
  <c r="O797"/>
  <c r="S797"/>
  <c r="T797"/>
  <c r="X797" s="1"/>
  <c r="I798"/>
  <c r="J798" s="1"/>
  <c r="N798"/>
  <c r="O798" s="1"/>
  <c r="S798"/>
  <c r="T798" s="1"/>
  <c r="X798" s="1"/>
  <c r="I799"/>
  <c r="J799" s="1"/>
  <c r="N799"/>
  <c r="O799" s="1"/>
  <c r="S799"/>
  <c r="T799" s="1"/>
  <c r="X799" s="1"/>
  <c r="I800"/>
  <c r="J800" s="1"/>
  <c r="S800"/>
  <c r="T800" s="1"/>
  <c r="X800" s="1"/>
  <c r="I801"/>
  <c r="J801"/>
  <c r="N801"/>
  <c r="O801"/>
  <c r="X801"/>
  <c r="I802"/>
  <c r="J802" s="1"/>
  <c r="X802"/>
  <c r="I803"/>
  <c r="J803"/>
  <c r="N803"/>
  <c r="O803"/>
  <c r="X803"/>
  <c r="I804"/>
  <c r="J804" s="1"/>
  <c r="S804"/>
  <c r="T804" s="1"/>
  <c r="X804" s="1"/>
  <c r="I805"/>
  <c r="J805"/>
  <c r="N805"/>
  <c r="O805"/>
  <c r="X805"/>
  <c r="I806"/>
  <c r="J806" s="1"/>
  <c r="S806"/>
  <c r="T806" s="1"/>
  <c r="X806" s="1"/>
  <c r="I807"/>
  <c r="J807"/>
  <c r="N807"/>
  <c r="O807"/>
  <c r="S807"/>
  <c r="T807"/>
  <c r="X807" s="1"/>
  <c r="I808"/>
  <c r="J808" s="1"/>
  <c r="X808"/>
  <c r="I809"/>
  <c r="J809"/>
  <c r="N809"/>
  <c r="O809"/>
  <c r="S809"/>
  <c r="T809"/>
  <c r="X809" s="1"/>
  <c r="F810"/>
  <c r="G810"/>
  <c r="H810"/>
  <c r="L810"/>
  <c r="M810"/>
  <c r="X810"/>
  <c r="I811"/>
  <c r="N811"/>
  <c r="X811"/>
  <c r="I812"/>
  <c r="J812" s="1"/>
  <c r="N812"/>
  <c r="O812" s="1"/>
  <c r="X812"/>
  <c r="I813"/>
  <c r="J813" s="1"/>
  <c r="N813"/>
  <c r="O813" s="1"/>
  <c r="X813"/>
  <c r="F814"/>
  <c r="G814"/>
  <c r="H814"/>
  <c r="L814"/>
  <c r="M814"/>
  <c r="X814"/>
  <c r="I815"/>
  <c r="N815" s="1"/>
  <c r="X815"/>
  <c r="I816"/>
  <c r="J816"/>
  <c r="N816"/>
  <c r="O816"/>
  <c r="X816"/>
  <c r="I817"/>
  <c r="J817" s="1"/>
  <c r="X817"/>
  <c r="I818"/>
  <c r="J818"/>
  <c r="N818"/>
  <c r="O818"/>
  <c r="X818"/>
  <c r="I819"/>
  <c r="J819" s="1"/>
  <c r="X819"/>
  <c r="F820"/>
  <c r="G820"/>
  <c r="H820"/>
  <c r="L820"/>
  <c r="M820"/>
  <c r="X820"/>
  <c r="I821"/>
  <c r="J821"/>
  <c r="N821"/>
  <c r="O821"/>
  <c r="X821"/>
  <c r="I822"/>
  <c r="I820" s="1"/>
  <c r="J820" s="1"/>
  <c r="X822"/>
  <c r="I823"/>
  <c r="J823"/>
  <c r="N823"/>
  <c r="O823"/>
  <c r="X823"/>
  <c r="I824"/>
  <c r="J824" s="1"/>
  <c r="X824"/>
  <c r="I825"/>
  <c r="J825"/>
  <c r="N825"/>
  <c r="O825"/>
  <c r="X825"/>
  <c r="F826"/>
  <c r="G826"/>
  <c r="H826"/>
  <c r="X826"/>
  <c r="J827"/>
  <c r="N827"/>
  <c r="O827"/>
  <c r="X827"/>
  <c r="I828"/>
  <c r="I826" s="1"/>
  <c r="X828"/>
  <c r="I829"/>
  <c r="J829"/>
  <c r="N829"/>
  <c r="O829"/>
  <c r="X829"/>
  <c r="F830"/>
  <c r="G830"/>
  <c r="H830"/>
  <c r="L830"/>
  <c r="M830"/>
  <c r="X830"/>
  <c r="I831"/>
  <c r="N831" s="1"/>
  <c r="X831"/>
  <c r="I832"/>
  <c r="J832"/>
  <c r="N832"/>
  <c r="O832"/>
  <c r="X832"/>
  <c r="I833"/>
  <c r="J833" s="1"/>
  <c r="X833"/>
  <c r="I834"/>
  <c r="J834"/>
  <c r="N834"/>
  <c r="O834"/>
  <c r="X834"/>
  <c r="I835"/>
  <c r="J835" s="1"/>
  <c r="X835"/>
  <c r="I836"/>
  <c r="J836"/>
  <c r="N836"/>
  <c r="O836"/>
  <c r="X836"/>
  <c r="I837"/>
  <c r="J837" s="1"/>
  <c r="X837"/>
  <c r="I838"/>
  <c r="J838"/>
  <c r="N838"/>
  <c r="O838"/>
  <c r="X838"/>
  <c r="X839"/>
  <c r="I840"/>
  <c r="J840"/>
  <c r="X840"/>
  <c r="I841"/>
  <c r="X841"/>
  <c r="I842"/>
  <c r="J842" s="1"/>
  <c r="X842"/>
  <c r="I843"/>
  <c r="J843" s="1"/>
  <c r="X843"/>
  <c r="I844"/>
  <c r="J844"/>
  <c r="X844"/>
  <c r="I845"/>
  <c r="J845" s="1"/>
  <c r="S845"/>
  <c r="T845" s="1"/>
  <c r="X845" s="1"/>
  <c r="I846"/>
  <c r="J846"/>
  <c r="N846"/>
  <c r="O846"/>
  <c r="X846"/>
  <c r="I847"/>
  <c r="J847" s="1"/>
  <c r="X847"/>
  <c r="F848"/>
  <c r="G848"/>
  <c r="H848"/>
  <c r="L848"/>
  <c r="M848"/>
  <c r="Q848"/>
  <c r="R848"/>
  <c r="U848"/>
  <c r="V848"/>
  <c r="W848"/>
  <c r="I849"/>
  <c r="N849" s="1"/>
  <c r="S849"/>
  <c r="I850"/>
  <c r="J850"/>
  <c r="N850"/>
  <c r="O850"/>
  <c r="S850"/>
  <c r="T850"/>
  <c r="X850" s="1"/>
  <c r="I851"/>
  <c r="J851" s="1"/>
  <c r="N851"/>
  <c r="O851" s="1"/>
  <c r="S851"/>
  <c r="T851" s="1"/>
  <c r="X851" s="1"/>
  <c r="I852"/>
  <c r="J852" s="1"/>
  <c r="N852"/>
  <c r="O852" s="1"/>
  <c r="S852"/>
  <c r="T852" s="1"/>
  <c r="X852" s="1"/>
  <c r="I853"/>
  <c r="J853" s="1"/>
  <c r="S853"/>
  <c r="T853" s="1"/>
  <c r="X853" s="1"/>
  <c r="I854"/>
  <c r="J854"/>
  <c r="N854"/>
  <c r="O854"/>
  <c r="S854"/>
  <c r="T854"/>
  <c r="X854" s="1"/>
  <c r="F855"/>
  <c r="G855"/>
  <c r="H855"/>
  <c r="L855"/>
  <c r="M855"/>
  <c r="Q855"/>
  <c r="R855"/>
  <c r="U855"/>
  <c r="V855"/>
  <c r="W855"/>
  <c r="I856"/>
  <c r="J856"/>
  <c r="N856"/>
  <c r="O856"/>
  <c r="S856"/>
  <c r="T856"/>
  <c r="I857"/>
  <c r="J857" s="1"/>
  <c r="N857"/>
  <c r="O857" s="1"/>
  <c r="S857"/>
  <c r="T857" s="1"/>
  <c r="X857" s="1"/>
  <c r="I858"/>
  <c r="J858" s="1"/>
  <c r="N858"/>
  <c r="O858" s="1"/>
  <c r="S858"/>
  <c r="T858" s="1"/>
  <c r="X858" s="1"/>
  <c r="I859"/>
  <c r="J859" s="1"/>
  <c r="S859"/>
  <c r="T859" s="1"/>
  <c r="X859" s="1"/>
  <c r="I860"/>
  <c r="J860"/>
  <c r="N860"/>
  <c r="O860"/>
  <c r="S860"/>
  <c r="T860"/>
  <c r="X860" s="1"/>
  <c r="I861"/>
  <c r="J861" s="1"/>
  <c r="N861"/>
  <c r="O861" s="1"/>
  <c r="S861"/>
  <c r="T861" s="1"/>
  <c r="X861" s="1"/>
  <c r="F862"/>
  <c r="G862"/>
  <c r="H862"/>
  <c r="X862"/>
  <c r="I863"/>
  <c r="J863" s="1"/>
  <c r="X863"/>
  <c r="I864"/>
  <c r="X864"/>
  <c r="I865"/>
  <c r="J865"/>
  <c r="N865"/>
  <c r="O865"/>
  <c r="S865"/>
  <c r="T865"/>
  <c r="X865" s="1"/>
  <c r="F866"/>
  <c r="G866"/>
  <c r="H866"/>
  <c r="L866"/>
  <c r="M866"/>
  <c r="Q866"/>
  <c r="R866"/>
  <c r="U866"/>
  <c r="V866"/>
  <c r="W866"/>
  <c r="I867"/>
  <c r="J867"/>
  <c r="N867"/>
  <c r="O867"/>
  <c r="S867"/>
  <c r="T867"/>
  <c r="I868"/>
  <c r="J868" s="1"/>
  <c r="N868"/>
  <c r="O868" s="1"/>
  <c r="S868"/>
  <c r="T868" s="1"/>
  <c r="X868" s="1"/>
  <c r="I869"/>
  <c r="J869" s="1"/>
  <c r="N869"/>
  <c r="O869" s="1"/>
  <c r="S869"/>
  <c r="T869" s="1"/>
  <c r="X869" s="1"/>
  <c r="I870"/>
  <c r="J870" s="1"/>
  <c r="S870"/>
  <c r="T870" s="1"/>
  <c r="X870" s="1"/>
  <c r="I871"/>
  <c r="J871"/>
  <c r="N871"/>
  <c r="O871"/>
  <c r="S871"/>
  <c r="T871"/>
  <c r="X871" s="1"/>
  <c r="I872"/>
  <c r="J872" s="1"/>
  <c r="N872"/>
  <c r="O872" s="1"/>
  <c r="S872"/>
  <c r="T872" s="1"/>
  <c r="X872" s="1"/>
  <c r="I873"/>
  <c r="J873" s="1"/>
  <c r="N873"/>
  <c r="O873" s="1"/>
  <c r="S873"/>
  <c r="T873" s="1"/>
  <c r="X873" s="1"/>
  <c r="F874"/>
  <c r="G874"/>
  <c r="H874"/>
  <c r="H892" s="1"/>
  <c r="L874"/>
  <c r="M874"/>
  <c r="M892" s="1"/>
  <c r="Q874"/>
  <c r="R874"/>
  <c r="R892" s="1"/>
  <c r="U874"/>
  <c r="V874"/>
  <c r="V892" s="1"/>
  <c r="W874"/>
  <c r="I875"/>
  <c r="J875" s="1"/>
  <c r="N875"/>
  <c r="O875" s="1"/>
  <c r="S875"/>
  <c r="T875" s="1"/>
  <c r="T874" s="1"/>
  <c r="X874" s="1"/>
  <c r="I876"/>
  <c r="J876" s="1"/>
  <c r="S876"/>
  <c r="T876" s="1"/>
  <c r="X876" s="1"/>
  <c r="I877"/>
  <c r="J877"/>
  <c r="N877"/>
  <c r="O877"/>
  <c r="S877"/>
  <c r="T877"/>
  <c r="X877" s="1"/>
  <c r="F878"/>
  <c r="G878"/>
  <c r="H878"/>
  <c r="L878"/>
  <c r="M878"/>
  <c r="Q878"/>
  <c r="R878"/>
  <c r="U878"/>
  <c r="V878"/>
  <c r="W878"/>
  <c r="I879"/>
  <c r="J879"/>
  <c r="N879"/>
  <c r="O879"/>
  <c r="S879"/>
  <c r="T879"/>
  <c r="I880"/>
  <c r="J880" s="1"/>
  <c r="N880"/>
  <c r="O880" s="1"/>
  <c r="S880"/>
  <c r="T880" s="1"/>
  <c r="X880" s="1"/>
  <c r="I881"/>
  <c r="J881" s="1"/>
  <c r="N881"/>
  <c r="O881" s="1"/>
  <c r="S881"/>
  <c r="T881" s="1"/>
  <c r="X881" s="1"/>
  <c r="I882"/>
  <c r="J882" s="1"/>
  <c r="S882"/>
  <c r="T882" s="1"/>
  <c r="X882" s="1"/>
  <c r="L883"/>
  <c r="M883"/>
  <c r="Q883"/>
  <c r="R883"/>
  <c r="U883"/>
  <c r="V883"/>
  <c r="W883"/>
  <c r="I884"/>
  <c r="J884" s="1"/>
  <c r="N884"/>
  <c r="O884" s="1"/>
  <c r="S884"/>
  <c r="T884" s="1"/>
  <c r="T883" s="1"/>
  <c r="X883" s="1"/>
  <c r="I885"/>
  <c r="J885" s="1"/>
  <c r="S885"/>
  <c r="T885" s="1"/>
  <c r="X885" s="1"/>
  <c r="I886"/>
  <c r="J886"/>
  <c r="X886"/>
  <c r="J887"/>
  <c r="I888"/>
  <c r="J888"/>
  <c r="N888"/>
  <c r="O888"/>
  <c r="S888"/>
  <c r="T888"/>
  <c r="X888" s="1"/>
  <c r="J889"/>
  <c r="J890"/>
  <c r="J891"/>
  <c r="G892"/>
  <c r="K892"/>
  <c r="L892"/>
  <c r="Q892"/>
  <c r="U892"/>
  <c r="W892"/>
  <c r="J896"/>
  <c r="B899"/>
  <c r="B901"/>
  <c r="E901"/>
  <c r="F901"/>
  <c r="B902"/>
  <c r="F902"/>
  <c r="B904"/>
  <c r="F904"/>
  <c r="B905"/>
  <c r="U909"/>
  <c r="V909"/>
  <c r="W909"/>
  <c r="C911"/>
  <c r="C912"/>
  <c r="F915"/>
  <c r="G915"/>
  <c r="H915"/>
  <c r="L915"/>
  <c r="M915"/>
  <c r="X915"/>
  <c r="I916"/>
  <c r="J916" s="1"/>
  <c r="N916"/>
  <c r="O916" s="1"/>
  <c r="X916"/>
  <c r="I917"/>
  <c r="N917"/>
  <c r="N915" s="1"/>
  <c r="X917"/>
  <c r="F918"/>
  <c r="G918"/>
  <c r="H918"/>
  <c r="L918"/>
  <c r="M918"/>
  <c r="X918"/>
  <c r="I919"/>
  <c r="J919" s="1"/>
  <c r="N919"/>
  <c r="O919" s="1"/>
  <c r="X919"/>
  <c r="I920"/>
  <c r="N920"/>
  <c r="X920"/>
  <c r="I921"/>
  <c r="J921" s="1"/>
  <c r="N921"/>
  <c r="O921" s="1"/>
  <c r="X921"/>
  <c r="I922"/>
  <c r="J922" s="1"/>
  <c r="N922"/>
  <c r="O922" s="1"/>
  <c r="X922"/>
  <c r="I923"/>
  <c r="J923" s="1"/>
  <c r="N923"/>
  <c r="O923" s="1"/>
  <c r="X923"/>
  <c r="F924"/>
  <c r="G924"/>
  <c r="H924"/>
  <c r="L924"/>
  <c r="M924"/>
  <c r="X924"/>
  <c r="I925"/>
  <c r="N925"/>
  <c r="X925"/>
  <c r="I926"/>
  <c r="J926" s="1"/>
  <c r="N926"/>
  <c r="O926" s="1"/>
  <c r="X926"/>
  <c r="I927"/>
  <c r="J927" s="1"/>
  <c r="N927"/>
  <c r="O927" s="1"/>
  <c r="X927"/>
  <c r="I928"/>
  <c r="J928" s="1"/>
  <c r="N928"/>
  <c r="O928" s="1"/>
  <c r="X928"/>
  <c r="I929"/>
  <c r="J929" s="1"/>
  <c r="N929"/>
  <c r="O929" s="1"/>
  <c r="X929"/>
  <c r="I930"/>
  <c r="J930" s="1"/>
  <c r="N930"/>
  <c r="O930" s="1"/>
  <c r="X930"/>
  <c r="I931"/>
  <c r="J931" s="1"/>
  <c r="N931"/>
  <c r="O931" s="1"/>
  <c r="X931"/>
  <c r="I932"/>
  <c r="J932" s="1"/>
  <c r="N932"/>
  <c r="O932" s="1"/>
  <c r="X932"/>
  <c r="F933"/>
  <c r="G933"/>
  <c r="H933"/>
  <c r="L933"/>
  <c r="M933"/>
  <c r="Q933"/>
  <c r="R933"/>
  <c r="U933"/>
  <c r="V933"/>
  <c r="W933"/>
  <c r="I934"/>
  <c r="J934"/>
  <c r="N934"/>
  <c r="O934"/>
  <c r="S934"/>
  <c r="T934"/>
  <c r="I935"/>
  <c r="J935" s="1"/>
  <c r="N935"/>
  <c r="O935" s="1"/>
  <c r="S935"/>
  <c r="T935" s="1"/>
  <c r="X935" s="1"/>
  <c r="I936"/>
  <c r="J936" s="1"/>
  <c r="N936"/>
  <c r="O936" s="1"/>
  <c r="S936"/>
  <c r="T936" s="1"/>
  <c r="X936" s="1"/>
  <c r="I937"/>
  <c r="J937" s="1"/>
  <c r="S937"/>
  <c r="T937" s="1"/>
  <c r="X937" s="1"/>
  <c r="I938"/>
  <c r="J938"/>
  <c r="N938"/>
  <c r="O938"/>
  <c r="S938"/>
  <c r="T938"/>
  <c r="X938" s="1"/>
  <c r="I939"/>
  <c r="J939" s="1"/>
  <c r="N939"/>
  <c r="O939" s="1"/>
  <c r="S939"/>
  <c r="T939" s="1"/>
  <c r="X939" s="1"/>
  <c r="I940"/>
  <c r="J940" s="1"/>
  <c r="N940"/>
  <c r="O940" s="1"/>
  <c r="S940"/>
  <c r="T940" s="1"/>
  <c r="X940" s="1"/>
  <c r="I941"/>
  <c r="J941" s="1"/>
  <c r="S941"/>
  <c r="T941" s="1"/>
  <c r="X941" s="1"/>
  <c r="I942"/>
  <c r="J942"/>
  <c r="N942"/>
  <c r="O942"/>
  <c r="X942"/>
  <c r="I943"/>
  <c r="J943" s="1"/>
  <c r="X943"/>
  <c r="I944"/>
  <c r="J944"/>
  <c r="N944"/>
  <c r="O944"/>
  <c r="X944"/>
  <c r="I945"/>
  <c r="J945" s="1"/>
  <c r="S945"/>
  <c r="T945" s="1"/>
  <c r="X945" s="1"/>
  <c r="I946"/>
  <c r="J946"/>
  <c r="N946"/>
  <c r="O946"/>
  <c r="X946"/>
  <c r="I947"/>
  <c r="J947" s="1"/>
  <c r="S947"/>
  <c r="T947" s="1"/>
  <c r="X947" s="1"/>
  <c r="I948"/>
  <c r="J948"/>
  <c r="N948"/>
  <c r="O948"/>
  <c r="S948"/>
  <c r="T948"/>
  <c r="X948" s="1"/>
  <c r="I949"/>
  <c r="J949" s="1"/>
  <c r="N949"/>
  <c r="O949" s="1"/>
  <c r="X949"/>
  <c r="I950"/>
  <c r="J950" s="1"/>
  <c r="N950"/>
  <c r="O950" s="1"/>
  <c r="S950"/>
  <c r="T950" s="1"/>
  <c r="X950" s="1"/>
  <c r="F951"/>
  <c r="G951"/>
  <c r="H951"/>
  <c r="L951"/>
  <c r="M951"/>
  <c r="X951"/>
  <c r="I952"/>
  <c r="N952" s="1"/>
  <c r="X952"/>
  <c r="I953"/>
  <c r="J953"/>
  <c r="N953"/>
  <c r="O953"/>
  <c r="X953"/>
  <c r="I954"/>
  <c r="J954" s="1"/>
  <c r="X954"/>
  <c r="F955"/>
  <c r="G955"/>
  <c r="H955"/>
  <c r="L955"/>
  <c r="M955"/>
  <c r="X955"/>
  <c r="I956"/>
  <c r="J956"/>
  <c r="N956"/>
  <c r="O956"/>
  <c r="X956"/>
  <c r="I957"/>
  <c r="N957" s="1"/>
  <c r="X957"/>
  <c r="I958"/>
  <c r="J958"/>
  <c r="N958"/>
  <c r="O958"/>
  <c r="X958"/>
  <c r="I959"/>
  <c r="J959" s="1"/>
  <c r="X959"/>
  <c r="I960"/>
  <c r="J960"/>
  <c r="N960"/>
  <c r="O960"/>
  <c r="X960"/>
  <c r="F961"/>
  <c r="G961"/>
  <c r="H961"/>
  <c r="L961"/>
  <c r="M961"/>
  <c r="X961"/>
  <c r="I962"/>
  <c r="I961" s="1"/>
  <c r="J961" s="1"/>
  <c r="X962"/>
  <c r="I963"/>
  <c r="J963"/>
  <c r="N963"/>
  <c r="O963"/>
  <c r="X963"/>
  <c r="I964"/>
  <c r="J964" s="1"/>
  <c r="X964"/>
  <c r="I965"/>
  <c r="J965"/>
  <c r="N965"/>
  <c r="O965"/>
  <c r="X965"/>
  <c r="I966"/>
  <c r="J966" s="1"/>
  <c r="X966"/>
  <c r="F967"/>
  <c r="G967"/>
  <c r="H967"/>
  <c r="X967"/>
  <c r="J968"/>
  <c r="N968"/>
  <c r="O968" s="1"/>
  <c r="X968"/>
  <c r="I969"/>
  <c r="J969" s="1"/>
  <c r="N969"/>
  <c r="O969" s="1"/>
  <c r="X969"/>
  <c r="I970"/>
  <c r="N970"/>
  <c r="O970" s="1"/>
  <c r="X970"/>
  <c r="F971"/>
  <c r="G971"/>
  <c r="H971"/>
  <c r="L971"/>
  <c r="M971"/>
  <c r="X971"/>
  <c r="I972"/>
  <c r="J972" s="1"/>
  <c r="N972"/>
  <c r="O972" s="1"/>
  <c r="X972"/>
  <c r="I973"/>
  <c r="N973"/>
  <c r="X973"/>
  <c r="I974"/>
  <c r="J974" s="1"/>
  <c r="N974"/>
  <c r="O974" s="1"/>
  <c r="X974"/>
  <c r="I975"/>
  <c r="J975" s="1"/>
  <c r="N975"/>
  <c r="O975" s="1"/>
  <c r="X975"/>
  <c r="I976"/>
  <c r="J976" s="1"/>
  <c r="N976"/>
  <c r="O976" s="1"/>
  <c r="X976"/>
  <c r="I977"/>
  <c r="J977" s="1"/>
  <c r="N977"/>
  <c r="O977" s="1"/>
  <c r="X977"/>
  <c r="I978"/>
  <c r="J978" s="1"/>
  <c r="N978"/>
  <c r="O978" s="1"/>
  <c r="X978"/>
  <c r="I979"/>
  <c r="J979" s="1"/>
  <c r="N979"/>
  <c r="O979" s="1"/>
  <c r="X979"/>
  <c r="X980"/>
  <c r="I981"/>
  <c r="X981"/>
  <c r="I982"/>
  <c r="J982"/>
  <c r="X982"/>
  <c r="I983"/>
  <c r="J983" s="1"/>
  <c r="X983"/>
  <c r="I984"/>
  <c r="J984" s="1"/>
  <c r="X984"/>
  <c r="I985"/>
  <c r="J985" s="1"/>
  <c r="X985"/>
  <c r="I986"/>
  <c r="J986"/>
  <c r="N986"/>
  <c r="O986"/>
  <c r="S986"/>
  <c r="T986"/>
  <c r="X986" s="1"/>
  <c r="I987"/>
  <c r="J987" s="1"/>
  <c r="N987"/>
  <c r="O987" s="1"/>
  <c r="X987"/>
  <c r="I988"/>
  <c r="J988" s="1"/>
  <c r="X988"/>
  <c r="F989"/>
  <c r="G989"/>
  <c r="H989"/>
  <c r="L989"/>
  <c r="M989"/>
  <c r="Q989"/>
  <c r="R989"/>
  <c r="U989"/>
  <c r="V989"/>
  <c r="W989"/>
  <c r="I990"/>
  <c r="J990"/>
  <c r="N990"/>
  <c r="O990"/>
  <c r="S990"/>
  <c r="T990"/>
  <c r="I991"/>
  <c r="J991" s="1"/>
  <c r="N991"/>
  <c r="O991" s="1"/>
  <c r="S991"/>
  <c r="T991" s="1"/>
  <c r="X991" s="1"/>
  <c r="I992"/>
  <c r="J992" s="1"/>
  <c r="N992"/>
  <c r="O992" s="1"/>
  <c r="S992"/>
  <c r="T992" s="1"/>
  <c r="X992" s="1"/>
  <c r="I993"/>
  <c r="J993" s="1"/>
  <c r="S993"/>
  <c r="T993" s="1"/>
  <c r="X993" s="1"/>
  <c r="I994"/>
  <c r="J994"/>
  <c r="N994"/>
  <c r="O994"/>
  <c r="S994"/>
  <c r="T994"/>
  <c r="X994" s="1"/>
  <c r="I995"/>
  <c r="J995" s="1"/>
  <c r="N995"/>
  <c r="O995" s="1"/>
  <c r="S995"/>
  <c r="T995" s="1"/>
  <c r="X995" s="1"/>
  <c r="F996"/>
  <c r="G996"/>
  <c r="H996"/>
  <c r="L996"/>
  <c r="M996"/>
  <c r="Q996"/>
  <c r="R996"/>
  <c r="U996"/>
  <c r="V996"/>
  <c r="W996"/>
  <c r="I997"/>
  <c r="I996" s="1"/>
  <c r="J996" s="1"/>
  <c r="S997"/>
  <c r="S996" s="1"/>
  <c r="I998"/>
  <c r="J998"/>
  <c r="N998"/>
  <c r="O998"/>
  <c r="S998"/>
  <c r="T998"/>
  <c r="X998" s="1"/>
  <c r="I999"/>
  <c r="J999" s="1"/>
  <c r="N999"/>
  <c r="O999" s="1"/>
  <c r="S999"/>
  <c r="T999" s="1"/>
  <c r="X999" s="1"/>
  <c r="I1000"/>
  <c r="J1000" s="1"/>
  <c r="N1000"/>
  <c r="O1000" s="1"/>
  <c r="S1000"/>
  <c r="T1000" s="1"/>
  <c r="X1000" s="1"/>
  <c r="I1001"/>
  <c r="J1001" s="1"/>
  <c r="S1001"/>
  <c r="T1001" s="1"/>
  <c r="X1001" s="1"/>
  <c r="I1002"/>
  <c r="J1002"/>
  <c r="N1002"/>
  <c r="O1002"/>
  <c r="S1002"/>
  <c r="T1002"/>
  <c r="X1002" s="1"/>
  <c r="F1003"/>
  <c r="G1003"/>
  <c r="H1003"/>
  <c r="X1003"/>
  <c r="I1004"/>
  <c r="X1004"/>
  <c r="I1005"/>
  <c r="J1005"/>
  <c r="X1005"/>
  <c r="I1006"/>
  <c r="J1006" s="1"/>
  <c r="S1006"/>
  <c r="T1006" s="1"/>
  <c r="X1006" s="1"/>
  <c r="F1007"/>
  <c r="G1007"/>
  <c r="H1007"/>
  <c r="L1007"/>
  <c r="M1007"/>
  <c r="Q1007"/>
  <c r="R1007"/>
  <c r="U1007"/>
  <c r="V1007"/>
  <c r="W1007"/>
  <c r="I1008"/>
  <c r="N1008"/>
  <c r="S1008"/>
  <c r="I1009"/>
  <c r="J1009" s="1"/>
  <c r="N1009"/>
  <c r="O1009" s="1"/>
  <c r="S1009"/>
  <c r="T1009" s="1"/>
  <c r="X1009" s="1"/>
  <c r="I1010"/>
  <c r="J1010" s="1"/>
  <c r="S1010"/>
  <c r="T1010" s="1"/>
  <c r="X1010" s="1"/>
  <c r="I1011"/>
  <c r="J1011"/>
  <c r="N1011"/>
  <c r="O1011"/>
  <c r="S1011"/>
  <c r="T1011"/>
  <c r="X1011" s="1"/>
  <c r="I1012"/>
  <c r="J1012" s="1"/>
  <c r="N1012"/>
  <c r="O1012" s="1"/>
  <c r="S1012"/>
  <c r="T1012" s="1"/>
  <c r="X1012" s="1"/>
  <c r="I1013"/>
  <c r="J1013" s="1"/>
  <c r="N1013"/>
  <c r="O1013" s="1"/>
  <c r="S1013"/>
  <c r="T1013" s="1"/>
  <c r="X1013" s="1"/>
  <c r="I1014"/>
  <c r="J1014" s="1"/>
  <c r="S1014"/>
  <c r="T1014" s="1"/>
  <c r="X1014" s="1"/>
  <c r="F1015"/>
  <c r="G1015"/>
  <c r="H1015"/>
  <c r="L1015"/>
  <c r="M1015"/>
  <c r="Q1015"/>
  <c r="R1015"/>
  <c r="U1015"/>
  <c r="V1015"/>
  <c r="W1015"/>
  <c r="I1016"/>
  <c r="N1016"/>
  <c r="S1016"/>
  <c r="I1017"/>
  <c r="J1017" s="1"/>
  <c r="N1017"/>
  <c r="O1017" s="1"/>
  <c r="S1017"/>
  <c r="T1017" s="1"/>
  <c r="X1017" s="1"/>
  <c r="I1018"/>
  <c r="J1018" s="1"/>
  <c r="S1018"/>
  <c r="T1018" s="1"/>
  <c r="X1018" s="1"/>
  <c r="F1019"/>
  <c r="G1019"/>
  <c r="H1019"/>
  <c r="L1019"/>
  <c r="M1019"/>
  <c r="Q1019"/>
  <c r="R1019"/>
  <c r="U1019"/>
  <c r="V1019"/>
  <c r="W1019"/>
  <c r="I1020"/>
  <c r="N1020"/>
  <c r="S1020"/>
  <c r="I1021"/>
  <c r="J1021" s="1"/>
  <c r="N1021"/>
  <c r="O1021" s="1"/>
  <c r="S1021"/>
  <c r="T1021" s="1"/>
  <c r="X1021" s="1"/>
  <c r="I1022"/>
  <c r="J1022" s="1"/>
  <c r="S1022"/>
  <c r="T1022" s="1"/>
  <c r="X1022" s="1"/>
  <c r="I1023"/>
  <c r="J1023"/>
  <c r="N1023"/>
  <c r="O1023"/>
  <c r="S1023"/>
  <c r="T1023"/>
  <c r="X1023" s="1"/>
  <c r="L1024"/>
  <c r="M1024"/>
  <c r="Q1024"/>
  <c r="R1024"/>
  <c r="U1024"/>
  <c r="V1024"/>
  <c r="W1024"/>
  <c r="I1025"/>
  <c r="I1024" s="1"/>
  <c r="J1024" s="1"/>
  <c r="S1025"/>
  <c r="S1024" s="1"/>
  <c r="I1026"/>
  <c r="J1026"/>
  <c r="N1026"/>
  <c r="O1026"/>
  <c r="S1026"/>
  <c r="T1026"/>
  <c r="X1026" s="1"/>
  <c r="I1027"/>
  <c r="J1027" s="1"/>
  <c r="X1027"/>
  <c r="J1028"/>
  <c r="I1029"/>
  <c r="J1029" s="1"/>
  <c r="S1029"/>
  <c r="T1029" s="1"/>
  <c r="J1030"/>
  <c r="J1031"/>
  <c r="J1032"/>
  <c r="F1033"/>
  <c r="G1033"/>
  <c r="H1033"/>
  <c r="K1033"/>
  <c r="L1033"/>
  <c r="M1033"/>
  <c r="Q1033"/>
  <c r="R1033"/>
  <c r="U1033"/>
  <c r="V1033"/>
  <c r="W1033"/>
  <c r="J1037"/>
  <c r="B1040"/>
  <c r="B1042"/>
  <c r="E1042"/>
  <c r="F1042"/>
  <c r="B1043"/>
  <c r="F1043"/>
  <c r="B1045"/>
  <c r="F1045"/>
  <c r="B1046"/>
  <c r="U1050"/>
  <c r="V1050"/>
  <c r="W1050"/>
  <c r="C1052"/>
  <c r="C1053"/>
  <c r="K1174" s="1"/>
  <c r="F1056"/>
  <c r="G1056"/>
  <c r="H1056"/>
  <c r="L1056"/>
  <c r="M1056"/>
  <c r="X1056"/>
  <c r="I1057"/>
  <c r="N1057"/>
  <c r="X1057"/>
  <c r="I1058"/>
  <c r="J1058" s="1"/>
  <c r="N1058"/>
  <c r="O1058" s="1"/>
  <c r="X1058"/>
  <c r="F1059"/>
  <c r="G1059"/>
  <c r="H1059"/>
  <c r="L1059"/>
  <c r="M1059"/>
  <c r="X1059"/>
  <c r="I1060"/>
  <c r="N1060"/>
  <c r="X1060"/>
  <c r="I1061"/>
  <c r="J1061" s="1"/>
  <c r="N1061"/>
  <c r="O1061" s="1"/>
  <c r="X1061"/>
  <c r="I1062"/>
  <c r="J1062" s="1"/>
  <c r="N1062"/>
  <c r="O1062" s="1"/>
  <c r="X1062"/>
  <c r="I1063"/>
  <c r="J1063" s="1"/>
  <c r="N1063"/>
  <c r="O1063" s="1"/>
  <c r="X1063"/>
  <c r="I1064"/>
  <c r="J1064" s="1"/>
  <c r="N1064"/>
  <c r="O1064" s="1"/>
  <c r="X1064"/>
  <c r="F1065"/>
  <c r="G1065"/>
  <c r="H1065"/>
  <c r="L1065"/>
  <c r="M1065"/>
  <c r="X1065"/>
  <c r="I1066"/>
  <c r="J1066" s="1"/>
  <c r="N1066"/>
  <c r="O1066" s="1"/>
  <c r="X1066"/>
  <c r="I1067"/>
  <c r="N1067"/>
  <c r="X1067"/>
  <c r="I1068"/>
  <c r="J1068" s="1"/>
  <c r="N1068"/>
  <c r="O1068" s="1"/>
  <c r="X1068"/>
  <c r="I1069"/>
  <c r="J1069" s="1"/>
  <c r="N1069"/>
  <c r="O1069" s="1"/>
  <c r="X1069"/>
  <c r="I1070"/>
  <c r="J1070" s="1"/>
  <c r="N1070"/>
  <c r="O1070" s="1"/>
  <c r="X1070"/>
  <c r="I1071"/>
  <c r="J1071" s="1"/>
  <c r="N1071"/>
  <c r="O1071" s="1"/>
  <c r="X1071"/>
  <c r="I1072"/>
  <c r="J1072" s="1"/>
  <c r="N1072"/>
  <c r="O1072" s="1"/>
  <c r="X1072"/>
  <c r="I1073"/>
  <c r="J1073" s="1"/>
  <c r="N1073"/>
  <c r="O1073" s="1"/>
  <c r="X1073"/>
  <c r="F1074"/>
  <c r="G1074"/>
  <c r="H1074"/>
  <c r="L1074"/>
  <c r="M1074"/>
  <c r="Q1074"/>
  <c r="R1074"/>
  <c r="U1074"/>
  <c r="V1074"/>
  <c r="W1074"/>
  <c r="I1075"/>
  <c r="S1075"/>
  <c r="I1076"/>
  <c r="J1076"/>
  <c r="N1076"/>
  <c r="O1076"/>
  <c r="S1076"/>
  <c r="T1076"/>
  <c r="X1076" s="1"/>
  <c r="I1077"/>
  <c r="J1077" s="1"/>
  <c r="N1077"/>
  <c r="O1077" s="1"/>
  <c r="S1077"/>
  <c r="T1077" s="1"/>
  <c r="X1077" s="1"/>
  <c r="I1078"/>
  <c r="J1078" s="1"/>
  <c r="N1078"/>
  <c r="O1078" s="1"/>
  <c r="S1078"/>
  <c r="T1078" s="1"/>
  <c r="X1078" s="1"/>
  <c r="I1079"/>
  <c r="J1079" s="1"/>
  <c r="S1079"/>
  <c r="T1079" s="1"/>
  <c r="X1079" s="1"/>
  <c r="I1080"/>
  <c r="J1080"/>
  <c r="N1080"/>
  <c r="O1080"/>
  <c r="S1080"/>
  <c r="T1080"/>
  <c r="X1080" s="1"/>
  <c r="I1081"/>
  <c r="J1081" s="1"/>
  <c r="N1081"/>
  <c r="O1081" s="1"/>
  <c r="S1081"/>
  <c r="T1081" s="1"/>
  <c r="X1081" s="1"/>
  <c r="I1082"/>
  <c r="J1082" s="1"/>
  <c r="N1082"/>
  <c r="O1082" s="1"/>
  <c r="S1082"/>
  <c r="T1082" s="1"/>
  <c r="X1082" s="1"/>
  <c r="I1083"/>
  <c r="J1083" s="1"/>
  <c r="X1083"/>
  <c r="I1084"/>
  <c r="J1084"/>
  <c r="N1084"/>
  <c r="O1084"/>
  <c r="X1084"/>
  <c r="I1085"/>
  <c r="J1085" s="1"/>
  <c r="X1085"/>
  <c r="I1086"/>
  <c r="J1086"/>
  <c r="N1086"/>
  <c r="O1086"/>
  <c r="S1086"/>
  <c r="T1086"/>
  <c r="X1086" s="1"/>
  <c r="I1087"/>
  <c r="J1087" s="1"/>
  <c r="N1087"/>
  <c r="O1087" s="1"/>
  <c r="X1087"/>
  <c r="I1088"/>
  <c r="J1088" s="1"/>
  <c r="N1088"/>
  <c r="O1088" s="1"/>
  <c r="S1088"/>
  <c r="T1088" s="1"/>
  <c r="X1088" s="1"/>
  <c r="I1089"/>
  <c r="J1089" s="1"/>
  <c r="S1089"/>
  <c r="T1089" s="1"/>
  <c r="X1089" s="1"/>
  <c r="I1090"/>
  <c r="J1090"/>
  <c r="N1090"/>
  <c r="O1090"/>
  <c r="X1090"/>
  <c r="I1091"/>
  <c r="J1091" s="1"/>
  <c r="S1091"/>
  <c r="T1091" s="1"/>
  <c r="X1091" s="1"/>
  <c r="F1092"/>
  <c r="G1092"/>
  <c r="H1092"/>
  <c r="L1092"/>
  <c r="M1092"/>
  <c r="X1092"/>
  <c r="I1093"/>
  <c r="J1093"/>
  <c r="N1093"/>
  <c r="O1093"/>
  <c r="X1093"/>
  <c r="I1094"/>
  <c r="I1092" s="1"/>
  <c r="J1092" s="1"/>
  <c r="X1094"/>
  <c r="I1095"/>
  <c r="J1095"/>
  <c r="N1095"/>
  <c r="O1095"/>
  <c r="X1095"/>
  <c r="F1096"/>
  <c r="G1096"/>
  <c r="H1096"/>
  <c r="L1096"/>
  <c r="M1096"/>
  <c r="X1096"/>
  <c r="I1097"/>
  <c r="X1097"/>
  <c r="I1098"/>
  <c r="J1098"/>
  <c r="N1098"/>
  <c r="O1098"/>
  <c r="X1098"/>
  <c r="I1099"/>
  <c r="J1099" s="1"/>
  <c r="X1099"/>
  <c r="I1100"/>
  <c r="J1100"/>
  <c r="N1100"/>
  <c r="O1100"/>
  <c r="X1100"/>
  <c r="I1101"/>
  <c r="J1101" s="1"/>
  <c r="X1101"/>
  <c r="F1102"/>
  <c r="G1102"/>
  <c r="H1102"/>
  <c r="L1102"/>
  <c r="M1102"/>
  <c r="X1102"/>
  <c r="I1103"/>
  <c r="J1103"/>
  <c r="N1103"/>
  <c r="O1103"/>
  <c r="X1103"/>
  <c r="I1104"/>
  <c r="I1102" s="1"/>
  <c r="J1102" s="1"/>
  <c r="X1104"/>
  <c r="I1105"/>
  <c r="J1105"/>
  <c r="N1105"/>
  <c r="O1105"/>
  <c r="X1105"/>
  <c r="I1106"/>
  <c r="J1106" s="1"/>
  <c r="X1106"/>
  <c r="I1107"/>
  <c r="J1107"/>
  <c r="N1107"/>
  <c r="O1107"/>
  <c r="X1107"/>
  <c r="F1108"/>
  <c r="G1108"/>
  <c r="H1108"/>
  <c r="X1108"/>
  <c r="J1109"/>
  <c r="N1109"/>
  <c r="O1109"/>
  <c r="X1109"/>
  <c r="I1110"/>
  <c r="I1108" s="1"/>
  <c r="X1110"/>
  <c r="I1111"/>
  <c r="J1111"/>
  <c r="N1111"/>
  <c r="O1111"/>
  <c r="X1111"/>
  <c r="F1112"/>
  <c r="G1112"/>
  <c r="H1112"/>
  <c r="L1112"/>
  <c r="M1112"/>
  <c r="X1112"/>
  <c r="I1113"/>
  <c r="X1113"/>
  <c r="I1114"/>
  <c r="J1114"/>
  <c r="N1114"/>
  <c r="O1114"/>
  <c r="X1114"/>
  <c r="I1115"/>
  <c r="J1115" s="1"/>
  <c r="X1115"/>
  <c r="I1116"/>
  <c r="J1116"/>
  <c r="N1116"/>
  <c r="O1116"/>
  <c r="X1116"/>
  <c r="I1117"/>
  <c r="J1117" s="1"/>
  <c r="X1117"/>
  <c r="I1118"/>
  <c r="J1118"/>
  <c r="N1118"/>
  <c r="O1118"/>
  <c r="X1118"/>
  <c r="I1119"/>
  <c r="J1119" s="1"/>
  <c r="X1119"/>
  <c r="I1120"/>
  <c r="J1120"/>
  <c r="N1120"/>
  <c r="O1120"/>
  <c r="X1120"/>
  <c r="X1121"/>
  <c r="I1122"/>
  <c r="J1122"/>
  <c r="X1122"/>
  <c r="I1123"/>
  <c r="X1123"/>
  <c r="I1124"/>
  <c r="J1124" s="1"/>
  <c r="X1124"/>
  <c r="I1125"/>
  <c r="J1125" s="1"/>
  <c r="X1125"/>
  <c r="I1126"/>
  <c r="J1126"/>
  <c r="X1126"/>
  <c r="I1127"/>
  <c r="J1127" s="1"/>
  <c r="S1127"/>
  <c r="T1127" s="1"/>
  <c r="X1127" s="1"/>
  <c r="I1128"/>
  <c r="J1128"/>
  <c r="N1128"/>
  <c r="O1128"/>
  <c r="X1128"/>
  <c r="I1129"/>
  <c r="J1129" s="1"/>
  <c r="X1129"/>
  <c r="F1130"/>
  <c r="G1130"/>
  <c r="H1130"/>
  <c r="L1130"/>
  <c r="M1130"/>
  <c r="Q1130"/>
  <c r="R1130"/>
  <c r="U1130"/>
  <c r="V1130"/>
  <c r="W1130"/>
  <c r="I1131"/>
  <c r="N1131" s="1"/>
  <c r="I1132"/>
  <c r="J1132" s="1"/>
  <c r="N1132"/>
  <c r="O1132" s="1"/>
  <c r="S1132"/>
  <c r="T1132" s="1"/>
  <c r="X1132" s="1"/>
  <c r="I1133"/>
  <c r="J1133" s="1"/>
  <c r="I1134"/>
  <c r="J1134" s="1"/>
  <c r="N1134"/>
  <c r="O1134" s="1"/>
  <c r="S1134"/>
  <c r="T1134" s="1"/>
  <c r="X1134" s="1"/>
  <c r="I1135"/>
  <c r="J1135" s="1"/>
  <c r="I1136"/>
  <c r="J1136" s="1"/>
  <c r="N1136"/>
  <c r="O1136" s="1"/>
  <c r="S1136"/>
  <c r="T1136" s="1"/>
  <c r="X1136" s="1"/>
  <c r="F1137"/>
  <c r="G1137"/>
  <c r="H1137"/>
  <c r="L1137"/>
  <c r="M1137"/>
  <c r="Q1137"/>
  <c r="R1137"/>
  <c r="U1137"/>
  <c r="V1137"/>
  <c r="W1137"/>
  <c r="I1138"/>
  <c r="J1138" s="1"/>
  <c r="N1138"/>
  <c r="O1138" s="1"/>
  <c r="S1138"/>
  <c r="T1138" s="1"/>
  <c r="X1138" s="1"/>
  <c r="I1139"/>
  <c r="J1139" s="1"/>
  <c r="I1140"/>
  <c r="J1140" s="1"/>
  <c r="N1140"/>
  <c r="O1140" s="1"/>
  <c r="S1140"/>
  <c r="T1140" s="1"/>
  <c r="X1140" s="1"/>
  <c r="I1141"/>
  <c r="J1141" s="1"/>
  <c r="I1142"/>
  <c r="J1142" s="1"/>
  <c r="N1142"/>
  <c r="O1142" s="1"/>
  <c r="S1142"/>
  <c r="T1142" s="1"/>
  <c r="X1142" s="1"/>
  <c r="I1143"/>
  <c r="J1143" s="1"/>
  <c r="F1144"/>
  <c r="G1144"/>
  <c r="H1144"/>
  <c r="X1144"/>
  <c r="I1145"/>
  <c r="J1145" s="1"/>
  <c r="X1145"/>
  <c r="I1146"/>
  <c r="J1146" s="1"/>
  <c r="X1146"/>
  <c r="I1147"/>
  <c r="J1147"/>
  <c r="N1147"/>
  <c r="O1147"/>
  <c r="S1147"/>
  <c r="T1147"/>
  <c r="X1147" s="1"/>
  <c r="F1148"/>
  <c r="G1148"/>
  <c r="H1148"/>
  <c r="L1148"/>
  <c r="M1148"/>
  <c r="Q1148"/>
  <c r="R1148"/>
  <c r="U1148"/>
  <c r="V1148"/>
  <c r="W1148"/>
  <c r="I1149"/>
  <c r="J1149"/>
  <c r="N1149"/>
  <c r="O1149"/>
  <c r="S1149"/>
  <c r="T1149"/>
  <c r="X1149" s="1"/>
  <c r="I1150"/>
  <c r="J1150" s="1"/>
  <c r="S1150"/>
  <c r="T1150" s="1"/>
  <c r="X1150" s="1"/>
  <c r="I1151"/>
  <c r="J1151"/>
  <c r="N1151"/>
  <c r="O1151"/>
  <c r="S1151"/>
  <c r="T1151"/>
  <c r="X1151" s="1"/>
  <c r="I1152"/>
  <c r="J1152" s="1"/>
  <c r="S1152"/>
  <c r="T1152" s="1"/>
  <c r="X1152" s="1"/>
  <c r="I1153"/>
  <c r="J1153"/>
  <c r="N1153"/>
  <c r="O1153"/>
  <c r="S1153"/>
  <c r="T1153"/>
  <c r="X1153" s="1"/>
  <c r="I1154"/>
  <c r="J1154" s="1"/>
  <c r="S1154"/>
  <c r="T1154" s="1"/>
  <c r="X1154" s="1"/>
  <c r="I1155"/>
  <c r="J1155"/>
  <c r="N1155"/>
  <c r="O1155"/>
  <c r="S1155"/>
  <c r="T1155"/>
  <c r="X1155" s="1"/>
  <c r="F1156"/>
  <c r="G1156"/>
  <c r="H1156"/>
  <c r="L1156"/>
  <c r="M1156"/>
  <c r="Q1156"/>
  <c r="R1156"/>
  <c r="U1156"/>
  <c r="V1156"/>
  <c r="W1156"/>
  <c r="I1157"/>
  <c r="J1157"/>
  <c r="N1157"/>
  <c r="O1157"/>
  <c r="S1157"/>
  <c r="T1157"/>
  <c r="X1157" s="1"/>
  <c r="I1158"/>
  <c r="J1158" s="1"/>
  <c r="S1158"/>
  <c r="T1158" s="1"/>
  <c r="X1158" s="1"/>
  <c r="I1159"/>
  <c r="J1159"/>
  <c r="N1159"/>
  <c r="O1159"/>
  <c r="S1159"/>
  <c r="T1159"/>
  <c r="X1159" s="1"/>
  <c r="F1160"/>
  <c r="G1160"/>
  <c r="G1174" s="1"/>
  <c r="H1160"/>
  <c r="L1160"/>
  <c r="L1174" s="1"/>
  <c r="M1160"/>
  <c r="Q1160"/>
  <c r="R1160"/>
  <c r="U1160"/>
  <c r="V1160"/>
  <c r="W1160"/>
  <c r="I1161"/>
  <c r="J1161"/>
  <c r="N1161"/>
  <c r="O1161"/>
  <c r="S1161"/>
  <c r="T1161"/>
  <c r="X1161" s="1"/>
  <c r="I1162"/>
  <c r="J1162" s="1"/>
  <c r="S1162"/>
  <c r="T1162" s="1"/>
  <c r="X1162" s="1"/>
  <c r="I1163"/>
  <c r="J1163"/>
  <c r="N1163"/>
  <c r="O1163"/>
  <c r="S1163"/>
  <c r="T1163"/>
  <c r="X1163" s="1"/>
  <c r="I1164"/>
  <c r="J1164" s="1"/>
  <c r="S1164"/>
  <c r="T1164" s="1"/>
  <c r="X1164" s="1"/>
  <c r="L1165"/>
  <c r="M1165"/>
  <c r="Q1165"/>
  <c r="R1165"/>
  <c r="U1165"/>
  <c r="V1165"/>
  <c r="W1165"/>
  <c r="I1166"/>
  <c r="J1166" s="1"/>
  <c r="N1166"/>
  <c r="O1166" s="1"/>
  <c r="S1166"/>
  <c r="T1166" s="1"/>
  <c r="X1166" s="1"/>
  <c r="I1167"/>
  <c r="J1167" s="1"/>
  <c r="S1167"/>
  <c r="T1167" s="1"/>
  <c r="X1167" s="1"/>
  <c r="I1168"/>
  <c r="J1168" s="1"/>
  <c r="X1168"/>
  <c r="J1169"/>
  <c r="I1170"/>
  <c r="J1170" s="1"/>
  <c r="N1170"/>
  <c r="O1170" s="1"/>
  <c r="S1170"/>
  <c r="T1170" s="1"/>
  <c r="X1170" s="1"/>
  <c r="J1171"/>
  <c r="J1172"/>
  <c r="J1173"/>
  <c r="M1174"/>
  <c r="Q1174"/>
  <c r="R1174"/>
  <c r="U1174"/>
  <c r="V1174"/>
  <c r="W1174"/>
  <c r="J1178"/>
  <c r="B1181"/>
  <c r="B1183"/>
  <c r="E1183"/>
  <c r="F1183"/>
  <c r="B1184"/>
  <c r="F1184"/>
  <c r="B1186"/>
  <c r="F1186"/>
  <c r="B1187"/>
  <c r="U1191"/>
  <c r="V1191"/>
  <c r="W1191"/>
  <c r="C1193"/>
  <c r="C1194"/>
  <c r="K1315" s="1"/>
  <c r="F1197"/>
  <c r="G1197"/>
  <c r="H1197"/>
  <c r="L1197"/>
  <c r="M1197"/>
  <c r="X1197"/>
  <c r="I1198"/>
  <c r="N1198"/>
  <c r="X1198"/>
  <c r="I1199"/>
  <c r="J1199" s="1"/>
  <c r="N1199"/>
  <c r="O1199" s="1"/>
  <c r="X1199"/>
  <c r="F1200"/>
  <c r="G1200"/>
  <c r="H1200"/>
  <c r="L1200"/>
  <c r="M1200"/>
  <c r="X1200"/>
  <c r="I1201"/>
  <c r="N1201"/>
  <c r="X1201"/>
  <c r="I1202"/>
  <c r="J1202" s="1"/>
  <c r="N1202"/>
  <c r="O1202" s="1"/>
  <c r="X1202"/>
  <c r="I1203"/>
  <c r="J1203" s="1"/>
  <c r="N1203"/>
  <c r="O1203" s="1"/>
  <c r="X1203"/>
  <c r="I1204"/>
  <c r="J1204" s="1"/>
  <c r="N1204"/>
  <c r="O1204" s="1"/>
  <c r="X1204"/>
  <c r="I1205"/>
  <c r="J1205" s="1"/>
  <c r="N1205"/>
  <c r="O1205" s="1"/>
  <c r="X1205"/>
  <c r="F1206"/>
  <c r="G1206"/>
  <c r="H1206"/>
  <c r="L1206"/>
  <c r="M1206"/>
  <c r="X1206"/>
  <c r="I1207"/>
  <c r="J1207" s="1"/>
  <c r="N1207"/>
  <c r="O1207" s="1"/>
  <c r="X1207"/>
  <c r="I1208"/>
  <c r="J1208" s="1"/>
  <c r="N1208"/>
  <c r="O1208" s="1"/>
  <c r="X1208"/>
  <c r="I1209"/>
  <c r="J1209" s="1"/>
  <c r="N1209"/>
  <c r="O1209" s="1"/>
  <c r="X1209"/>
  <c r="I1210"/>
  <c r="J1210" s="1"/>
  <c r="N1210"/>
  <c r="O1210" s="1"/>
  <c r="X1210"/>
  <c r="I1211"/>
  <c r="J1211" s="1"/>
  <c r="N1211"/>
  <c r="O1211" s="1"/>
  <c r="X1211"/>
  <c r="I1212"/>
  <c r="J1212" s="1"/>
  <c r="N1212"/>
  <c r="O1212" s="1"/>
  <c r="X1212"/>
  <c r="I1213"/>
  <c r="J1213" s="1"/>
  <c r="N1213"/>
  <c r="O1213" s="1"/>
  <c r="X1213"/>
  <c r="I1214"/>
  <c r="J1214" s="1"/>
  <c r="N1214"/>
  <c r="O1214" s="1"/>
  <c r="X1214"/>
  <c r="F1215"/>
  <c r="G1215"/>
  <c r="H1215"/>
  <c r="L1215"/>
  <c r="M1215"/>
  <c r="Q1215"/>
  <c r="R1215"/>
  <c r="U1215"/>
  <c r="V1215"/>
  <c r="W1215"/>
  <c r="I1216"/>
  <c r="J1216" s="1"/>
  <c r="S1216"/>
  <c r="T1216" s="1"/>
  <c r="I1217"/>
  <c r="J1217"/>
  <c r="N1217"/>
  <c r="O1217"/>
  <c r="S1217"/>
  <c r="T1217"/>
  <c r="X1217" s="1"/>
  <c r="I1218"/>
  <c r="J1218" s="1"/>
  <c r="N1218"/>
  <c r="O1218" s="1"/>
  <c r="S1218"/>
  <c r="T1218" s="1"/>
  <c r="X1218" s="1"/>
  <c r="I1219"/>
  <c r="J1219" s="1"/>
  <c r="N1219"/>
  <c r="O1219" s="1"/>
  <c r="S1219"/>
  <c r="T1219" s="1"/>
  <c r="X1219" s="1"/>
  <c r="I1220"/>
  <c r="J1220" s="1"/>
  <c r="S1220"/>
  <c r="T1220" s="1"/>
  <c r="X1220" s="1"/>
  <c r="I1221"/>
  <c r="J1221"/>
  <c r="N1221"/>
  <c r="O1221"/>
  <c r="S1221"/>
  <c r="T1221"/>
  <c r="X1221" s="1"/>
  <c r="I1222"/>
  <c r="J1222" s="1"/>
  <c r="N1222"/>
  <c r="O1222" s="1"/>
  <c r="S1222"/>
  <c r="T1222" s="1"/>
  <c r="X1222" s="1"/>
  <c r="I1223"/>
  <c r="J1223" s="1"/>
  <c r="N1223"/>
  <c r="O1223" s="1"/>
  <c r="S1223"/>
  <c r="T1223" s="1"/>
  <c r="X1223" s="1"/>
  <c r="I1224"/>
  <c r="J1224" s="1"/>
  <c r="X1224"/>
  <c r="I1225"/>
  <c r="J1225"/>
  <c r="N1225"/>
  <c r="O1225"/>
  <c r="X1225"/>
  <c r="I1226"/>
  <c r="J1226" s="1"/>
  <c r="X1226"/>
  <c r="I1227"/>
  <c r="J1227"/>
  <c r="N1227"/>
  <c r="O1227"/>
  <c r="S1227"/>
  <c r="T1227"/>
  <c r="X1227" s="1"/>
  <c r="I1228"/>
  <c r="J1228" s="1"/>
  <c r="N1228"/>
  <c r="O1228" s="1"/>
  <c r="X1228"/>
  <c r="I1229"/>
  <c r="J1229" s="1"/>
  <c r="N1229"/>
  <c r="O1229" s="1"/>
  <c r="S1229"/>
  <c r="T1229" s="1"/>
  <c r="X1229" s="1"/>
  <c r="I1230"/>
  <c r="J1230" s="1"/>
  <c r="S1230"/>
  <c r="T1230" s="1"/>
  <c r="X1230" s="1"/>
  <c r="I1231"/>
  <c r="J1231"/>
  <c r="N1231"/>
  <c r="O1231"/>
  <c r="X1231"/>
  <c r="I1232"/>
  <c r="J1232" s="1"/>
  <c r="S1232"/>
  <c r="T1232" s="1"/>
  <c r="X1232" s="1"/>
  <c r="F1233"/>
  <c r="G1233"/>
  <c r="H1233"/>
  <c r="L1233"/>
  <c r="M1233"/>
  <c r="X1233"/>
  <c r="I1234"/>
  <c r="J1234"/>
  <c r="N1234"/>
  <c r="O1234"/>
  <c r="X1234"/>
  <c r="I1235"/>
  <c r="J1235" s="1"/>
  <c r="X1235"/>
  <c r="I1236"/>
  <c r="J1236"/>
  <c r="N1236"/>
  <c r="O1236"/>
  <c r="X1236"/>
  <c r="F1237"/>
  <c r="G1237"/>
  <c r="H1237"/>
  <c r="L1237"/>
  <c r="M1237"/>
  <c r="X1237"/>
  <c r="I1238"/>
  <c r="X1238"/>
  <c r="I1239"/>
  <c r="J1239"/>
  <c r="N1239"/>
  <c r="O1239"/>
  <c r="X1239"/>
  <c r="I1240"/>
  <c r="J1240" s="1"/>
  <c r="X1240"/>
  <c r="I1241"/>
  <c r="J1241"/>
  <c r="N1241"/>
  <c r="O1241"/>
  <c r="X1241"/>
  <c r="I1242"/>
  <c r="J1242" s="1"/>
  <c r="X1242"/>
  <c r="F1243"/>
  <c r="G1243"/>
  <c r="H1243"/>
  <c r="L1243"/>
  <c r="M1243"/>
  <c r="X1243"/>
  <c r="I1244"/>
  <c r="J1244"/>
  <c r="N1244"/>
  <c r="O1244"/>
  <c r="X1244"/>
  <c r="I1245"/>
  <c r="J1245" s="1"/>
  <c r="X1245"/>
  <c r="I1246"/>
  <c r="J1246"/>
  <c r="N1246"/>
  <c r="O1246"/>
  <c r="X1246"/>
  <c r="I1247"/>
  <c r="J1247" s="1"/>
  <c r="X1247"/>
  <c r="I1248"/>
  <c r="J1248"/>
  <c r="N1248"/>
  <c r="O1248"/>
  <c r="X1248"/>
  <c r="F1249"/>
  <c r="G1249"/>
  <c r="H1249"/>
  <c r="X1249"/>
  <c r="J1250"/>
  <c r="N1250"/>
  <c r="O1250"/>
  <c r="X1250"/>
  <c r="I1251"/>
  <c r="I1249" s="1"/>
  <c r="X1251"/>
  <c r="I1252"/>
  <c r="J1252"/>
  <c r="N1252"/>
  <c r="O1252"/>
  <c r="X1252"/>
  <c r="F1253"/>
  <c r="G1253"/>
  <c r="H1253"/>
  <c r="L1253"/>
  <c r="M1253"/>
  <c r="X1253"/>
  <c r="I1254"/>
  <c r="X1254"/>
  <c r="I1255"/>
  <c r="J1255"/>
  <c r="N1255"/>
  <c r="O1255"/>
  <c r="X1255"/>
  <c r="I1256"/>
  <c r="J1256" s="1"/>
  <c r="X1256"/>
  <c r="I1257"/>
  <c r="J1257"/>
  <c r="N1257"/>
  <c r="O1257"/>
  <c r="X1257"/>
  <c r="I1258"/>
  <c r="J1258" s="1"/>
  <c r="X1258"/>
  <c r="I1259"/>
  <c r="J1259"/>
  <c r="N1259"/>
  <c r="O1259"/>
  <c r="X1259"/>
  <c r="I1260"/>
  <c r="J1260" s="1"/>
  <c r="X1260"/>
  <c r="I1261"/>
  <c r="J1261"/>
  <c r="N1261"/>
  <c r="O1261"/>
  <c r="X1261"/>
  <c r="X1262"/>
  <c r="I1263"/>
  <c r="J1263"/>
  <c r="X1263"/>
  <c r="I1264"/>
  <c r="J1264" s="1"/>
  <c r="X1264"/>
  <c r="I1265"/>
  <c r="J1265" s="1"/>
  <c r="X1265"/>
  <c r="I1266"/>
  <c r="J1266" s="1"/>
  <c r="X1266"/>
  <c r="I1267"/>
  <c r="J1267"/>
  <c r="X1267"/>
  <c r="I1268"/>
  <c r="J1268" s="1"/>
  <c r="S1268"/>
  <c r="T1268" s="1"/>
  <c r="X1268" s="1"/>
  <c r="I1269"/>
  <c r="J1269"/>
  <c r="N1269"/>
  <c r="O1269"/>
  <c r="X1269"/>
  <c r="I1270"/>
  <c r="J1270" s="1"/>
  <c r="X1270"/>
  <c r="F1271"/>
  <c r="G1271"/>
  <c r="H1271"/>
  <c r="L1271"/>
  <c r="M1271"/>
  <c r="Q1271"/>
  <c r="R1271"/>
  <c r="U1271"/>
  <c r="V1271"/>
  <c r="W1271"/>
  <c r="I1272"/>
  <c r="J1272" s="1"/>
  <c r="S1272"/>
  <c r="T1272" s="1"/>
  <c r="I1273"/>
  <c r="J1273"/>
  <c r="N1273"/>
  <c r="O1273"/>
  <c r="S1273"/>
  <c r="T1273"/>
  <c r="X1273" s="1"/>
  <c r="I1274"/>
  <c r="J1274" s="1"/>
  <c r="N1274"/>
  <c r="O1274" s="1"/>
  <c r="S1274"/>
  <c r="T1274" s="1"/>
  <c r="X1274" s="1"/>
  <c r="I1275"/>
  <c r="J1275" s="1"/>
  <c r="N1275"/>
  <c r="O1275" s="1"/>
  <c r="S1275"/>
  <c r="T1275" s="1"/>
  <c r="X1275" s="1"/>
  <c r="I1276"/>
  <c r="J1276" s="1"/>
  <c r="S1276"/>
  <c r="T1276" s="1"/>
  <c r="X1276" s="1"/>
  <c r="I1277"/>
  <c r="J1277"/>
  <c r="N1277"/>
  <c r="O1277"/>
  <c r="S1277"/>
  <c r="T1277"/>
  <c r="X1277" s="1"/>
  <c r="F1278"/>
  <c r="G1278"/>
  <c r="H1278"/>
  <c r="L1278"/>
  <c r="M1278"/>
  <c r="Q1278"/>
  <c r="R1278"/>
  <c r="U1278"/>
  <c r="V1278"/>
  <c r="W1278"/>
  <c r="I1279"/>
  <c r="J1279"/>
  <c r="N1279"/>
  <c r="O1279"/>
  <c r="S1279"/>
  <c r="T1279"/>
  <c r="X1279" s="1"/>
  <c r="I1280"/>
  <c r="J1280" s="1"/>
  <c r="N1280"/>
  <c r="O1280" s="1"/>
  <c r="S1280"/>
  <c r="T1280" s="1"/>
  <c r="X1280" s="1"/>
  <c r="I1281"/>
  <c r="J1281" s="1"/>
  <c r="N1281"/>
  <c r="O1281" s="1"/>
  <c r="S1281"/>
  <c r="T1281" s="1"/>
  <c r="X1281" s="1"/>
  <c r="I1282"/>
  <c r="J1282" s="1"/>
  <c r="S1282"/>
  <c r="T1282" s="1"/>
  <c r="X1282" s="1"/>
  <c r="I1283"/>
  <c r="J1283"/>
  <c r="N1283"/>
  <c r="O1283"/>
  <c r="S1283"/>
  <c r="T1283"/>
  <c r="X1283" s="1"/>
  <c r="I1284"/>
  <c r="J1284" s="1"/>
  <c r="N1284"/>
  <c r="O1284" s="1"/>
  <c r="S1284"/>
  <c r="T1284" s="1"/>
  <c r="X1284" s="1"/>
  <c r="F1285"/>
  <c r="G1285"/>
  <c r="H1285"/>
  <c r="X1285"/>
  <c r="I1286"/>
  <c r="J1286" s="1"/>
  <c r="X1286"/>
  <c r="I1287"/>
  <c r="J1287" s="1"/>
  <c r="X1287"/>
  <c r="I1288"/>
  <c r="J1288"/>
  <c r="N1288"/>
  <c r="O1288"/>
  <c r="S1288"/>
  <c r="T1288"/>
  <c r="X1288" s="1"/>
  <c r="F1289"/>
  <c r="G1289"/>
  <c r="G1315" s="1"/>
  <c r="H1289"/>
  <c r="L1289"/>
  <c r="M1289"/>
  <c r="Q1289"/>
  <c r="R1289"/>
  <c r="U1289"/>
  <c r="V1289"/>
  <c r="W1289"/>
  <c r="I1290"/>
  <c r="J1290"/>
  <c r="N1290"/>
  <c r="O1290"/>
  <c r="S1290"/>
  <c r="T1290"/>
  <c r="X1290" s="1"/>
  <c r="I1291"/>
  <c r="J1291" s="1"/>
  <c r="N1291"/>
  <c r="O1291" s="1"/>
  <c r="S1291"/>
  <c r="T1291" s="1"/>
  <c r="X1291" s="1"/>
  <c r="I1292"/>
  <c r="J1292" s="1"/>
  <c r="N1292"/>
  <c r="O1292" s="1"/>
  <c r="S1292"/>
  <c r="T1292" s="1"/>
  <c r="X1292" s="1"/>
  <c r="I1293"/>
  <c r="J1293" s="1"/>
  <c r="S1293"/>
  <c r="T1293" s="1"/>
  <c r="X1293" s="1"/>
  <c r="I1294"/>
  <c r="J1294"/>
  <c r="N1294"/>
  <c r="O1294"/>
  <c r="S1294"/>
  <c r="T1294"/>
  <c r="X1294" s="1"/>
  <c r="I1295"/>
  <c r="J1295" s="1"/>
  <c r="N1295"/>
  <c r="O1295" s="1"/>
  <c r="S1295"/>
  <c r="T1295" s="1"/>
  <c r="X1295" s="1"/>
  <c r="I1296"/>
  <c r="J1296" s="1"/>
  <c r="N1296"/>
  <c r="O1296" s="1"/>
  <c r="S1296"/>
  <c r="T1296" s="1"/>
  <c r="X1296" s="1"/>
  <c r="F1297"/>
  <c r="G1297"/>
  <c r="H1297"/>
  <c r="L1297"/>
  <c r="M1297"/>
  <c r="M1315" s="1"/>
  <c r="Q1297"/>
  <c r="R1297"/>
  <c r="R1315" s="1"/>
  <c r="U1297"/>
  <c r="V1297"/>
  <c r="V1315" s="1"/>
  <c r="W1297"/>
  <c r="I1298"/>
  <c r="N1298"/>
  <c r="S1298"/>
  <c r="I1299"/>
  <c r="J1299" s="1"/>
  <c r="S1299"/>
  <c r="T1299" s="1"/>
  <c r="X1299" s="1"/>
  <c r="I1300"/>
  <c r="J1300"/>
  <c r="N1300"/>
  <c r="O1300"/>
  <c r="S1300"/>
  <c r="T1300"/>
  <c r="X1300" s="1"/>
  <c r="F1301"/>
  <c r="G1301"/>
  <c r="H1301"/>
  <c r="L1301"/>
  <c r="M1301"/>
  <c r="Q1301"/>
  <c r="R1301"/>
  <c r="U1301"/>
  <c r="V1301"/>
  <c r="W1301"/>
  <c r="I1302"/>
  <c r="J1302"/>
  <c r="N1302"/>
  <c r="O1302"/>
  <c r="S1302"/>
  <c r="T1302"/>
  <c r="X1302" s="1"/>
  <c r="I1303"/>
  <c r="J1303" s="1"/>
  <c r="N1303"/>
  <c r="O1303" s="1"/>
  <c r="S1303"/>
  <c r="T1303" s="1"/>
  <c r="X1303" s="1"/>
  <c r="I1304"/>
  <c r="J1304" s="1"/>
  <c r="N1304"/>
  <c r="O1304" s="1"/>
  <c r="S1304"/>
  <c r="T1304" s="1"/>
  <c r="X1304" s="1"/>
  <c r="I1305"/>
  <c r="J1305" s="1"/>
  <c r="S1305"/>
  <c r="T1305" s="1"/>
  <c r="X1305" s="1"/>
  <c r="L1306"/>
  <c r="M1306"/>
  <c r="Q1306"/>
  <c r="R1306"/>
  <c r="U1306"/>
  <c r="V1306"/>
  <c r="W1306"/>
  <c r="I1307"/>
  <c r="N1307"/>
  <c r="S1307"/>
  <c r="I1308"/>
  <c r="J1308" s="1"/>
  <c r="S1308"/>
  <c r="T1308" s="1"/>
  <c r="X1308" s="1"/>
  <c r="I1309"/>
  <c r="J1309"/>
  <c r="X1309"/>
  <c r="J1310"/>
  <c r="I1311"/>
  <c r="J1311"/>
  <c r="N1311"/>
  <c r="O1311"/>
  <c r="S1311"/>
  <c r="T1311"/>
  <c r="X1311" s="1"/>
  <c r="J1312"/>
  <c r="J1313"/>
  <c r="J1314"/>
  <c r="F1315"/>
  <c r="H1315"/>
  <c r="L1315"/>
  <c r="Q1315"/>
  <c r="U1315"/>
  <c r="W1315"/>
  <c r="J1319"/>
  <c r="B1322"/>
  <c r="B1324"/>
  <c r="E1324"/>
  <c r="F1324"/>
  <c r="B1325"/>
  <c r="F1325"/>
  <c r="B1327"/>
  <c r="F1327"/>
  <c r="B1328"/>
  <c r="U1332"/>
  <c r="V1332"/>
  <c r="W1332"/>
  <c r="C1334"/>
  <c r="C1335"/>
  <c r="K1456" s="1"/>
  <c r="F1338"/>
  <c r="G1338"/>
  <c r="H1338"/>
  <c r="L1338"/>
  <c r="M1338"/>
  <c r="X1338"/>
  <c r="I1339"/>
  <c r="I1338" s="1"/>
  <c r="J1338" s="1"/>
  <c r="X1339"/>
  <c r="I1340"/>
  <c r="J1340"/>
  <c r="N1340"/>
  <c r="O1340"/>
  <c r="X1340"/>
  <c r="F1341"/>
  <c r="G1341"/>
  <c r="H1341"/>
  <c r="L1341"/>
  <c r="M1341"/>
  <c r="X1341"/>
  <c r="I1342"/>
  <c r="X1342"/>
  <c r="I1343"/>
  <c r="J1343"/>
  <c r="N1343"/>
  <c r="O1343"/>
  <c r="X1343"/>
  <c r="I1344"/>
  <c r="J1344" s="1"/>
  <c r="X1344"/>
  <c r="I1345"/>
  <c r="J1345"/>
  <c r="N1345"/>
  <c r="O1345"/>
  <c r="X1345"/>
  <c r="I1346"/>
  <c r="J1346" s="1"/>
  <c r="X1346"/>
  <c r="F1347"/>
  <c r="G1347"/>
  <c r="H1347"/>
  <c r="L1347"/>
  <c r="M1347"/>
  <c r="X1347"/>
  <c r="I1348"/>
  <c r="J1348"/>
  <c r="N1348"/>
  <c r="O1348"/>
  <c r="X1348"/>
  <c r="I1349"/>
  <c r="X1349"/>
  <c r="I1350"/>
  <c r="J1350"/>
  <c r="N1350"/>
  <c r="O1350"/>
  <c r="X1350"/>
  <c r="I1351"/>
  <c r="J1351" s="1"/>
  <c r="X1351"/>
  <c r="I1352"/>
  <c r="J1352"/>
  <c r="N1352"/>
  <c r="O1352"/>
  <c r="X1352"/>
  <c r="I1353"/>
  <c r="J1353" s="1"/>
  <c r="X1353"/>
  <c r="I1354"/>
  <c r="J1354"/>
  <c r="N1354"/>
  <c r="O1354"/>
  <c r="X1354"/>
  <c r="I1355"/>
  <c r="J1355" s="1"/>
  <c r="X1355"/>
  <c r="F1356"/>
  <c r="G1356"/>
  <c r="H1356"/>
  <c r="L1356"/>
  <c r="M1356"/>
  <c r="Q1356"/>
  <c r="R1356"/>
  <c r="U1356"/>
  <c r="V1356"/>
  <c r="W1356"/>
  <c r="I1357"/>
  <c r="N1357"/>
  <c r="S1357"/>
  <c r="I1358"/>
  <c r="J1358" s="1"/>
  <c r="N1358"/>
  <c r="O1358" s="1"/>
  <c r="S1358"/>
  <c r="T1358" s="1"/>
  <c r="X1358" s="1"/>
  <c r="I1359"/>
  <c r="J1359" s="1"/>
  <c r="S1359"/>
  <c r="T1359" s="1"/>
  <c r="X1359" s="1"/>
  <c r="I1360"/>
  <c r="J1360"/>
  <c r="N1360"/>
  <c r="O1360"/>
  <c r="S1360"/>
  <c r="T1360"/>
  <c r="X1360" s="1"/>
  <c r="I1361"/>
  <c r="J1361" s="1"/>
  <c r="N1361"/>
  <c r="O1361" s="1"/>
  <c r="S1361"/>
  <c r="T1361" s="1"/>
  <c r="X1361" s="1"/>
  <c r="I1362"/>
  <c r="J1362" s="1"/>
  <c r="N1362"/>
  <c r="O1362" s="1"/>
  <c r="S1362"/>
  <c r="T1362" s="1"/>
  <c r="X1362" s="1"/>
  <c r="I1363"/>
  <c r="J1363" s="1"/>
  <c r="S1363"/>
  <c r="T1363" s="1"/>
  <c r="X1363" s="1"/>
  <c r="I1364"/>
  <c r="J1364"/>
  <c r="N1364"/>
  <c r="O1364"/>
  <c r="S1364"/>
  <c r="T1364"/>
  <c r="X1364" s="1"/>
  <c r="I1365"/>
  <c r="J1365" s="1"/>
  <c r="N1365"/>
  <c r="O1365" s="1"/>
  <c r="X1365"/>
  <c r="I1366"/>
  <c r="J1366" s="1"/>
  <c r="N1366"/>
  <c r="O1366" s="1"/>
  <c r="X1366"/>
  <c r="I1367"/>
  <c r="J1367" s="1"/>
  <c r="N1367"/>
  <c r="O1367" s="1"/>
  <c r="X1367"/>
  <c r="I1368"/>
  <c r="J1368" s="1"/>
  <c r="N1368"/>
  <c r="O1368" s="1"/>
  <c r="S1368"/>
  <c r="T1368" s="1"/>
  <c r="X1368" s="1"/>
  <c r="I1369"/>
  <c r="J1369" s="1"/>
  <c r="X1369"/>
  <c r="I1370"/>
  <c r="J1370"/>
  <c r="N1370"/>
  <c r="O1370"/>
  <c r="S1370"/>
  <c r="T1370"/>
  <c r="X1370" s="1"/>
  <c r="I1371"/>
  <c r="J1371" s="1"/>
  <c r="N1371"/>
  <c r="O1371" s="1"/>
  <c r="S1371"/>
  <c r="T1371" s="1"/>
  <c r="X1371" s="1"/>
  <c r="I1372"/>
  <c r="J1372" s="1"/>
  <c r="N1372"/>
  <c r="O1372" s="1"/>
  <c r="X1372"/>
  <c r="I1373"/>
  <c r="J1373" s="1"/>
  <c r="N1373"/>
  <c r="O1373" s="1"/>
  <c r="S1373"/>
  <c r="T1373" s="1"/>
  <c r="X1373" s="1"/>
  <c r="F1374"/>
  <c r="G1374"/>
  <c r="H1374"/>
  <c r="L1374"/>
  <c r="M1374"/>
  <c r="X1374"/>
  <c r="I1375"/>
  <c r="J1375" s="1"/>
  <c r="N1375"/>
  <c r="O1375" s="1"/>
  <c r="X1375"/>
  <c r="I1376"/>
  <c r="N1376"/>
  <c r="X1376"/>
  <c r="I1377"/>
  <c r="J1377" s="1"/>
  <c r="N1377"/>
  <c r="O1377" s="1"/>
  <c r="X1377"/>
  <c r="F1378"/>
  <c r="G1378"/>
  <c r="H1378"/>
  <c r="L1378"/>
  <c r="M1378"/>
  <c r="X1378"/>
  <c r="I1379"/>
  <c r="N1379"/>
  <c r="X1379"/>
  <c r="I1380"/>
  <c r="J1380" s="1"/>
  <c r="N1380"/>
  <c r="O1380" s="1"/>
  <c r="X1380"/>
  <c r="I1381"/>
  <c r="J1381" s="1"/>
  <c r="N1381"/>
  <c r="O1381" s="1"/>
  <c r="X1381"/>
  <c r="I1382"/>
  <c r="J1382" s="1"/>
  <c r="N1382"/>
  <c r="O1382" s="1"/>
  <c r="X1382"/>
  <c r="I1383"/>
  <c r="J1383" s="1"/>
  <c r="N1383"/>
  <c r="O1383" s="1"/>
  <c r="X1383"/>
  <c r="F1384"/>
  <c r="G1384"/>
  <c r="H1384"/>
  <c r="L1384"/>
  <c r="M1384"/>
  <c r="X1384"/>
  <c r="I1385"/>
  <c r="J1385" s="1"/>
  <c r="N1385"/>
  <c r="O1385" s="1"/>
  <c r="X1385"/>
  <c r="I1386"/>
  <c r="N1386"/>
  <c r="N1384" s="1"/>
  <c r="X1386"/>
  <c r="I1387"/>
  <c r="J1387" s="1"/>
  <c r="N1387"/>
  <c r="O1387" s="1"/>
  <c r="X1387"/>
  <c r="I1388"/>
  <c r="J1388" s="1"/>
  <c r="N1388"/>
  <c r="O1388" s="1"/>
  <c r="X1388"/>
  <c r="I1389"/>
  <c r="J1389" s="1"/>
  <c r="N1389"/>
  <c r="O1389" s="1"/>
  <c r="X1389"/>
  <c r="F1390"/>
  <c r="G1390"/>
  <c r="H1390"/>
  <c r="X1390"/>
  <c r="J1391"/>
  <c r="N1391"/>
  <c r="O1391" s="1"/>
  <c r="X1391"/>
  <c r="I1392"/>
  <c r="N1392"/>
  <c r="O1392" s="1"/>
  <c r="X1392"/>
  <c r="I1393"/>
  <c r="J1393" s="1"/>
  <c r="N1393"/>
  <c r="O1393" s="1"/>
  <c r="X1393"/>
  <c r="F1394"/>
  <c r="G1394"/>
  <c r="H1394"/>
  <c r="L1394"/>
  <c r="M1394"/>
  <c r="X1394"/>
  <c r="I1395"/>
  <c r="N1395"/>
  <c r="X1395"/>
  <c r="I1396"/>
  <c r="J1396" s="1"/>
  <c r="N1396"/>
  <c r="O1396" s="1"/>
  <c r="X1396"/>
  <c r="I1397"/>
  <c r="J1397" s="1"/>
  <c r="N1397"/>
  <c r="O1397" s="1"/>
  <c r="X1397"/>
  <c r="I1398"/>
  <c r="J1398"/>
  <c r="N1398"/>
  <c r="O1398"/>
  <c r="X1398"/>
  <c r="I1399"/>
  <c r="J1399" s="1"/>
  <c r="X1399"/>
  <c r="I1400"/>
  <c r="J1400"/>
  <c r="N1400"/>
  <c r="O1400"/>
  <c r="X1400"/>
  <c r="I1401"/>
  <c r="J1401" s="1"/>
  <c r="X1401"/>
  <c r="I1402"/>
  <c r="J1402"/>
  <c r="N1402"/>
  <c r="O1402"/>
  <c r="X1402"/>
  <c r="X1403"/>
  <c r="I1404"/>
  <c r="J1404"/>
  <c r="X1404"/>
  <c r="I1405"/>
  <c r="X1405"/>
  <c r="I1406"/>
  <c r="J1406" s="1"/>
  <c r="X1406"/>
  <c r="I1407"/>
  <c r="J1407" s="1"/>
  <c r="X1407"/>
  <c r="I1408"/>
  <c r="J1408"/>
  <c r="X1408"/>
  <c r="I1409"/>
  <c r="J1409" s="1"/>
  <c r="S1409"/>
  <c r="T1409" s="1"/>
  <c r="X1409" s="1"/>
  <c r="I1410"/>
  <c r="J1410" s="1"/>
  <c r="N1410"/>
  <c r="O1410" s="1"/>
  <c r="X1410"/>
  <c r="I1411"/>
  <c r="J1411" s="1"/>
  <c r="X1411"/>
  <c r="F1412"/>
  <c r="G1412"/>
  <c r="H1412"/>
  <c r="L1412"/>
  <c r="M1412"/>
  <c r="Q1412"/>
  <c r="R1412"/>
  <c r="U1412"/>
  <c r="V1412"/>
  <c r="W1412"/>
  <c r="I1413"/>
  <c r="J1413" s="1"/>
  <c r="N1413"/>
  <c r="O1413" s="1"/>
  <c r="S1413"/>
  <c r="T1413" s="1"/>
  <c r="X1413"/>
  <c r="I1414"/>
  <c r="J1414"/>
  <c r="N1414"/>
  <c r="O1414"/>
  <c r="S1414"/>
  <c r="T1414"/>
  <c r="X1414" s="1"/>
  <c r="I1415"/>
  <c r="J1415" s="1"/>
  <c r="N1415"/>
  <c r="O1415" s="1"/>
  <c r="S1415"/>
  <c r="T1415" s="1"/>
  <c r="X1415"/>
  <c r="I1416"/>
  <c r="J1416"/>
  <c r="N1416"/>
  <c r="O1416"/>
  <c r="S1416"/>
  <c r="T1416"/>
  <c r="X1416" s="1"/>
  <c r="I1417"/>
  <c r="J1417" s="1"/>
  <c r="N1417"/>
  <c r="O1417" s="1"/>
  <c r="S1417"/>
  <c r="T1417" s="1"/>
  <c r="X1417"/>
  <c r="I1418"/>
  <c r="J1418"/>
  <c r="N1418"/>
  <c r="O1418"/>
  <c r="S1418"/>
  <c r="T1418"/>
  <c r="X1418" s="1"/>
  <c r="F1419"/>
  <c r="G1419"/>
  <c r="H1419"/>
  <c r="L1419"/>
  <c r="M1419"/>
  <c r="Q1419"/>
  <c r="R1419"/>
  <c r="U1419"/>
  <c r="V1419"/>
  <c r="W1419"/>
  <c r="I1420"/>
  <c r="J1420" s="1"/>
  <c r="N1420"/>
  <c r="O1420" s="1"/>
  <c r="S1420"/>
  <c r="T1420" s="1"/>
  <c r="X1420" s="1"/>
  <c r="I1421"/>
  <c r="J1421" s="1"/>
  <c r="S1421"/>
  <c r="T1421" s="1"/>
  <c r="X1421" s="1"/>
  <c r="I1422"/>
  <c r="J1422" s="1"/>
  <c r="N1422"/>
  <c r="O1422" s="1"/>
  <c r="S1422"/>
  <c r="T1422" s="1"/>
  <c r="X1422" s="1"/>
  <c r="I1423"/>
  <c r="J1423" s="1"/>
  <c r="S1423"/>
  <c r="T1423" s="1"/>
  <c r="X1423" s="1"/>
  <c r="I1424"/>
  <c r="J1424" s="1"/>
  <c r="S1424"/>
  <c r="T1424" s="1"/>
  <c r="X1424" s="1"/>
  <c r="I1425"/>
  <c r="J1425"/>
  <c r="N1425"/>
  <c r="O1425"/>
  <c r="S1425"/>
  <c r="T1425"/>
  <c r="X1425" s="1"/>
  <c r="F1426"/>
  <c r="G1426"/>
  <c r="H1426"/>
  <c r="X1426"/>
  <c r="I1427"/>
  <c r="X1427"/>
  <c r="I1428"/>
  <c r="J1428"/>
  <c r="X1428"/>
  <c r="I1429"/>
  <c r="J1429" s="1"/>
  <c r="S1429"/>
  <c r="T1429" s="1"/>
  <c r="X1429" s="1"/>
  <c r="F1430"/>
  <c r="G1430"/>
  <c r="H1430"/>
  <c r="L1430"/>
  <c r="M1430"/>
  <c r="Q1430"/>
  <c r="R1430"/>
  <c r="U1430"/>
  <c r="V1430"/>
  <c r="W1430"/>
  <c r="I1431"/>
  <c r="N1431"/>
  <c r="S1431"/>
  <c r="I1432"/>
  <c r="J1432" s="1"/>
  <c r="N1432"/>
  <c r="O1432" s="1"/>
  <c r="S1432"/>
  <c r="T1432" s="1"/>
  <c r="X1432" s="1"/>
  <c r="I1433"/>
  <c r="J1433" s="1"/>
  <c r="S1433"/>
  <c r="T1433" s="1"/>
  <c r="X1433" s="1"/>
  <c r="I1434"/>
  <c r="J1434"/>
  <c r="N1434"/>
  <c r="O1434"/>
  <c r="S1434"/>
  <c r="T1434"/>
  <c r="X1434" s="1"/>
  <c r="I1435"/>
  <c r="J1435" s="1"/>
  <c r="N1435"/>
  <c r="O1435" s="1"/>
  <c r="S1435"/>
  <c r="T1435" s="1"/>
  <c r="X1435" s="1"/>
  <c r="I1436"/>
  <c r="J1436" s="1"/>
  <c r="N1436"/>
  <c r="O1436" s="1"/>
  <c r="S1436"/>
  <c r="T1436" s="1"/>
  <c r="X1436" s="1"/>
  <c r="I1437"/>
  <c r="J1437" s="1"/>
  <c r="S1437"/>
  <c r="T1437" s="1"/>
  <c r="X1437" s="1"/>
  <c r="F1438"/>
  <c r="G1438"/>
  <c r="H1438"/>
  <c r="L1438"/>
  <c r="M1438"/>
  <c r="Q1438"/>
  <c r="R1438"/>
  <c r="U1438"/>
  <c r="V1438"/>
  <c r="W1438"/>
  <c r="I1439"/>
  <c r="N1439"/>
  <c r="S1439"/>
  <c r="I1440"/>
  <c r="J1440" s="1"/>
  <c r="N1440"/>
  <c r="O1440" s="1"/>
  <c r="S1440"/>
  <c r="T1440" s="1"/>
  <c r="X1440" s="1"/>
  <c r="I1441"/>
  <c r="J1441" s="1"/>
  <c r="S1441"/>
  <c r="T1441" s="1"/>
  <c r="X1441" s="1"/>
  <c r="F1442"/>
  <c r="G1442"/>
  <c r="H1442"/>
  <c r="L1442"/>
  <c r="M1442"/>
  <c r="Q1442"/>
  <c r="R1442"/>
  <c r="U1442"/>
  <c r="V1442"/>
  <c r="W1442"/>
  <c r="I1443"/>
  <c r="N1443"/>
  <c r="S1443"/>
  <c r="I1444"/>
  <c r="J1444" s="1"/>
  <c r="N1444"/>
  <c r="O1444" s="1"/>
  <c r="S1444"/>
  <c r="T1444" s="1"/>
  <c r="X1444" s="1"/>
  <c r="I1445"/>
  <c r="J1445" s="1"/>
  <c r="S1445"/>
  <c r="T1445" s="1"/>
  <c r="X1445" s="1"/>
  <c r="I1446"/>
  <c r="J1446"/>
  <c r="N1446"/>
  <c r="O1446"/>
  <c r="S1446"/>
  <c r="T1446"/>
  <c r="X1446" s="1"/>
  <c r="L1447"/>
  <c r="M1447"/>
  <c r="Q1447"/>
  <c r="R1447"/>
  <c r="U1447"/>
  <c r="V1447"/>
  <c r="W1447"/>
  <c r="I1448"/>
  <c r="I1447" s="1"/>
  <c r="J1447" s="1"/>
  <c r="S1448"/>
  <c r="S1447" s="1"/>
  <c r="I1449"/>
  <c r="J1449"/>
  <c r="N1449"/>
  <c r="O1449"/>
  <c r="S1449"/>
  <c r="T1449"/>
  <c r="X1449" s="1"/>
  <c r="I1450"/>
  <c r="J1450" s="1"/>
  <c r="X1450"/>
  <c r="J1451"/>
  <c r="I1452"/>
  <c r="J1452" s="1"/>
  <c r="S1452"/>
  <c r="T1452" s="1"/>
  <c r="J1453"/>
  <c r="J1454"/>
  <c r="J1455"/>
  <c r="F1456"/>
  <c r="H1456"/>
  <c r="L1456"/>
  <c r="Q1456"/>
  <c r="R1456"/>
  <c r="U1456"/>
  <c r="W1456"/>
  <c r="J1460"/>
  <c r="B1463"/>
  <c r="B1465"/>
  <c r="E1465"/>
  <c r="F1465"/>
  <c r="B1466"/>
  <c r="F1466"/>
  <c r="B1468"/>
  <c r="F1468"/>
  <c r="B1469"/>
  <c r="U1473"/>
  <c r="V1473"/>
  <c r="W1473"/>
  <c r="C1475"/>
  <c r="C1476"/>
  <c r="F1479"/>
  <c r="G1479"/>
  <c r="H1479"/>
  <c r="L1479"/>
  <c r="M1479"/>
  <c r="X1479"/>
  <c r="I1480"/>
  <c r="N1480"/>
  <c r="X1480"/>
  <c r="I1481"/>
  <c r="J1481" s="1"/>
  <c r="N1481"/>
  <c r="O1481" s="1"/>
  <c r="X1481"/>
  <c r="F1482"/>
  <c r="G1482"/>
  <c r="H1482"/>
  <c r="L1482"/>
  <c r="M1482"/>
  <c r="X1482"/>
  <c r="I1483"/>
  <c r="N1483"/>
  <c r="X1483"/>
  <c r="I1484"/>
  <c r="J1484" s="1"/>
  <c r="N1484"/>
  <c r="O1484" s="1"/>
  <c r="X1484"/>
  <c r="I1485"/>
  <c r="J1485" s="1"/>
  <c r="N1485"/>
  <c r="O1485" s="1"/>
  <c r="X1485"/>
  <c r="I1486"/>
  <c r="J1486" s="1"/>
  <c r="N1486"/>
  <c r="O1486" s="1"/>
  <c r="X1486"/>
  <c r="I1487"/>
  <c r="J1487" s="1"/>
  <c r="N1487"/>
  <c r="O1487" s="1"/>
  <c r="X1487"/>
  <c r="F1488"/>
  <c r="G1488"/>
  <c r="H1488"/>
  <c r="L1488"/>
  <c r="M1488"/>
  <c r="X1488"/>
  <c r="I1489"/>
  <c r="J1489" s="1"/>
  <c r="N1489"/>
  <c r="O1489" s="1"/>
  <c r="X1489"/>
  <c r="I1490"/>
  <c r="N1490"/>
  <c r="X1490"/>
  <c r="I1491"/>
  <c r="J1491" s="1"/>
  <c r="N1491"/>
  <c r="O1491" s="1"/>
  <c r="X1491"/>
  <c r="I1492"/>
  <c r="J1492" s="1"/>
  <c r="N1492"/>
  <c r="O1492" s="1"/>
  <c r="X1492"/>
  <c r="I1493"/>
  <c r="J1493" s="1"/>
  <c r="N1493"/>
  <c r="O1493" s="1"/>
  <c r="X1493"/>
  <c r="I1494"/>
  <c r="J1494" s="1"/>
  <c r="N1494"/>
  <c r="O1494" s="1"/>
  <c r="X1494"/>
  <c r="I1495"/>
  <c r="J1495" s="1"/>
  <c r="N1495"/>
  <c r="O1495" s="1"/>
  <c r="X1495"/>
  <c r="I1496"/>
  <c r="J1496" s="1"/>
  <c r="N1496"/>
  <c r="O1496" s="1"/>
  <c r="X1496"/>
  <c r="F1497"/>
  <c r="G1497"/>
  <c r="H1497"/>
  <c r="L1497"/>
  <c r="M1497"/>
  <c r="Q1497"/>
  <c r="R1497"/>
  <c r="U1497"/>
  <c r="V1497"/>
  <c r="W1497"/>
  <c r="I1498"/>
  <c r="S1498"/>
  <c r="I1499"/>
  <c r="J1499"/>
  <c r="N1499"/>
  <c r="O1499"/>
  <c r="S1499"/>
  <c r="T1499"/>
  <c r="X1499" s="1"/>
  <c r="I1500"/>
  <c r="J1500" s="1"/>
  <c r="N1500"/>
  <c r="O1500" s="1"/>
  <c r="S1500"/>
  <c r="T1500" s="1"/>
  <c r="X1500" s="1"/>
  <c r="I1501"/>
  <c r="J1501" s="1"/>
  <c r="N1501"/>
  <c r="O1501" s="1"/>
  <c r="S1501"/>
  <c r="T1501" s="1"/>
  <c r="X1501" s="1"/>
  <c r="I1502"/>
  <c r="J1502" s="1"/>
  <c r="S1502"/>
  <c r="T1502" s="1"/>
  <c r="X1502" s="1"/>
  <c r="I1503"/>
  <c r="J1503"/>
  <c r="N1503"/>
  <c r="O1503"/>
  <c r="S1503"/>
  <c r="T1503"/>
  <c r="X1503" s="1"/>
  <c r="I1504"/>
  <c r="J1504" s="1"/>
  <c r="N1504"/>
  <c r="O1504" s="1"/>
  <c r="S1504"/>
  <c r="T1504" s="1"/>
  <c r="X1504" s="1"/>
  <c r="I1505"/>
  <c r="J1505" s="1"/>
  <c r="N1505"/>
  <c r="O1505" s="1"/>
  <c r="S1505"/>
  <c r="T1505" s="1"/>
  <c r="X1505" s="1"/>
  <c r="I1506"/>
  <c r="J1506" s="1"/>
  <c r="X1506"/>
  <c r="I1507"/>
  <c r="J1507"/>
  <c r="N1507"/>
  <c r="O1507"/>
  <c r="X1507"/>
  <c r="I1508"/>
  <c r="J1508" s="1"/>
  <c r="X1508"/>
  <c r="I1509"/>
  <c r="J1509"/>
  <c r="N1509"/>
  <c r="O1509"/>
  <c r="S1509"/>
  <c r="T1509"/>
  <c r="X1509" s="1"/>
  <c r="I1510"/>
  <c r="J1510" s="1"/>
  <c r="N1510"/>
  <c r="O1510" s="1"/>
  <c r="X1510"/>
  <c r="I1511"/>
  <c r="J1511" s="1"/>
  <c r="N1511"/>
  <c r="O1511" s="1"/>
  <c r="S1511"/>
  <c r="T1511" s="1"/>
  <c r="X1511" s="1"/>
  <c r="I1512"/>
  <c r="J1512" s="1"/>
  <c r="S1512"/>
  <c r="T1512" s="1"/>
  <c r="X1512" s="1"/>
  <c r="I1513"/>
  <c r="J1513"/>
  <c r="N1513"/>
  <c r="O1513"/>
  <c r="X1513"/>
  <c r="I1514"/>
  <c r="J1514" s="1"/>
  <c r="S1514"/>
  <c r="T1514" s="1"/>
  <c r="X1514" s="1"/>
  <c r="F1515"/>
  <c r="G1515"/>
  <c r="H1515"/>
  <c r="L1515"/>
  <c r="M1515"/>
  <c r="X1515"/>
  <c r="I1516"/>
  <c r="J1516"/>
  <c r="N1516"/>
  <c r="O1516"/>
  <c r="X1516"/>
  <c r="I1517"/>
  <c r="I1515" s="1"/>
  <c r="J1515" s="1"/>
  <c r="X1517"/>
  <c r="I1518"/>
  <c r="J1518"/>
  <c r="N1518"/>
  <c r="O1518"/>
  <c r="X1518"/>
  <c r="F1519"/>
  <c r="G1519"/>
  <c r="H1519"/>
  <c r="L1519"/>
  <c r="M1519"/>
  <c r="X1519"/>
  <c r="I1520"/>
  <c r="X1520"/>
  <c r="I1521"/>
  <c r="J1521"/>
  <c r="N1521"/>
  <c r="O1521"/>
  <c r="X1521"/>
  <c r="I1522"/>
  <c r="J1522" s="1"/>
  <c r="X1522"/>
  <c r="I1523"/>
  <c r="J1523"/>
  <c r="N1523"/>
  <c r="O1523"/>
  <c r="X1523"/>
  <c r="I1524"/>
  <c r="J1524" s="1"/>
  <c r="X1524"/>
  <c r="F1525"/>
  <c r="G1525"/>
  <c r="H1525"/>
  <c r="L1525"/>
  <c r="M1525"/>
  <c r="X1525"/>
  <c r="I1526"/>
  <c r="J1526"/>
  <c r="N1526"/>
  <c r="O1526"/>
  <c r="X1526"/>
  <c r="I1527"/>
  <c r="I1525" s="1"/>
  <c r="J1525" s="1"/>
  <c r="X1527"/>
  <c r="I1528"/>
  <c r="J1528"/>
  <c r="N1528"/>
  <c r="O1528"/>
  <c r="X1528"/>
  <c r="I1529"/>
  <c r="J1529" s="1"/>
  <c r="X1529"/>
  <c r="I1530"/>
  <c r="J1530"/>
  <c r="N1530"/>
  <c r="O1530"/>
  <c r="X1530"/>
  <c r="F1531"/>
  <c r="G1531"/>
  <c r="H1531"/>
  <c r="X1531"/>
  <c r="J1532"/>
  <c r="N1532"/>
  <c r="O1532"/>
  <c r="X1532"/>
  <c r="I1533"/>
  <c r="I1531" s="1"/>
  <c r="X1533"/>
  <c r="I1534"/>
  <c r="J1534"/>
  <c r="N1534"/>
  <c r="O1534"/>
  <c r="X1534"/>
  <c r="F1535"/>
  <c r="G1535"/>
  <c r="H1535"/>
  <c r="L1535"/>
  <c r="M1535"/>
  <c r="X1535"/>
  <c r="I1536"/>
  <c r="X1536"/>
  <c r="I1537"/>
  <c r="J1537"/>
  <c r="N1537"/>
  <c r="O1537"/>
  <c r="X1537"/>
  <c r="I1538"/>
  <c r="J1538" s="1"/>
  <c r="X1538"/>
  <c r="I1539"/>
  <c r="J1539"/>
  <c r="N1539"/>
  <c r="O1539"/>
  <c r="X1539"/>
  <c r="I1540"/>
  <c r="J1540" s="1"/>
  <c r="X1540"/>
  <c r="I1541"/>
  <c r="J1541"/>
  <c r="N1541"/>
  <c r="O1541"/>
  <c r="X1541"/>
  <c r="I1542"/>
  <c r="J1542" s="1"/>
  <c r="X1542"/>
  <c r="I1543"/>
  <c r="J1543"/>
  <c r="N1543"/>
  <c r="O1543"/>
  <c r="X1543"/>
  <c r="X1544"/>
  <c r="I1545"/>
  <c r="J1545"/>
  <c r="X1545"/>
  <c r="I1546"/>
  <c r="X1546"/>
  <c r="I1547"/>
  <c r="J1547" s="1"/>
  <c r="X1547"/>
  <c r="I1548"/>
  <c r="J1548" s="1"/>
  <c r="X1548"/>
  <c r="I1549"/>
  <c r="J1549"/>
  <c r="X1549"/>
  <c r="I1550"/>
  <c r="J1550" s="1"/>
  <c r="S1550"/>
  <c r="T1550" s="1"/>
  <c r="X1550" s="1"/>
  <c r="I1551"/>
  <c r="J1551"/>
  <c r="N1551"/>
  <c r="O1551"/>
  <c r="X1551"/>
  <c r="I1552"/>
  <c r="J1552" s="1"/>
  <c r="X1552"/>
  <c r="F1553"/>
  <c r="G1553"/>
  <c r="H1553"/>
  <c r="L1553"/>
  <c r="M1553"/>
  <c r="Q1553"/>
  <c r="R1553"/>
  <c r="U1553"/>
  <c r="V1553"/>
  <c r="W1553"/>
  <c r="I1554"/>
  <c r="S1554"/>
  <c r="I1555"/>
  <c r="J1555"/>
  <c r="N1555"/>
  <c r="O1555"/>
  <c r="S1555"/>
  <c r="T1555"/>
  <c r="X1555" s="1"/>
  <c r="I1556"/>
  <c r="J1556" s="1"/>
  <c r="N1556"/>
  <c r="O1556" s="1"/>
  <c r="S1556"/>
  <c r="T1556" s="1"/>
  <c r="X1556" s="1"/>
  <c r="I1557"/>
  <c r="J1557" s="1"/>
  <c r="N1557"/>
  <c r="O1557" s="1"/>
  <c r="S1557"/>
  <c r="T1557" s="1"/>
  <c r="X1557" s="1"/>
  <c r="I1558"/>
  <c r="J1558" s="1"/>
  <c r="S1558"/>
  <c r="T1558" s="1"/>
  <c r="X1558" s="1"/>
  <c r="I1559"/>
  <c r="J1559"/>
  <c r="N1559"/>
  <c r="O1559"/>
  <c r="S1559"/>
  <c r="T1559"/>
  <c r="X1559" s="1"/>
  <c r="F1560"/>
  <c r="G1560"/>
  <c r="H1560"/>
  <c r="L1560"/>
  <c r="M1560"/>
  <c r="Q1560"/>
  <c r="R1560"/>
  <c r="U1560"/>
  <c r="V1560"/>
  <c r="W1560"/>
  <c r="I1561"/>
  <c r="J1561"/>
  <c r="N1561"/>
  <c r="O1561"/>
  <c r="S1561"/>
  <c r="T1561"/>
  <c r="I1562"/>
  <c r="J1562" s="1"/>
  <c r="N1562"/>
  <c r="O1562" s="1"/>
  <c r="S1562"/>
  <c r="T1562" s="1"/>
  <c r="X1562" s="1"/>
  <c r="I1563"/>
  <c r="J1563" s="1"/>
  <c r="N1563"/>
  <c r="O1563" s="1"/>
  <c r="S1563"/>
  <c r="T1563" s="1"/>
  <c r="X1563" s="1"/>
  <c r="I1564"/>
  <c r="J1564" s="1"/>
  <c r="S1564"/>
  <c r="T1564" s="1"/>
  <c r="X1564" s="1"/>
  <c r="I1565"/>
  <c r="J1565"/>
  <c r="N1565"/>
  <c r="O1565"/>
  <c r="S1565"/>
  <c r="T1565"/>
  <c r="X1565" s="1"/>
  <c r="I1566"/>
  <c r="J1566" s="1"/>
  <c r="N1566"/>
  <c r="O1566" s="1"/>
  <c r="S1566"/>
  <c r="T1566" s="1"/>
  <c r="X1566" s="1"/>
  <c r="F1567"/>
  <c r="G1567"/>
  <c r="H1567"/>
  <c r="X1567"/>
  <c r="I1568"/>
  <c r="J1568" s="1"/>
  <c r="X1568"/>
  <c r="I1569"/>
  <c r="X1569"/>
  <c r="I1570"/>
  <c r="J1570"/>
  <c r="N1570"/>
  <c r="O1570"/>
  <c r="S1570"/>
  <c r="T1570"/>
  <c r="X1570" s="1"/>
  <c r="F1571"/>
  <c r="G1571"/>
  <c r="H1571"/>
  <c r="L1571"/>
  <c r="M1571"/>
  <c r="Q1571"/>
  <c r="R1571"/>
  <c r="U1571"/>
  <c r="V1571"/>
  <c r="W1571"/>
  <c r="I1572"/>
  <c r="J1572"/>
  <c r="N1572"/>
  <c r="O1572"/>
  <c r="S1572"/>
  <c r="T1572"/>
  <c r="I1573"/>
  <c r="J1573" s="1"/>
  <c r="N1573"/>
  <c r="O1573" s="1"/>
  <c r="S1573"/>
  <c r="T1573" s="1"/>
  <c r="X1573" s="1"/>
  <c r="I1574"/>
  <c r="J1574" s="1"/>
  <c r="N1574"/>
  <c r="O1574" s="1"/>
  <c r="S1574"/>
  <c r="T1574" s="1"/>
  <c r="X1574" s="1"/>
  <c r="I1575"/>
  <c r="J1575" s="1"/>
  <c r="S1575"/>
  <c r="T1575" s="1"/>
  <c r="X1575" s="1"/>
  <c r="I1576"/>
  <c r="J1576"/>
  <c r="N1576"/>
  <c r="O1576"/>
  <c r="S1576"/>
  <c r="T1576"/>
  <c r="X1576" s="1"/>
  <c r="I1577"/>
  <c r="J1577" s="1"/>
  <c r="N1577"/>
  <c r="O1577" s="1"/>
  <c r="S1577"/>
  <c r="T1577" s="1"/>
  <c r="X1577" s="1"/>
  <c r="I1578"/>
  <c r="J1578" s="1"/>
  <c r="N1578"/>
  <c r="O1578" s="1"/>
  <c r="S1578"/>
  <c r="T1578" s="1"/>
  <c r="X1578" s="1"/>
  <c r="F1579"/>
  <c r="G1579"/>
  <c r="H1579"/>
  <c r="L1579"/>
  <c r="M1579"/>
  <c r="Q1579"/>
  <c r="R1579"/>
  <c r="R1597" s="1"/>
  <c r="U1579"/>
  <c r="V1579"/>
  <c r="W1579"/>
  <c r="I1580"/>
  <c r="N1580"/>
  <c r="S1580"/>
  <c r="I1581"/>
  <c r="J1581" s="1"/>
  <c r="S1581"/>
  <c r="T1581" s="1"/>
  <c r="X1581" s="1"/>
  <c r="I1582"/>
  <c r="J1582"/>
  <c r="N1582"/>
  <c r="O1582"/>
  <c r="S1582"/>
  <c r="T1582"/>
  <c r="X1582" s="1"/>
  <c r="F1583"/>
  <c r="G1583"/>
  <c r="H1583"/>
  <c r="L1583"/>
  <c r="M1583"/>
  <c r="Q1583"/>
  <c r="R1583"/>
  <c r="U1583"/>
  <c r="V1583"/>
  <c r="W1583"/>
  <c r="I1584"/>
  <c r="J1584"/>
  <c r="N1584"/>
  <c r="O1584"/>
  <c r="S1584"/>
  <c r="T1584"/>
  <c r="I1585"/>
  <c r="J1585" s="1"/>
  <c r="N1585"/>
  <c r="O1585" s="1"/>
  <c r="S1585"/>
  <c r="T1585" s="1"/>
  <c r="X1585" s="1"/>
  <c r="I1586"/>
  <c r="J1586" s="1"/>
  <c r="N1586"/>
  <c r="O1586" s="1"/>
  <c r="S1586"/>
  <c r="T1586" s="1"/>
  <c r="X1586" s="1"/>
  <c r="I1587"/>
  <c r="J1587" s="1"/>
  <c r="S1587"/>
  <c r="T1587" s="1"/>
  <c r="X1587" s="1"/>
  <c r="L1588"/>
  <c r="M1588"/>
  <c r="Q1588"/>
  <c r="R1588"/>
  <c r="U1588"/>
  <c r="V1588"/>
  <c r="W1588"/>
  <c r="I1589"/>
  <c r="N1589"/>
  <c r="S1589"/>
  <c r="I1590"/>
  <c r="J1590" s="1"/>
  <c r="S1590"/>
  <c r="T1590" s="1"/>
  <c r="X1590" s="1"/>
  <c r="I1591"/>
  <c r="J1591"/>
  <c r="X1591"/>
  <c r="J1592"/>
  <c r="I1593"/>
  <c r="J1593"/>
  <c r="N1593"/>
  <c r="O1593"/>
  <c r="S1593"/>
  <c r="T1593"/>
  <c r="X1593" s="1"/>
  <c r="J1594"/>
  <c r="J1595"/>
  <c r="J1596"/>
  <c r="G1597"/>
  <c r="K1597"/>
  <c r="M1597"/>
  <c r="V1597"/>
  <c r="J1601"/>
  <c r="B1604"/>
  <c r="B1606"/>
  <c r="E1606"/>
  <c r="F1606"/>
  <c r="B1607"/>
  <c r="F1607"/>
  <c r="B1609"/>
  <c r="F1609"/>
  <c r="B1610"/>
  <c r="U1614"/>
  <c r="V1614"/>
  <c r="W1614"/>
  <c r="C1616"/>
  <c r="C1617"/>
  <c r="K1738" s="1"/>
  <c r="F1620"/>
  <c r="G1620"/>
  <c r="H1620"/>
  <c r="L1620"/>
  <c r="M1620"/>
  <c r="X1620"/>
  <c r="I1621"/>
  <c r="J1621" s="1"/>
  <c r="N1621"/>
  <c r="O1621" s="1"/>
  <c r="X1621"/>
  <c r="I1622"/>
  <c r="N1622"/>
  <c r="N1620" s="1"/>
  <c r="X1622"/>
  <c r="F1623"/>
  <c r="G1623"/>
  <c r="H1623"/>
  <c r="L1623"/>
  <c r="M1623"/>
  <c r="X1623"/>
  <c r="I1624"/>
  <c r="J1624" s="1"/>
  <c r="N1624"/>
  <c r="O1624" s="1"/>
  <c r="X1624"/>
  <c r="I1625"/>
  <c r="N1625"/>
  <c r="X1625"/>
  <c r="I1626"/>
  <c r="J1626" s="1"/>
  <c r="N1626"/>
  <c r="O1626" s="1"/>
  <c r="X1626"/>
  <c r="I1627"/>
  <c r="J1627" s="1"/>
  <c r="N1627"/>
  <c r="O1627" s="1"/>
  <c r="X1627"/>
  <c r="I1628"/>
  <c r="J1628" s="1"/>
  <c r="N1628"/>
  <c r="O1628" s="1"/>
  <c r="X1628"/>
  <c r="F1629"/>
  <c r="G1629"/>
  <c r="H1629"/>
  <c r="L1629"/>
  <c r="M1629"/>
  <c r="X1629"/>
  <c r="I1630"/>
  <c r="N1630" s="1"/>
  <c r="X1630"/>
  <c r="I1631"/>
  <c r="J1631"/>
  <c r="N1631"/>
  <c r="O1631"/>
  <c r="X1631"/>
  <c r="I1632"/>
  <c r="J1632" s="1"/>
  <c r="X1632"/>
  <c r="I1633"/>
  <c r="J1633" s="1"/>
  <c r="N1633"/>
  <c r="O1633" s="1"/>
  <c r="X1633"/>
  <c r="I1634"/>
  <c r="J1634" s="1"/>
  <c r="X1634"/>
  <c r="I1635"/>
  <c r="J1635"/>
  <c r="N1635"/>
  <c r="O1635"/>
  <c r="X1635"/>
  <c r="I1636"/>
  <c r="J1636" s="1"/>
  <c r="X1636"/>
  <c r="I1637"/>
  <c r="J1637"/>
  <c r="N1637"/>
  <c r="O1637"/>
  <c r="X1637"/>
  <c r="F1638"/>
  <c r="G1638"/>
  <c r="H1638"/>
  <c r="L1638"/>
  <c r="M1638"/>
  <c r="Q1638"/>
  <c r="R1638"/>
  <c r="U1638"/>
  <c r="V1638"/>
  <c r="W1638"/>
  <c r="I1639"/>
  <c r="J1639" s="1"/>
  <c r="N1639"/>
  <c r="O1639" s="1"/>
  <c r="S1639"/>
  <c r="T1639" s="1"/>
  <c r="I1640"/>
  <c r="J1640" s="1"/>
  <c r="S1640"/>
  <c r="T1640" s="1"/>
  <c r="X1640" s="1"/>
  <c r="I1641"/>
  <c r="J1641"/>
  <c r="N1641"/>
  <c r="O1641"/>
  <c r="S1641"/>
  <c r="T1641"/>
  <c r="X1641" s="1"/>
  <c r="I1642"/>
  <c r="J1642" s="1"/>
  <c r="N1642"/>
  <c r="O1642" s="1"/>
  <c r="S1642"/>
  <c r="T1642" s="1"/>
  <c r="X1642" s="1"/>
  <c r="I1643"/>
  <c r="J1643" s="1"/>
  <c r="N1643"/>
  <c r="O1643" s="1"/>
  <c r="S1643"/>
  <c r="T1643" s="1"/>
  <c r="X1643" s="1"/>
  <c r="I1644"/>
  <c r="J1644" s="1"/>
  <c r="S1644"/>
  <c r="T1644" s="1"/>
  <c r="X1644" s="1"/>
  <c r="I1645"/>
  <c r="J1645"/>
  <c r="N1645"/>
  <c r="O1645"/>
  <c r="S1645"/>
  <c r="T1645"/>
  <c r="X1645" s="1"/>
  <c r="I1646"/>
  <c r="J1646" s="1"/>
  <c r="N1646"/>
  <c r="O1646" s="1"/>
  <c r="S1646"/>
  <c r="T1646" s="1"/>
  <c r="X1646" s="1"/>
  <c r="I1647"/>
  <c r="J1647" s="1"/>
  <c r="N1647"/>
  <c r="O1647" s="1"/>
  <c r="X1647"/>
  <c r="I1648"/>
  <c r="J1648" s="1"/>
  <c r="N1648"/>
  <c r="O1648" s="1"/>
  <c r="X1648"/>
  <c r="I1649"/>
  <c r="J1649" s="1"/>
  <c r="N1649"/>
  <c r="O1649" s="1"/>
  <c r="X1649"/>
  <c r="I1650"/>
  <c r="J1650" s="1"/>
  <c r="N1650"/>
  <c r="O1650" s="1"/>
  <c r="S1650"/>
  <c r="T1650" s="1"/>
  <c r="X1650" s="1"/>
  <c r="I1651"/>
  <c r="J1651"/>
  <c r="N1651"/>
  <c r="O1651"/>
  <c r="X1651"/>
  <c r="I1652"/>
  <c r="J1652" s="1"/>
  <c r="S1652"/>
  <c r="T1652" s="1"/>
  <c r="X1652" s="1"/>
  <c r="I1653"/>
  <c r="J1653"/>
  <c r="N1653"/>
  <c r="O1653"/>
  <c r="S1653"/>
  <c r="T1653"/>
  <c r="X1653" s="1"/>
  <c r="I1654"/>
  <c r="J1654" s="1"/>
  <c r="N1654"/>
  <c r="O1654" s="1"/>
  <c r="X1654"/>
  <c r="I1655"/>
  <c r="J1655" s="1"/>
  <c r="N1655"/>
  <c r="O1655" s="1"/>
  <c r="S1655"/>
  <c r="T1655" s="1"/>
  <c r="X1655" s="1"/>
  <c r="F1656"/>
  <c r="G1656"/>
  <c r="H1656"/>
  <c r="L1656"/>
  <c r="M1656"/>
  <c r="X1656"/>
  <c r="I1657"/>
  <c r="X1657"/>
  <c r="I1658"/>
  <c r="J1658"/>
  <c r="N1658"/>
  <c r="O1658"/>
  <c r="X1658"/>
  <c r="I1659"/>
  <c r="J1659" s="1"/>
  <c r="X1659"/>
  <c r="F1660"/>
  <c r="G1660"/>
  <c r="H1660"/>
  <c r="L1660"/>
  <c r="M1660"/>
  <c r="X1660"/>
  <c r="I1661"/>
  <c r="J1661"/>
  <c r="N1661"/>
  <c r="O1661"/>
  <c r="X1661"/>
  <c r="I1662"/>
  <c r="X1662"/>
  <c r="I1663"/>
  <c r="J1663"/>
  <c r="N1663"/>
  <c r="O1663"/>
  <c r="X1663"/>
  <c r="I1664"/>
  <c r="J1664" s="1"/>
  <c r="X1664"/>
  <c r="I1665"/>
  <c r="J1665"/>
  <c r="N1665"/>
  <c r="O1665"/>
  <c r="X1665"/>
  <c r="F1666"/>
  <c r="G1666"/>
  <c r="H1666"/>
  <c r="L1666"/>
  <c r="M1666"/>
  <c r="X1666"/>
  <c r="I1667"/>
  <c r="I1666" s="1"/>
  <c r="J1666" s="1"/>
  <c r="X1667"/>
  <c r="I1668"/>
  <c r="J1668"/>
  <c r="N1668"/>
  <c r="O1668"/>
  <c r="X1668"/>
  <c r="I1669"/>
  <c r="J1669" s="1"/>
  <c r="X1669"/>
  <c r="I1670"/>
  <c r="J1670"/>
  <c r="N1670"/>
  <c r="O1670"/>
  <c r="X1670"/>
  <c r="I1671"/>
  <c r="J1671" s="1"/>
  <c r="X1671"/>
  <c r="F1672"/>
  <c r="G1672"/>
  <c r="H1672"/>
  <c r="X1672"/>
  <c r="J1673"/>
  <c r="N1673"/>
  <c r="O1673" s="1"/>
  <c r="X1673"/>
  <c r="I1674"/>
  <c r="J1674" s="1"/>
  <c r="N1674"/>
  <c r="O1674" s="1"/>
  <c r="X1674"/>
  <c r="I1675"/>
  <c r="N1675"/>
  <c r="O1675" s="1"/>
  <c r="X1675"/>
  <c r="F1676"/>
  <c r="G1676"/>
  <c r="H1676"/>
  <c r="L1676"/>
  <c r="M1676"/>
  <c r="X1676"/>
  <c r="I1677"/>
  <c r="J1677" s="1"/>
  <c r="N1677"/>
  <c r="O1677" s="1"/>
  <c r="X1677"/>
  <c r="I1678"/>
  <c r="N1678"/>
  <c r="X1678"/>
  <c r="I1679"/>
  <c r="J1679" s="1"/>
  <c r="N1679"/>
  <c r="O1679" s="1"/>
  <c r="X1679"/>
  <c r="I1680"/>
  <c r="J1680" s="1"/>
  <c r="N1680"/>
  <c r="O1680" s="1"/>
  <c r="X1680"/>
  <c r="I1681"/>
  <c r="J1681" s="1"/>
  <c r="N1681"/>
  <c r="O1681" s="1"/>
  <c r="X1681"/>
  <c r="I1682"/>
  <c r="J1682" s="1"/>
  <c r="N1682"/>
  <c r="O1682" s="1"/>
  <c r="X1682"/>
  <c r="I1683"/>
  <c r="J1683" s="1"/>
  <c r="N1683"/>
  <c r="O1683" s="1"/>
  <c r="X1683"/>
  <c r="I1684"/>
  <c r="J1684" s="1"/>
  <c r="N1684"/>
  <c r="O1684" s="1"/>
  <c r="X1684"/>
  <c r="X1685"/>
  <c r="I1686"/>
  <c r="X1686"/>
  <c r="I1687"/>
  <c r="J1687"/>
  <c r="X1687"/>
  <c r="I1688"/>
  <c r="J1688" s="1"/>
  <c r="X1688"/>
  <c r="I1689"/>
  <c r="J1689" s="1"/>
  <c r="X1689"/>
  <c r="I1690"/>
  <c r="J1690" s="1"/>
  <c r="X1690"/>
  <c r="I1691"/>
  <c r="J1691"/>
  <c r="N1691"/>
  <c r="O1691"/>
  <c r="S1691"/>
  <c r="T1691"/>
  <c r="X1691" s="1"/>
  <c r="I1692"/>
  <c r="J1692" s="1"/>
  <c r="N1692"/>
  <c r="O1692" s="1"/>
  <c r="X1692"/>
  <c r="I1693"/>
  <c r="J1693" s="1"/>
  <c r="X1693"/>
  <c r="F1694"/>
  <c r="G1694"/>
  <c r="H1694"/>
  <c r="L1694"/>
  <c r="M1694"/>
  <c r="Q1694"/>
  <c r="R1694"/>
  <c r="U1694"/>
  <c r="V1694"/>
  <c r="W1694"/>
  <c r="I1695"/>
  <c r="J1695" s="1"/>
  <c r="N1695"/>
  <c r="O1695" s="1"/>
  <c r="S1695"/>
  <c r="T1695" s="1"/>
  <c r="I1696"/>
  <c r="J1696" s="1"/>
  <c r="S1696"/>
  <c r="T1696" s="1"/>
  <c r="X1696" s="1"/>
  <c r="I1697"/>
  <c r="J1697"/>
  <c r="N1697"/>
  <c r="O1697"/>
  <c r="S1697"/>
  <c r="T1697"/>
  <c r="X1697" s="1"/>
  <c r="I1698"/>
  <c r="J1698" s="1"/>
  <c r="N1698"/>
  <c r="O1698" s="1"/>
  <c r="S1698"/>
  <c r="T1698" s="1"/>
  <c r="X1698" s="1"/>
  <c r="I1699"/>
  <c r="J1699" s="1"/>
  <c r="N1699"/>
  <c r="O1699" s="1"/>
  <c r="S1699"/>
  <c r="T1699" s="1"/>
  <c r="X1699" s="1"/>
  <c r="I1700"/>
  <c r="J1700" s="1"/>
  <c r="S1700"/>
  <c r="T1700" s="1"/>
  <c r="X1700" s="1"/>
  <c r="F1701"/>
  <c r="G1701"/>
  <c r="H1701"/>
  <c r="L1701"/>
  <c r="M1701"/>
  <c r="Q1701"/>
  <c r="R1701"/>
  <c r="U1701"/>
  <c r="V1701"/>
  <c r="W1701"/>
  <c r="I1702"/>
  <c r="N1702"/>
  <c r="S1702"/>
  <c r="I1703"/>
  <c r="J1703" s="1"/>
  <c r="N1703"/>
  <c r="O1703" s="1"/>
  <c r="S1703"/>
  <c r="T1703" s="1"/>
  <c r="X1703" s="1"/>
  <c r="I1704"/>
  <c r="J1704" s="1"/>
  <c r="S1704"/>
  <c r="T1704" s="1"/>
  <c r="X1704" s="1"/>
  <c r="I1705"/>
  <c r="J1705"/>
  <c r="N1705"/>
  <c r="O1705"/>
  <c r="S1705"/>
  <c r="T1705"/>
  <c r="X1705" s="1"/>
  <c r="I1706"/>
  <c r="J1706" s="1"/>
  <c r="N1706"/>
  <c r="O1706" s="1"/>
  <c r="S1706"/>
  <c r="T1706" s="1"/>
  <c r="X1706" s="1"/>
  <c r="I1707"/>
  <c r="J1707" s="1"/>
  <c r="N1707"/>
  <c r="O1707" s="1"/>
  <c r="S1707"/>
  <c r="T1707" s="1"/>
  <c r="X1707" s="1"/>
  <c r="F1708"/>
  <c r="G1708"/>
  <c r="H1708"/>
  <c r="X1708"/>
  <c r="I1709"/>
  <c r="X1709"/>
  <c r="I1710"/>
  <c r="J1710" s="1"/>
  <c r="X1710"/>
  <c r="I1711"/>
  <c r="J1711" s="1"/>
  <c r="N1711"/>
  <c r="O1711" s="1"/>
  <c r="S1711"/>
  <c r="T1711" s="1"/>
  <c r="X1711" s="1"/>
  <c r="F1712"/>
  <c r="G1712"/>
  <c r="H1712"/>
  <c r="L1712"/>
  <c r="M1712"/>
  <c r="Q1712"/>
  <c r="R1712"/>
  <c r="U1712"/>
  <c r="V1712"/>
  <c r="W1712"/>
  <c r="I1713"/>
  <c r="N1713" s="1"/>
  <c r="S1713"/>
  <c r="I1714"/>
  <c r="J1714"/>
  <c r="N1714"/>
  <c r="O1714"/>
  <c r="S1714"/>
  <c r="T1714"/>
  <c r="X1714" s="1"/>
  <c r="I1715"/>
  <c r="J1715" s="1"/>
  <c r="N1715"/>
  <c r="O1715" s="1"/>
  <c r="S1715"/>
  <c r="T1715" s="1"/>
  <c r="X1715" s="1"/>
  <c r="I1716"/>
  <c r="J1716" s="1"/>
  <c r="N1716"/>
  <c r="O1716" s="1"/>
  <c r="S1716"/>
  <c r="T1716" s="1"/>
  <c r="X1716" s="1"/>
  <c r="I1717"/>
  <c r="J1717" s="1"/>
  <c r="S1717"/>
  <c r="T1717" s="1"/>
  <c r="X1717" s="1"/>
  <c r="I1718"/>
  <c r="J1718"/>
  <c r="N1718"/>
  <c r="O1718"/>
  <c r="S1718"/>
  <c r="T1718"/>
  <c r="X1718" s="1"/>
  <c r="I1719"/>
  <c r="J1719" s="1"/>
  <c r="N1719"/>
  <c r="O1719" s="1"/>
  <c r="S1719"/>
  <c r="T1719" s="1"/>
  <c r="X1719" s="1"/>
  <c r="F1720"/>
  <c r="G1720"/>
  <c r="H1720"/>
  <c r="L1720"/>
  <c r="M1720"/>
  <c r="Q1720"/>
  <c r="R1720"/>
  <c r="U1720"/>
  <c r="V1720"/>
  <c r="W1720"/>
  <c r="I1721"/>
  <c r="I1720" s="1"/>
  <c r="J1720" s="1"/>
  <c r="S1721"/>
  <c r="S1720" s="1"/>
  <c r="I1722"/>
  <c r="J1722"/>
  <c r="N1722"/>
  <c r="O1722"/>
  <c r="S1722"/>
  <c r="T1722"/>
  <c r="X1722" s="1"/>
  <c r="I1723"/>
  <c r="J1723" s="1"/>
  <c r="N1723"/>
  <c r="O1723" s="1"/>
  <c r="S1723"/>
  <c r="T1723" s="1"/>
  <c r="X1723" s="1"/>
  <c r="F1724"/>
  <c r="G1724"/>
  <c r="H1724"/>
  <c r="L1724"/>
  <c r="M1724"/>
  <c r="Q1724"/>
  <c r="R1724"/>
  <c r="U1724"/>
  <c r="V1724"/>
  <c r="W1724"/>
  <c r="I1725"/>
  <c r="N1725" s="1"/>
  <c r="N1724" s="1"/>
  <c r="S1725"/>
  <c r="I1726"/>
  <c r="J1726"/>
  <c r="N1726"/>
  <c r="O1726"/>
  <c r="S1726"/>
  <c r="T1726"/>
  <c r="X1726" s="1"/>
  <c r="I1727"/>
  <c r="J1727" s="1"/>
  <c r="N1727"/>
  <c r="O1727" s="1"/>
  <c r="S1727"/>
  <c r="T1727" s="1"/>
  <c r="X1727" s="1"/>
  <c r="I1728"/>
  <c r="J1728" s="1"/>
  <c r="N1728"/>
  <c r="O1728" s="1"/>
  <c r="S1728"/>
  <c r="T1728" s="1"/>
  <c r="X1728" s="1"/>
  <c r="L1729"/>
  <c r="M1729"/>
  <c r="Q1729"/>
  <c r="R1729"/>
  <c r="U1729"/>
  <c r="V1729"/>
  <c r="W1729"/>
  <c r="I1730"/>
  <c r="N1730"/>
  <c r="S1730"/>
  <c r="I1731"/>
  <c r="J1731" s="1"/>
  <c r="N1731"/>
  <c r="O1731" s="1"/>
  <c r="S1731"/>
  <c r="T1731" s="1"/>
  <c r="X1731" s="1"/>
  <c r="I1732"/>
  <c r="J1732" s="1"/>
  <c r="X1732"/>
  <c r="J1733"/>
  <c r="I1734"/>
  <c r="J1734" s="1"/>
  <c r="N1734"/>
  <c r="O1734" s="1"/>
  <c r="S1734"/>
  <c r="T1734" s="1"/>
  <c r="J1735"/>
  <c r="J1736"/>
  <c r="J1737"/>
  <c r="F1738"/>
  <c r="H1738"/>
  <c r="L1738"/>
  <c r="Q1738"/>
  <c r="U1738"/>
  <c r="W1738"/>
  <c r="J1742"/>
  <c r="B1745"/>
  <c r="B1747"/>
  <c r="E1747"/>
  <c r="F1747"/>
  <c r="B1748"/>
  <c r="F1748"/>
  <c r="B1750"/>
  <c r="F1750"/>
  <c r="B1751"/>
  <c r="U1755"/>
  <c r="V1755"/>
  <c r="W1755"/>
  <c r="C1757"/>
  <c r="C1758"/>
  <c r="F1761"/>
  <c r="G1761"/>
  <c r="H1761"/>
  <c r="L1761"/>
  <c r="M1761"/>
  <c r="X1761"/>
  <c r="I1762"/>
  <c r="N1762"/>
  <c r="X1762"/>
  <c r="I1763"/>
  <c r="J1763" s="1"/>
  <c r="N1763"/>
  <c r="O1763" s="1"/>
  <c r="X1763"/>
  <c r="F1764"/>
  <c r="G1764"/>
  <c r="H1764"/>
  <c r="L1764"/>
  <c r="M1764"/>
  <c r="X1764"/>
  <c r="I1765"/>
  <c r="N1765"/>
  <c r="X1765"/>
  <c r="I1766"/>
  <c r="J1766" s="1"/>
  <c r="N1766"/>
  <c r="O1766" s="1"/>
  <c r="X1766"/>
  <c r="I1767"/>
  <c r="J1767" s="1"/>
  <c r="N1767"/>
  <c r="O1767" s="1"/>
  <c r="X1767"/>
  <c r="I1768"/>
  <c r="J1768" s="1"/>
  <c r="N1768"/>
  <c r="O1768" s="1"/>
  <c r="X1768"/>
  <c r="I1769"/>
  <c r="J1769" s="1"/>
  <c r="N1769"/>
  <c r="O1769" s="1"/>
  <c r="X1769"/>
  <c r="F1770"/>
  <c r="G1770"/>
  <c r="H1770"/>
  <c r="L1770"/>
  <c r="M1770"/>
  <c r="X1770"/>
  <c r="I1771"/>
  <c r="J1771" s="1"/>
  <c r="N1771"/>
  <c r="O1771" s="1"/>
  <c r="X1771"/>
  <c r="I1772"/>
  <c r="N1772"/>
  <c r="X1772"/>
  <c r="I1773"/>
  <c r="J1773" s="1"/>
  <c r="N1773"/>
  <c r="O1773" s="1"/>
  <c r="X1773"/>
  <c r="I1774"/>
  <c r="J1774" s="1"/>
  <c r="N1774"/>
  <c r="O1774" s="1"/>
  <c r="X1774"/>
  <c r="I1775"/>
  <c r="J1775" s="1"/>
  <c r="N1775"/>
  <c r="O1775" s="1"/>
  <c r="X1775"/>
  <c r="I1776"/>
  <c r="J1776" s="1"/>
  <c r="N1776"/>
  <c r="O1776" s="1"/>
  <c r="X1776"/>
  <c r="I1777"/>
  <c r="J1777" s="1"/>
  <c r="N1777"/>
  <c r="O1777" s="1"/>
  <c r="X1777"/>
  <c r="I1778"/>
  <c r="J1778" s="1"/>
  <c r="N1778"/>
  <c r="O1778" s="1"/>
  <c r="X1778"/>
  <c r="F1779"/>
  <c r="G1779"/>
  <c r="H1779"/>
  <c r="L1779"/>
  <c r="M1779"/>
  <c r="Q1779"/>
  <c r="R1779"/>
  <c r="U1779"/>
  <c r="V1779"/>
  <c r="W1779"/>
  <c r="I1780"/>
  <c r="N1780" s="1"/>
  <c r="S1780"/>
  <c r="I1781"/>
  <c r="J1781"/>
  <c r="N1781"/>
  <c r="O1781"/>
  <c r="S1781"/>
  <c r="T1781"/>
  <c r="X1781" s="1"/>
  <c r="I1782"/>
  <c r="J1782" s="1"/>
  <c r="N1782"/>
  <c r="O1782" s="1"/>
  <c r="S1782"/>
  <c r="T1782" s="1"/>
  <c r="X1782" s="1"/>
  <c r="I1783"/>
  <c r="J1783" s="1"/>
  <c r="N1783"/>
  <c r="O1783" s="1"/>
  <c r="S1783"/>
  <c r="T1783" s="1"/>
  <c r="X1783" s="1"/>
  <c r="I1784"/>
  <c r="J1784" s="1"/>
  <c r="S1784"/>
  <c r="T1784" s="1"/>
  <c r="X1784" s="1"/>
  <c r="I1785"/>
  <c r="J1785"/>
  <c r="N1785"/>
  <c r="O1785"/>
  <c r="S1785"/>
  <c r="T1785"/>
  <c r="X1785" s="1"/>
  <c r="I1786"/>
  <c r="J1786" s="1"/>
  <c r="N1786"/>
  <c r="O1786" s="1"/>
  <c r="S1786"/>
  <c r="T1786" s="1"/>
  <c r="X1786" s="1"/>
  <c r="I1787"/>
  <c r="J1787" s="1"/>
  <c r="N1787"/>
  <c r="O1787" s="1"/>
  <c r="S1787"/>
  <c r="T1787" s="1"/>
  <c r="X1787" s="1"/>
  <c r="I1788"/>
  <c r="J1788" s="1"/>
  <c r="X1788"/>
  <c r="I1789"/>
  <c r="J1789"/>
  <c r="N1789"/>
  <c r="O1789"/>
  <c r="X1789"/>
  <c r="I1790"/>
  <c r="J1790" s="1"/>
  <c r="X1790"/>
  <c r="I1791"/>
  <c r="J1791"/>
  <c r="N1791"/>
  <c r="O1791"/>
  <c r="S1791"/>
  <c r="T1791"/>
  <c r="X1791" s="1"/>
  <c r="I1792"/>
  <c r="J1792" s="1"/>
  <c r="N1792"/>
  <c r="O1792" s="1"/>
  <c r="X1792"/>
  <c r="I1793"/>
  <c r="J1793" s="1"/>
  <c r="N1793"/>
  <c r="O1793" s="1"/>
  <c r="S1793"/>
  <c r="T1793" s="1"/>
  <c r="X1793" s="1"/>
  <c r="I1794"/>
  <c r="J1794" s="1"/>
  <c r="S1794"/>
  <c r="T1794" s="1"/>
  <c r="X1794" s="1"/>
  <c r="I1795"/>
  <c r="J1795"/>
  <c r="N1795"/>
  <c r="O1795"/>
  <c r="X1795"/>
  <c r="I1796"/>
  <c r="J1796" s="1"/>
  <c r="S1796"/>
  <c r="T1796" s="1"/>
  <c r="X1796" s="1"/>
  <c r="F1797"/>
  <c r="G1797"/>
  <c r="H1797"/>
  <c r="L1797"/>
  <c r="M1797"/>
  <c r="X1797"/>
  <c r="I1798"/>
  <c r="J1798"/>
  <c r="N1798"/>
  <c r="O1798"/>
  <c r="X1798"/>
  <c r="I1799"/>
  <c r="I1797" s="1"/>
  <c r="J1797" s="1"/>
  <c r="X1799"/>
  <c r="I1800"/>
  <c r="J1800"/>
  <c r="N1800"/>
  <c r="O1800"/>
  <c r="X1800"/>
  <c r="F1801"/>
  <c r="G1801"/>
  <c r="H1801"/>
  <c r="L1801"/>
  <c r="M1801"/>
  <c r="X1801"/>
  <c r="I1802"/>
  <c r="N1802" s="1"/>
  <c r="X1802"/>
  <c r="I1803"/>
  <c r="J1803"/>
  <c r="N1803"/>
  <c r="O1803"/>
  <c r="X1803"/>
  <c r="I1804"/>
  <c r="J1804" s="1"/>
  <c r="X1804"/>
  <c r="I1805"/>
  <c r="J1805"/>
  <c r="N1805"/>
  <c r="O1805"/>
  <c r="X1805"/>
  <c r="I1806"/>
  <c r="J1806" s="1"/>
  <c r="X1806"/>
  <c r="F1807"/>
  <c r="G1807"/>
  <c r="H1807"/>
  <c r="L1807"/>
  <c r="M1807"/>
  <c r="X1807"/>
  <c r="I1808"/>
  <c r="J1808"/>
  <c r="N1808"/>
  <c r="O1808"/>
  <c r="X1808"/>
  <c r="I1809"/>
  <c r="I1807" s="1"/>
  <c r="J1807" s="1"/>
  <c r="X1809"/>
  <c r="I1810"/>
  <c r="J1810"/>
  <c r="N1810"/>
  <c r="O1810"/>
  <c r="X1810"/>
  <c r="I1811"/>
  <c r="J1811" s="1"/>
  <c r="X1811"/>
  <c r="I1812"/>
  <c r="J1812"/>
  <c r="N1812"/>
  <c r="O1812"/>
  <c r="X1812"/>
  <c r="F1813"/>
  <c r="G1813"/>
  <c r="H1813"/>
  <c r="X1813"/>
  <c r="J1814"/>
  <c r="N1814"/>
  <c r="O1814"/>
  <c r="X1814"/>
  <c r="I1815"/>
  <c r="I1813" s="1"/>
  <c r="X1815"/>
  <c r="I1816"/>
  <c r="J1816"/>
  <c r="N1816"/>
  <c r="O1816"/>
  <c r="X1816"/>
  <c r="F1817"/>
  <c r="G1817"/>
  <c r="H1817"/>
  <c r="L1817"/>
  <c r="M1817"/>
  <c r="X1817"/>
  <c r="I1818"/>
  <c r="N1818" s="1"/>
  <c r="X1818"/>
  <c r="I1819"/>
  <c r="J1819"/>
  <c r="N1819"/>
  <c r="O1819"/>
  <c r="X1819"/>
  <c r="I1820"/>
  <c r="J1820" s="1"/>
  <c r="X1820"/>
  <c r="I1821"/>
  <c r="J1821"/>
  <c r="N1821"/>
  <c r="O1821"/>
  <c r="X1821"/>
  <c r="I1822"/>
  <c r="J1822" s="1"/>
  <c r="X1822"/>
  <c r="I1823"/>
  <c r="J1823"/>
  <c r="N1823"/>
  <c r="O1823"/>
  <c r="X1823"/>
  <c r="I1824"/>
  <c r="J1824" s="1"/>
  <c r="X1824"/>
  <c r="I1825"/>
  <c r="J1825"/>
  <c r="N1825"/>
  <c r="O1825"/>
  <c r="X1825"/>
  <c r="X1826"/>
  <c r="I1827"/>
  <c r="J1827"/>
  <c r="X1827"/>
  <c r="I1828"/>
  <c r="X1828"/>
  <c r="I1829"/>
  <c r="J1829" s="1"/>
  <c r="X1829"/>
  <c r="I1830"/>
  <c r="J1830" s="1"/>
  <c r="X1830"/>
  <c r="I1831"/>
  <c r="J1831"/>
  <c r="X1831"/>
  <c r="I1832"/>
  <c r="J1832" s="1"/>
  <c r="S1832"/>
  <c r="T1832" s="1"/>
  <c r="X1832" s="1"/>
  <c r="I1833"/>
  <c r="J1833"/>
  <c r="N1833"/>
  <c r="O1833"/>
  <c r="X1833"/>
  <c r="I1834"/>
  <c r="J1834" s="1"/>
  <c r="X1834"/>
  <c r="F1835"/>
  <c r="G1835"/>
  <c r="H1835"/>
  <c r="L1835"/>
  <c r="M1835"/>
  <c r="Q1835"/>
  <c r="R1835"/>
  <c r="U1835"/>
  <c r="V1835"/>
  <c r="W1835"/>
  <c r="I1836"/>
  <c r="N1836" s="1"/>
  <c r="S1836"/>
  <c r="I1837"/>
  <c r="J1837"/>
  <c r="N1837"/>
  <c r="O1837"/>
  <c r="S1837"/>
  <c r="T1837"/>
  <c r="X1837" s="1"/>
  <c r="I1838"/>
  <c r="J1838" s="1"/>
  <c r="N1838"/>
  <c r="O1838" s="1"/>
  <c r="S1838"/>
  <c r="T1838" s="1"/>
  <c r="X1838" s="1"/>
  <c r="I1839"/>
  <c r="J1839" s="1"/>
  <c r="N1839"/>
  <c r="O1839" s="1"/>
  <c r="S1839"/>
  <c r="T1839" s="1"/>
  <c r="X1839" s="1"/>
  <c r="I1840"/>
  <c r="J1840" s="1"/>
  <c r="S1840"/>
  <c r="T1840" s="1"/>
  <c r="X1840" s="1"/>
  <c r="I1841"/>
  <c r="J1841"/>
  <c r="N1841"/>
  <c r="O1841"/>
  <c r="S1841"/>
  <c r="T1841"/>
  <c r="X1841" s="1"/>
  <c r="F1842"/>
  <c r="G1842"/>
  <c r="H1842"/>
  <c r="L1842"/>
  <c r="M1842"/>
  <c r="Q1842"/>
  <c r="R1842"/>
  <c r="U1842"/>
  <c r="V1842"/>
  <c r="W1842"/>
  <c r="I1843"/>
  <c r="J1843"/>
  <c r="N1843"/>
  <c r="O1843"/>
  <c r="S1843"/>
  <c r="T1843"/>
  <c r="I1844"/>
  <c r="J1844" s="1"/>
  <c r="N1844"/>
  <c r="O1844" s="1"/>
  <c r="S1844"/>
  <c r="T1844" s="1"/>
  <c r="X1844" s="1"/>
  <c r="I1845"/>
  <c r="J1845" s="1"/>
  <c r="N1845"/>
  <c r="O1845" s="1"/>
  <c r="S1845"/>
  <c r="T1845" s="1"/>
  <c r="X1845" s="1"/>
  <c r="I1846"/>
  <c r="J1846" s="1"/>
  <c r="S1846"/>
  <c r="T1846" s="1"/>
  <c r="X1846" s="1"/>
  <c r="I1847"/>
  <c r="J1847"/>
  <c r="N1847"/>
  <c r="O1847"/>
  <c r="S1847"/>
  <c r="T1847"/>
  <c r="X1847" s="1"/>
  <c r="I1848"/>
  <c r="J1848" s="1"/>
  <c r="N1848"/>
  <c r="O1848" s="1"/>
  <c r="S1848"/>
  <c r="T1848" s="1"/>
  <c r="X1848" s="1"/>
  <c r="F1849"/>
  <c r="G1849"/>
  <c r="H1849"/>
  <c r="X1849"/>
  <c r="I1850"/>
  <c r="J1850" s="1"/>
  <c r="X1850"/>
  <c r="I1851"/>
  <c r="X1851"/>
  <c r="I1852"/>
  <c r="J1852"/>
  <c r="N1852"/>
  <c r="O1852"/>
  <c r="S1852"/>
  <c r="T1852"/>
  <c r="X1852" s="1"/>
  <c r="F1853"/>
  <c r="G1853"/>
  <c r="H1853"/>
  <c r="L1853"/>
  <c r="M1853"/>
  <c r="Q1853"/>
  <c r="R1853"/>
  <c r="U1853"/>
  <c r="V1853"/>
  <c r="W1853"/>
  <c r="I1854"/>
  <c r="J1854"/>
  <c r="N1854"/>
  <c r="O1854"/>
  <c r="S1854"/>
  <c r="T1854"/>
  <c r="I1855"/>
  <c r="J1855" s="1"/>
  <c r="N1855"/>
  <c r="O1855" s="1"/>
  <c r="S1855"/>
  <c r="T1855" s="1"/>
  <c r="X1855" s="1"/>
  <c r="I1856"/>
  <c r="J1856" s="1"/>
  <c r="N1856"/>
  <c r="O1856" s="1"/>
  <c r="S1856"/>
  <c r="T1856" s="1"/>
  <c r="X1856" s="1"/>
  <c r="I1857"/>
  <c r="J1857" s="1"/>
  <c r="S1857"/>
  <c r="T1857" s="1"/>
  <c r="X1857" s="1"/>
  <c r="I1858"/>
  <c r="J1858"/>
  <c r="N1858"/>
  <c r="O1858"/>
  <c r="S1858"/>
  <c r="T1858"/>
  <c r="X1858" s="1"/>
  <c r="I1859"/>
  <c r="J1859" s="1"/>
  <c r="N1859"/>
  <c r="O1859" s="1"/>
  <c r="S1859"/>
  <c r="T1859" s="1"/>
  <c r="X1859" s="1"/>
  <c r="I1860"/>
  <c r="J1860" s="1"/>
  <c r="N1860"/>
  <c r="O1860" s="1"/>
  <c r="S1860"/>
  <c r="T1860" s="1"/>
  <c r="X1860" s="1"/>
  <c r="F1861"/>
  <c r="G1861"/>
  <c r="H1861"/>
  <c r="L1861"/>
  <c r="M1861"/>
  <c r="Q1861"/>
  <c r="R1861"/>
  <c r="R1879" s="1"/>
  <c r="U1861"/>
  <c r="V1861"/>
  <c r="W1861"/>
  <c r="I1862"/>
  <c r="J1862" s="1"/>
  <c r="N1862"/>
  <c r="O1862" s="1"/>
  <c r="S1862"/>
  <c r="T1862" s="1"/>
  <c r="T1861" s="1"/>
  <c r="X1861" s="1"/>
  <c r="I1863"/>
  <c r="J1863" s="1"/>
  <c r="S1863"/>
  <c r="T1863" s="1"/>
  <c r="X1863" s="1"/>
  <c r="I1864"/>
  <c r="J1864"/>
  <c r="N1864"/>
  <c r="O1864"/>
  <c r="S1864"/>
  <c r="T1864"/>
  <c r="X1864" s="1"/>
  <c r="F1865"/>
  <c r="G1865"/>
  <c r="H1865"/>
  <c r="L1865"/>
  <c r="M1865"/>
  <c r="Q1865"/>
  <c r="R1865"/>
  <c r="U1865"/>
  <c r="V1865"/>
  <c r="W1865"/>
  <c r="I1866"/>
  <c r="J1866"/>
  <c r="N1866"/>
  <c r="O1866"/>
  <c r="S1866"/>
  <c r="T1866"/>
  <c r="I1867"/>
  <c r="J1867" s="1"/>
  <c r="N1867"/>
  <c r="O1867" s="1"/>
  <c r="S1867"/>
  <c r="T1867" s="1"/>
  <c r="X1867" s="1"/>
  <c r="I1868"/>
  <c r="J1868" s="1"/>
  <c r="N1868"/>
  <c r="O1868" s="1"/>
  <c r="S1868"/>
  <c r="T1868" s="1"/>
  <c r="X1868" s="1"/>
  <c r="I1869"/>
  <c r="J1869" s="1"/>
  <c r="S1869"/>
  <c r="T1869" s="1"/>
  <c r="X1869" s="1"/>
  <c r="L1870"/>
  <c r="M1870"/>
  <c r="Q1870"/>
  <c r="R1870"/>
  <c r="U1870"/>
  <c r="V1870"/>
  <c r="W1870"/>
  <c r="I1871"/>
  <c r="J1871" s="1"/>
  <c r="N1871"/>
  <c r="O1871" s="1"/>
  <c r="S1871"/>
  <c r="T1871" s="1"/>
  <c r="T1870" s="1"/>
  <c r="X1870" s="1"/>
  <c r="I1872"/>
  <c r="J1872" s="1"/>
  <c r="S1872"/>
  <c r="T1872" s="1"/>
  <c r="X1872" s="1"/>
  <c r="I1873"/>
  <c r="J1873"/>
  <c r="X1873"/>
  <c r="J1874"/>
  <c r="I1875"/>
  <c r="J1875"/>
  <c r="N1875"/>
  <c r="O1875"/>
  <c r="S1875"/>
  <c r="T1875"/>
  <c r="X1875" s="1"/>
  <c r="J1876"/>
  <c r="J1877"/>
  <c r="J1878"/>
  <c r="G1879"/>
  <c r="K1879"/>
  <c r="M1879"/>
  <c r="V1879"/>
  <c r="J1883"/>
  <c r="B1886"/>
  <c r="B1888"/>
  <c r="E1888"/>
  <c r="F1888"/>
  <c r="B1889"/>
  <c r="F1889"/>
  <c r="B1891"/>
  <c r="F1891"/>
  <c r="B1892"/>
  <c r="U1896"/>
  <c r="V1896"/>
  <c r="W1896"/>
  <c r="C1898"/>
  <c r="C1899"/>
  <c r="F1902"/>
  <c r="G1902"/>
  <c r="H1902"/>
  <c r="L1902"/>
  <c r="M1902"/>
  <c r="X1902"/>
  <c r="I1903"/>
  <c r="J1903" s="1"/>
  <c r="N1903"/>
  <c r="O1903" s="1"/>
  <c r="X1903"/>
  <c r="I1904"/>
  <c r="N1904"/>
  <c r="N1902" s="1"/>
  <c r="X1904"/>
  <c r="F1905"/>
  <c r="G1905"/>
  <c r="H1905"/>
  <c r="L1905"/>
  <c r="M1905"/>
  <c r="X1905"/>
  <c r="I1906"/>
  <c r="J1906" s="1"/>
  <c r="N1906"/>
  <c r="O1906" s="1"/>
  <c r="X1906"/>
  <c r="I1907"/>
  <c r="N1907"/>
  <c r="X1907"/>
  <c r="I1908"/>
  <c r="J1908" s="1"/>
  <c r="N1908"/>
  <c r="O1908" s="1"/>
  <c r="X1908"/>
  <c r="I1909"/>
  <c r="J1909" s="1"/>
  <c r="N1909"/>
  <c r="O1909" s="1"/>
  <c r="X1909"/>
  <c r="I1910"/>
  <c r="J1910" s="1"/>
  <c r="N1910"/>
  <c r="O1910" s="1"/>
  <c r="X1910"/>
  <c r="F1911"/>
  <c r="G1911"/>
  <c r="H1911"/>
  <c r="L1911"/>
  <c r="M1911"/>
  <c r="X1911"/>
  <c r="I1912"/>
  <c r="N1912"/>
  <c r="X1912"/>
  <c r="I1913"/>
  <c r="J1913" s="1"/>
  <c r="N1913"/>
  <c r="O1913" s="1"/>
  <c r="X1913"/>
  <c r="I1914"/>
  <c r="J1914" s="1"/>
  <c r="N1914"/>
  <c r="O1914" s="1"/>
  <c r="X1914"/>
  <c r="I1915"/>
  <c r="J1915" s="1"/>
  <c r="N1915"/>
  <c r="O1915" s="1"/>
  <c r="X1915"/>
  <c r="I1916"/>
  <c r="J1916" s="1"/>
  <c r="N1916"/>
  <c r="O1916" s="1"/>
  <c r="X1916"/>
  <c r="I1917"/>
  <c r="J1917" s="1"/>
  <c r="N1917"/>
  <c r="O1917" s="1"/>
  <c r="X1917"/>
  <c r="I1918"/>
  <c r="J1918" s="1"/>
  <c r="N1918"/>
  <c r="O1918" s="1"/>
  <c r="X1918"/>
  <c r="I1919"/>
  <c r="J1919" s="1"/>
  <c r="N1919"/>
  <c r="O1919" s="1"/>
  <c r="X1919"/>
  <c r="F1920"/>
  <c r="G1920"/>
  <c r="H1920"/>
  <c r="L1920"/>
  <c r="M1920"/>
  <c r="Q1920"/>
  <c r="R1920"/>
  <c r="U1920"/>
  <c r="V1920"/>
  <c r="W1920"/>
  <c r="I1921"/>
  <c r="J1921"/>
  <c r="N1921"/>
  <c r="O1921"/>
  <c r="S1921"/>
  <c r="T1921"/>
  <c r="I1922"/>
  <c r="J1922" s="1"/>
  <c r="N1922"/>
  <c r="O1922" s="1"/>
  <c r="S1922"/>
  <c r="T1922" s="1"/>
  <c r="X1922" s="1"/>
  <c r="I1923"/>
  <c r="J1923" s="1"/>
  <c r="N1923"/>
  <c r="O1923" s="1"/>
  <c r="S1923"/>
  <c r="T1923" s="1"/>
  <c r="X1923" s="1"/>
  <c r="I1924"/>
  <c r="J1924" s="1"/>
  <c r="S1924"/>
  <c r="T1924" s="1"/>
  <c r="X1924" s="1"/>
  <c r="I1925"/>
  <c r="J1925"/>
  <c r="N1925"/>
  <c r="O1925"/>
  <c r="S1925"/>
  <c r="T1925"/>
  <c r="X1925" s="1"/>
  <c r="I1926"/>
  <c r="J1926" s="1"/>
  <c r="N1926"/>
  <c r="O1926" s="1"/>
  <c r="S1926"/>
  <c r="T1926" s="1"/>
  <c r="X1926" s="1"/>
  <c r="I1927"/>
  <c r="J1927" s="1"/>
  <c r="N1927"/>
  <c r="O1927" s="1"/>
  <c r="S1927"/>
  <c r="T1927" s="1"/>
  <c r="X1927" s="1"/>
  <c r="I1928"/>
  <c r="J1928" s="1"/>
  <c r="S1928"/>
  <c r="T1928" s="1"/>
  <c r="X1928" s="1"/>
  <c r="I1929"/>
  <c r="J1929"/>
  <c r="N1929"/>
  <c r="O1929"/>
  <c r="X1929"/>
  <c r="I1930"/>
  <c r="J1930" s="1"/>
  <c r="X1930"/>
  <c r="I1931"/>
  <c r="J1931"/>
  <c r="N1931"/>
  <c r="O1931"/>
  <c r="X1931"/>
  <c r="I1932"/>
  <c r="J1932" s="1"/>
  <c r="S1932"/>
  <c r="T1932" s="1"/>
  <c r="X1932" s="1"/>
  <c r="I1933"/>
  <c r="J1933"/>
  <c r="N1933"/>
  <c r="O1933"/>
  <c r="X1933"/>
  <c r="I1934"/>
  <c r="J1934" s="1"/>
  <c r="S1934"/>
  <c r="T1934" s="1"/>
  <c r="X1934" s="1"/>
  <c r="I1935"/>
  <c r="J1935"/>
  <c r="N1935"/>
  <c r="O1935"/>
  <c r="S1935"/>
  <c r="T1935"/>
  <c r="X1935" s="1"/>
  <c r="I1936"/>
  <c r="J1936" s="1"/>
  <c r="N1936"/>
  <c r="O1936" s="1"/>
  <c r="X1936"/>
  <c r="I1937"/>
  <c r="J1937" s="1"/>
  <c r="N1937"/>
  <c r="O1937" s="1"/>
  <c r="S1937"/>
  <c r="T1937" s="1"/>
  <c r="X1937" s="1"/>
  <c r="F1938"/>
  <c r="G1938"/>
  <c r="H1938"/>
  <c r="L1938"/>
  <c r="M1938"/>
  <c r="X1938"/>
  <c r="I1939"/>
  <c r="N1939" s="1"/>
  <c r="X1939"/>
  <c r="I1940"/>
  <c r="J1940"/>
  <c r="N1940"/>
  <c r="O1940"/>
  <c r="X1940"/>
  <c r="I1941"/>
  <c r="J1941" s="1"/>
  <c r="X1941"/>
  <c r="F1942"/>
  <c r="G1942"/>
  <c r="H1942"/>
  <c r="L1942"/>
  <c r="M1942"/>
  <c r="X1942"/>
  <c r="I1943"/>
  <c r="J1943"/>
  <c r="N1943"/>
  <c r="O1943"/>
  <c r="X1943"/>
  <c r="I1944"/>
  <c r="N1944" s="1"/>
  <c r="X1944"/>
  <c r="I1945"/>
  <c r="J1945"/>
  <c r="N1945"/>
  <c r="O1945"/>
  <c r="X1945"/>
  <c r="I1946"/>
  <c r="J1946" s="1"/>
  <c r="X1946"/>
  <c r="I1947"/>
  <c r="J1947"/>
  <c r="N1947"/>
  <c r="O1947"/>
  <c r="X1947"/>
  <c r="F1948"/>
  <c r="G1948"/>
  <c r="H1948"/>
  <c r="L1948"/>
  <c r="M1948"/>
  <c r="X1948"/>
  <c r="I1949"/>
  <c r="I1948" s="1"/>
  <c r="J1948" s="1"/>
  <c r="X1949"/>
  <c r="I1950"/>
  <c r="J1950"/>
  <c r="N1950"/>
  <c r="O1950"/>
  <c r="X1950"/>
  <c r="I1951"/>
  <c r="J1951" s="1"/>
  <c r="X1951"/>
  <c r="I1952"/>
  <c r="J1952"/>
  <c r="N1952"/>
  <c r="O1952"/>
  <c r="X1952"/>
  <c r="I1953"/>
  <c r="J1953" s="1"/>
  <c r="X1953"/>
  <c r="F1954"/>
  <c r="G1954"/>
  <c r="H1954"/>
  <c r="X1954"/>
  <c r="J1955"/>
  <c r="N1955"/>
  <c r="O1955" s="1"/>
  <c r="X1955"/>
  <c r="I1956"/>
  <c r="J1956" s="1"/>
  <c r="N1956"/>
  <c r="O1956" s="1"/>
  <c r="X1956"/>
  <c r="I1957"/>
  <c r="N1957"/>
  <c r="O1957" s="1"/>
  <c r="X1957"/>
  <c r="F1958"/>
  <c r="G1958"/>
  <c r="H1958"/>
  <c r="L1958"/>
  <c r="M1958"/>
  <c r="X1958"/>
  <c r="I1959"/>
  <c r="J1959" s="1"/>
  <c r="N1959"/>
  <c r="O1959" s="1"/>
  <c r="X1959"/>
  <c r="I1960"/>
  <c r="N1960"/>
  <c r="X1960"/>
  <c r="I1961"/>
  <c r="J1961" s="1"/>
  <c r="N1961"/>
  <c r="O1961" s="1"/>
  <c r="X1961"/>
  <c r="I1962"/>
  <c r="J1962" s="1"/>
  <c r="N1962"/>
  <c r="O1962" s="1"/>
  <c r="X1962"/>
  <c r="I1963"/>
  <c r="J1963" s="1"/>
  <c r="N1963"/>
  <c r="O1963" s="1"/>
  <c r="X1963"/>
  <c r="I1964"/>
  <c r="J1964" s="1"/>
  <c r="N1964"/>
  <c r="O1964" s="1"/>
  <c r="X1964"/>
  <c r="I1965"/>
  <c r="J1965" s="1"/>
  <c r="N1965"/>
  <c r="O1965" s="1"/>
  <c r="X1965"/>
  <c r="I1966"/>
  <c r="J1966" s="1"/>
  <c r="N1966"/>
  <c r="O1966" s="1"/>
  <c r="X1966"/>
  <c r="X1967"/>
  <c r="I1968"/>
  <c r="X1968"/>
  <c r="I1969"/>
  <c r="J1969"/>
  <c r="X1969"/>
  <c r="I1970"/>
  <c r="J1970" s="1"/>
  <c r="X1970"/>
  <c r="I1971"/>
  <c r="J1971" s="1"/>
  <c r="X1971"/>
  <c r="I1972"/>
  <c r="J1972" s="1"/>
  <c r="X1972"/>
  <c r="I1973"/>
  <c r="J1973"/>
  <c r="N1973"/>
  <c r="O1973"/>
  <c r="S1973"/>
  <c r="T1973"/>
  <c r="X1973" s="1"/>
  <c r="I1974"/>
  <c r="J1974" s="1"/>
  <c r="N1974"/>
  <c r="O1974" s="1"/>
  <c r="X1974"/>
  <c r="I1975"/>
  <c r="J1975" s="1"/>
  <c r="X1975"/>
  <c r="F1976"/>
  <c r="G1976"/>
  <c r="H1976"/>
  <c r="L1976"/>
  <c r="M1976"/>
  <c r="Q1976"/>
  <c r="R1976"/>
  <c r="U1976"/>
  <c r="V1976"/>
  <c r="W1976"/>
  <c r="I1977"/>
  <c r="J1977"/>
  <c r="N1977"/>
  <c r="O1977"/>
  <c r="S1977"/>
  <c r="T1977"/>
  <c r="I1978"/>
  <c r="J1978" s="1"/>
  <c r="N1978"/>
  <c r="O1978" s="1"/>
  <c r="S1978"/>
  <c r="T1978" s="1"/>
  <c r="X1978" s="1"/>
  <c r="I1979"/>
  <c r="J1979" s="1"/>
  <c r="N1979"/>
  <c r="O1979" s="1"/>
  <c r="S1979"/>
  <c r="T1979" s="1"/>
  <c r="X1979" s="1"/>
  <c r="I1980"/>
  <c r="J1980" s="1"/>
  <c r="S1980"/>
  <c r="T1980" s="1"/>
  <c r="X1980" s="1"/>
  <c r="I1981"/>
  <c r="J1981"/>
  <c r="N1981"/>
  <c r="O1981"/>
  <c r="S1981"/>
  <c r="T1981"/>
  <c r="X1981" s="1"/>
  <c r="I1982"/>
  <c r="J1982" s="1"/>
  <c r="N1982"/>
  <c r="O1982" s="1"/>
  <c r="S1982"/>
  <c r="T1982" s="1"/>
  <c r="X1982" s="1"/>
  <c r="F1983"/>
  <c r="G1983"/>
  <c r="H1983"/>
  <c r="L1983"/>
  <c r="M1983"/>
  <c r="Q1983"/>
  <c r="R1983"/>
  <c r="U1983"/>
  <c r="V1983"/>
  <c r="W1983"/>
  <c r="I1984"/>
  <c r="I1983" s="1"/>
  <c r="J1983" s="1"/>
  <c r="S1984"/>
  <c r="S1983" s="1"/>
  <c r="I1985"/>
  <c r="J1985"/>
  <c r="N1985"/>
  <c r="O1985"/>
  <c r="S1985"/>
  <c r="T1985"/>
  <c r="X1985" s="1"/>
  <c r="I1986"/>
  <c r="J1986" s="1"/>
  <c r="N1986"/>
  <c r="O1986" s="1"/>
  <c r="S1986"/>
  <c r="T1986" s="1"/>
  <c r="X1986" s="1"/>
  <c r="I1987"/>
  <c r="J1987" s="1"/>
  <c r="N1987"/>
  <c r="O1987" s="1"/>
  <c r="S1987"/>
  <c r="T1987" s="1"/>
  <c r="X1987" s="1"/>
  <c r="I1988"/>
  <c r="J1988" s="1"/>
  <c r="S1988"/>
  <c r="T1988" s="1"/>
  <c r="X1988" s="1"/>
  <c r="I1989"/>
  <c r="J1989"/>
  <c r="N1989"/>
  <c r="O1989"/>
  <c r="S1989"/>
  <c r="T1989"/>
  <c r="X1989" s="1"/>
  <c r="F1990"/>
  <c r="G1990"/>
  <c r="H1990"/>
  <c r="X1990"/>
  <c r="I1991"/>
  <c r="X1991"/>
  <c r="I1992"/>
  <c r="J1992"/>
  <c r="X1992"/>
  <c r="I1993"/>
  <c r="J1993" s="1"/>
  <c r="S1993"/>
  <c r="T1993" s="1"/>
  <c r="X1993" s="1"/>
  <c r="F1994"/>
  <c r="G1994"/>
  <c r="H1994"/>
  <c r="L1994"/>
  <c r="L2020" s="1"/>
  <c r="M1994"/>
  <c r="Q1994"/>
  <c r="R1994"/>
  <c r="U1994"/>
  <c r="V1994"/>
  <c r="W1994"/>
  <c r="I1995"/>
  <c r="N1995"/>
  <c r="S1995"/>
  <c r="I1996"/>
  <c r="J1996" s="1"/>
  <c r="N1996"/>
  <c r="O1996" s="1"/>
  <c r="S1996"/>
  <c r="T1996" s="1"/>
  <c r="X1996" s="1"/>
  <c r="I1997"/>
  <c r="J1997" s="1"/>
  <c r="S1997"/>
  <c r="T1997" s="1"/>
  <c r="X1997" s="1"/>
  <c r="I1998"/>
  <c r="J1998"/>
  <c r="N1998"/>
  <c r="O1998"/>
  <c r="S1998"/>
  <c r="T1998"/>
  <c r="X1998" s="1"/>
  <c r="I1999"/>
  <c r="J1999" s="1"/>
  <c r="N1999"/>
  <c r="O1999" s="1"/>
  <c r="S1999"/>
  <c r="T1999" s="1"/>
  <c r="X1999" s="1"/>
  <c r="I2000"/>
  <c r="J2000" s="1"/>
  <c r="N2000"/>
  <c r="O2000" s="1"/>
  <c r="S2000"/>
  <c r="T2000" s="1"/>
  <c r="X2000" s="1"/>
  <c r="I2001"/>
  <c r="J2001" s="1"/>
  <c r="S2001"/>
  <c r="T2001" s="1"/>
  <c r="X2001" s="1"/>
  <c r="F2002"/>
  <c r="G2002"/>
  <c r="H2002"/>
  <c r="L2002"/>
  <c r="M2002"/>
  <c r="Q2002"/>
  <c r="R2002"/>
  <c r="U2002"/>
  <c r="U2020" s="1"/>
  <c r="V2002"/>
  <c r="W2002"/>
  <c r="I2003"/>
  <c r="N2003"/>
  <c r="S2003"/>
  <c r="I2004"/>
  <c r="J2004" s="1"/>
  <c r="N2004"/>
  <c r="O2004" s="1"/>
  <c r="S2004"/>
  <c r="T2004" s="1"/>
  <c r="X2004" s="1"/>
  <c r="I2005"/>
  <c r="J2005" s="1"/>
  <c r="S2005"/>
  <c r="T2005" s="1"/>
  <c r="X2005" s="1"/>
  <c r="F2006"/>
  <c r="G2006"/>
  <c r="H2006"/>
  <c r="L2006"/>
  <c r="M2006"/>
  <c r="Q2006"/>
  <c r="R2006"/>
  <c r="U2006"/>
  <c r="V2006"/>
  <c r="W2006"/>
  <c r="I2007"/>
  <c r="N2007"/>
  <c r="S2007"/>
  <c r="I2008"/>
  <c r="J2008" s="1"/>
  <c r="N2008"/>
  <c r="O2008" s="1"/>
  <c r="S2008"/>
  <c r="T2008" s="1"/>
  <c r="X2008" s="1"/>
  <c r="I2009"/>
  <c r="J2009" s="1"/>
  <c r="S2009"/>
  <c r="T2009" s="1"/>
  <c r="X2009" s="1"/>
  <c r="I2010"/>
  <c r="J2010"/>
  <c r="N2010"/>
  <c r="O2010"/>
  <c r="S2010"/>
  <c r="T2010"/>
  <c r="X2010" s="1"/>
  <c r="L2011"/>
  <c r="M2011"/>
  <c r="Q2011"/>
  <c r="R2011"/>
  <c r="U2011"/>
  <c r="V2011"/>
  <c r="W2011"/>
  <c r="I2012"/>
  <c r="I2011" s="1"/>
  <c r="J2011" s="1"/>
  <c r="S2012"/>
  <c r="S2011" s="1"/>
  <c r="I2013"/>
  <c r="J2013"/>
  <c r="N2013"/>
  <c r="O2013"/>
  <c r="S2013"/>
  <c r="T2013"/>
  <c r="X2013" s="1"/>
  <c r="I2014"/>
  <c r="J2014" s="1"/>
  <c r="X2014"/>
  <c r="J2015"/>
  <c r="I2016"/>
  <c r="J2016" s="1"/>
  <c r="S2016"/>
  <c r="T2016" s="1"/>
  <c r="J2017"/>
  <c r="J2018"/>
  <c r="J2019"/>
  <c r="F2020"/>
  <c r="H2020"/>
  <c r="K2020"/>
  <c r="Q2020"/>
  <c r="W2020"/>
  <c r="J2024"/>
  <c r="B2027"/>
  <c r="B2029"/>
  <c r="E2029"/>
  <c r="F2029"/>
  <c r="B2030"/>
  <c r="F2030"/>
  <c r="B2032"/>
  <c r="F2032"/>
  <c r="B2033"/>
  <c r="U2037"/>
  <c r="V2037"/>
  <c r="W2037"/>
  <c r="C2039"/>
  <c r="C2040"/>
  <c r="K2161" s="1"/>
  <c r="F2043"/>
  <c r="G2043"/>
  <c r="H2043"/>
  <c r="L2043"/>
  <c r="M2043"/>
  <c r="X2043"/>
  <c r="I2044"/>
  <c r="N2044"/>
  <c r="X2044"/>
  <c r="I2045"/>
  <c r="J2045" s="1"/>
  <c r="N2045"/>
  <c r="O2045" s="1"/>
  <c r="X2045"/>
  <c r="F2046"/>
  <c r="G2046"/>
  <c r="H2046"/>
  <c r="L2046"/>
  <c r="M2046"/>
  <c r="X2046"/>
  <c r="I2047"/>
  <c r="N2047"/>
  <c r="X2047"/>
  <c r="I2048"/>
  <c r="J2048" s="1"/>
  <c r="N2048"/>
  <c r="O2048" s="1"/>
  <c r="X2048"/>
  <c r="I2049"/>
  <c r="J2049" s="1"/>
  <c r="N2049"/>
  <c r="O2049" s="1"/>
  <c r="X2049"/>
  <c r="I2050"/>
  <c r="J2050" s="1"/>
  <c r="N2050"/>
  <c r="O2050"/>
  <c r="X2050"/>
  <c r="I2051"/>
  <c r="J2051" s="1"/>
  <c r="N2051"/>
  <c r="O2051" s="1"/>
  <c r="X2051"/>
  <c r="F2052"/>
  <c r="G2052"/>
  <c r="H2052"/>
  <c r="L2052"/>
  <c r="M2052"/>
  <c r="X2052"/>
  <c r="I2053"/>
  <c r="J2053"/>
  <c r="N2053"/>
  <c r="O2053"/>
  <c r="X2053"/>
  <c r="I2054"/>
  <c r="J2054" s="1"/>
  <c r="X2054"/>
  <c r="I2055"/>
  <c r="J2055"/>
  <c r="N2055"/>
  <c r="O2055"/>
  <c r="X2055"/>
  <c r="I2056"/>
  <c r="J2056" s="1"/>
  <c r="X2056"/>
  <c r="I2057"/>
  <c r="J2057"/>
  <c r="N2057"/>
  <c r="O2057"/>
  <c r="X2057"/>
  <c r="I2058"/>
  <c r="J2058" s="1"/>
  <c r="X2058"/>
  <c r="I2059"/>
  <c r="J2059"/>
  <c r="N2059"/>
  <c r="O2059"/>
  <c r="X2059"/>
  <c r="I2060"/>
  <c r="J2060" s="1"/>
  <c r="X2060"/>
  <c r="F2061"/>
  <c r="G2061"/>
  <c r="H2061"/>
  <c r="L2061"/>
  <c r="M2061"/>
  <c r="Q2061"/>
  <c r="R2061"/>
  <c r="U2061"/>
  <c r="V2061"/>
  <c r="W2061"/>
  <c r="I2062"/>
  <c r="J2062" s="1"/>
  <c r="N2062"/>
  <c r="O2062" s="1"/>
  <c r="S2062"/>
  <c r="T2062" s="1"/>
  <c r="X2062"/>
  <c r="I2063"/>
  <c r="J2063"/>
  <c r="N2063"/>
  <c r="O2063"/>
  <c r="S2063"/>
  <c r="T2063"/>
  <c r="X2063" s="1"/>
  <c r="I2064"/>
  <c r="J2064" s="1"/>
  <c r="N2064"/>
  <c r="O2064" s="1"/>
  <c r="S2064"/>
  <c r="T2064" s="1"/>
  <c r="X2064"/>
  <c r="I2065"/>
  <c r="J2065"/>
  <c r="N2065"/>
  <c r="O2065"/>
  <c r="S2065"/>
  <c r="T2065"/>
  <c r="X2065" s="1"/>
  <c r="I2066"/>
  <c r="J2066" s="1"/>
  <c r="N2066"/>
  <c r="O2066" s="1"/>
  <c r="S2066"/>
  <c r="T2066" s="1"/>
  <c r="X2066"/>
  <c r="I2067"/>
  <c r="J2067"/>
  <c r="N2067"/>
  <c r="O2067"/>
  <c r="S2067"/>
  <c r="T2067"/>
  <c r="X2067" s="1"/>
  <c r="I2068"/>
  <c r="J2068" s="1"/>
  <c r="N2068"/>
  <c r="O2068" s="1"/>
  <c r="S2068"/>
  <c r="T2068" s="1"/>
  <c r="X2068" s="1"/>
  <c r="I2069"/>
  <c r="J2069"/>
  <c r="N2069"/>
  <c r="O2069"/>
  <c r="S2069"/>
  <c r="T2069"/>
  <c r="X2069" s="1"/>
  <c r="I2070"/>
  <c r="J2070" s="1"/>
  <c r="N2070"/>
  <c r="O2070" s="1"/>
  <c r="X2070"/>
  <c r="I2071"/>
  <c r="J2071"/>
  <c r="N2071"/>
  <c r="O2071"/>
  <c r="X2071"/>
  <c r="I2072"/>
  <c r="J2072" s="1"/>
  <c r="X2072"/>
  <c r="I2073"/>
  <c r="J2073"/>
  <c r="N2073"/>
  <c r="O2073"/>
  <c r="S2073"/>
  <c r="T2073"/>
  <c r="X2073" s="1"/>
  <c r="I2074"/>
  <c r="J2074" s="1"/>
  <c r="X2074"/>
  <c r="I2075"/>
  <c r="J2075"/>
  <c r="N2075"/>
  <c r="O2075"/>
  <c r="S2075"/>
  <c r="T2075"/>
  <c r="X2075" s="1"/>
  <c r="I2076"/>
  <c r="J2076" s="1"/>
  <c r="N2076"/>
  <c r="O2076" s="1"/>
  <c r="S2076"/>
  <c r="T2076" s="1"/>
  <c r="X2076"/>
  <c r="I2077"/>
  <c r="J2077"/>
  <c r="N2077"/>
  <c r="O2077"/>
  <c r="X2077"/>
  <c r="I2078"/>
  <c r="J2078" s="1"/>
  <c r="F2079"/>
  <c r="G2079"/>
  <c r="H2079"/>
  <c r="L2079"/>
  <c r="M2079"/>
  <c r="X2079"/>
  <c r="I2080"/>
  <c r="J2080" s="1"/>
  <c r="N2080"/>
  <c r="O2080" s="1"/>
  <c r="X2080"/>
  <c r="I2081"/>
  <c r="J2081" s="1"/>
  <c r="N2081"/>
  <c r="O2081" s="1"/>
  <c r="X2081"/>
  <c r="I2082"/>
  <c r="J2082" s="1"/>
  <c r="N2082"/>
  <c r="O2082" s="1"/>
  <c r="X2082"/>
  <c r="F2083"/>
  <c r="G2083"/>
  <c r="H2083"/>
  <c r="L2083"/>
  <c r="M2083"/>
  <c r="X2083"/>
  <c r="I2084"/>
  <c r="N2084"/>
  <c r="X2084"/>
  <c r="I2085"/>
  <c r="J2085" s="1"/>
  <c r="N2085"/>
  <c r="O2085"/>
  <c r="X2085"/>
  <c r="I2086"/>
  <c r="J2086" s="1"/>
  <c r="X2086"/>
  <c r="I2087"/>
  <c r="J2087"/>
  <c r="N2087"/>
  <c r="O2087"/>
  <c r="X2087"/>
  <c r="I2088"/>
  <c r="J2088" s="1"/>
  <c r="X2088"/>
  <c r="F2089"/>
  <c r="G2089"/>
  <c r="H2089"/>
  <c r="L2089"/>
  <c r="M2089"/>
  <c r="X2089"/>
  <c r="I2090"/>
  <c r="J2090"/>
  <c r="N2090"/>
  <c r="O2090"/>
  <c r="X2090"/>
  <c r="I2091"/>
  <c r="J2091" s="1"/>
  <c r="X2091"/>
  <c r="I2092"/>
  <c r="J2092"/>
  <c r="N2092"/>
  <c r="O2092"/>
  <c r="X2092"/>
  <c r="I2093"/>
  <c r="J2093" s="1"/>
  <c r="X2093"/>
  <c r="I2094"/>
  <c r="J2094"/>
  <c r="N2094"/>
  <c r="O2094"/>
  <c r="X2094"/>
  <c r="F2095"/>
  <c r="G2095"/>
  <c r="H2095"/>
  <c r="X2095"/>
  <c r="J2096"/>
  <c r="N2096"/>
  <c r="O2096"/>
  <c r="X2096"/>
  <c r="I2097"/>
  <c r="N2097" s="1"/>
  <c r="O2097" s="1"/>
  <c r="X2097"/>
  <c r="I2098"/>
  <c r="J2098"/>
  <c r="N2098"/>
  <c r="O2098"/>
  <c r="X2098"/>
  <c r="F2099"/>
  <c r="G2099"/>
  <c r="H2099"/>
  <c r="L2099"/>
  <c r="M2099"/>
  <c r="X2099"/>
  <c r="I2100"/>
  <c r="N2100" s="1"/>
  <c r="X2100"/>
  <c r="I2101"/>
  <c r="J2101"/>
  <c r="N2101"/>
  <c r="O2101"/>
  <c r="X2101"/>
  <c r="I2102"/>
  <c r="J2102" s="1"/>
  <c r="X2102"/>
  <c r="I2103"/>
  <c r="J2103" s="1"/>
  <c r="N2103"/>
  <c r="O2103" s="1"/>
  <c r="X2103"/>
  <c r="I2104"/>
  <c r="J2104" s="1"/>
  <c r="X2104"/>
  <c r="I2105"/>
  <c r="J2105"/>
  <c r="N2105"/>
  <c r="O2105"/>
  <c r="X2105"/>
  <c r="I2106"/>
  <c r="J2106" s="1"/>
  <c r="X2106"/>
  <c r="I2107"/>
  <c r="J2107" s="1"/>
  <c r="N2107"/>
  <c r="O2107" s="1"/>
  <c r="X2107"/>
  <c r="X2108"/>
  <c r="I2109"/>
  <c r="J2109" s="1"/>
  <c r="X2109"/>
  <c r="I2110"/>
  <c r="J2110" s="1"/>
  <c r="X2110"/>
  <c r="I2111"/>
  <c r="J2111"/>
  <c r="X2111"/>
  <c r="I2112"/>
  <c r="J2112" s="1"/>
  <c r="X2112"/>
  <c r="I2113"/>
  <c r="J2113" s="1"/>
  <c r="X2113"/>
  <c r="I2114"/>
  <c r="J2114" s="1"/>
  <c r="N2114"/>
  <c r="O2114" s="1"/>
  <c r="S2114"/>
  <c r="T2114" s="1"/>
  <c r="X2114"/>
  <c r="I2115"/>
  <c r="J2115"/>
  <c r="N2115"/>
  <c r="O2115"/>
  <c r="X2115"/>
  <c r="I2116"/>
  <c r="J2116" s="1"/>
  <c r="X2116"/>
  <c r="F2117"/>
  <c r="G2117"/>
  <c r="H2117"/>
  <c r="L2117"/>
  <c r="M2117"/>
  <c r="Q2117"/>
  <c r="R2117"/>
  <c r="U2117"/>
  <c r="V2117"/>
  <c r="W2117"/>
  <c r="I2118"/>
  <c r="J2118" s="1"/>
  <c r="S2118"/>
  <c r="T2118" s="1"/>
  <c r="X2118" s="1"/>
  <c r="I2119"/>
  <c r="J2119" s="1"/>
  <c r="N2119"/>
  <c r="O2119" s="1"/>
  <c r="S2119"/>
  <c r="T2119" s="1"/>
  <c r="X2119" s="1"/>
  <c r="I2120"/>
  <c r="J2120" s="1"/>
  <c r="S2120"/>
  <c r="T2120" s="1"/>
  <c r="X2120" s="1"/>
  <c r="I2121"/>
  <c r="J2121" s="1"/>
  <c r="N2121"/>
  <c r="O2121" s="1"/>
  <c r="S2121"/>
  <c r="T2121" s="1"/>
  <c r="X2121" s="1"/>
  <c r="I2122"/>
  <c r="J2122" s="1"/>
  <c r="S2122"/>
  <c r="T2122" s="1"/>
  <c r="X2122" s="1"/>
  <c r="I2123"/>
  <c r="J2123" s="1"/>
  <c r="N2123"/>
  <c r="O2123" s="1"/>
  <c r="S2123"/>
  <c r="T2123" s="1"/>
  <c r="X2123" s="1"/>
  <c r="F2124"/>
  <c r="G2124"/>
  <c r="H2124"/>
  <c r="L2124"/>
  <c r="M2124"/>
  <c r="Q2124"/>
  <c r="R2124"/>
  <c r="U2124"/>
  <c r="V2124"/>
  <c r="W2124"/>
  <c r="I2125"/>
  <c r="J2125" s="1"/>
  <c r="N2125"/>
  <c r="O2125" s="1"/>
  <c r="S2125"/>
  <c r="T2125" s="1"/>
  <c r="X2125" s="1"/>
  <c r="I2126"/>
  <c r="J2126" s="1"/>
  <c r="S2126"/>
  <c r="T2126" s="1"/>
  <c r="X2126" s="1"/>
  <c r="I2127"/>
  <c r="J2127" s="1"/>
  <c r="N2127"/>
  <c r="O2127" s="1"/>
  <c r="S2127"/>
  <c r="T2127" s="1"/>
  <c r="X2127" s="1"/>
  <c r="I2128"/>
  <c r="J2128" s="1"/>
  <c r="S2128"/>
  <c r="T2128" s="1"/>
  <c r="X2128" s="1"/>
  <c r="I2129"/>
  <c r="J2129" s="1"/>
  <c r="N2129"/>
  <c r="O2129" s="1"/>
  <c r="S2129"/>
  <c r="T2129" s="1"/>
  <c r="X2129" s="1"/>
  <c r="I2130"/>
  <c r="J2130" s="1"/>
  <c r="S2130"/>
  <c r="T2130" s="1"/>
  <c r="X2130" s="1"/>
  <c r="F2131"/>
  <c r="G2131"/>
  <c r="H2131"/>
  <c r="X2131"/>
  <c r="I2132"/>
  <c r="I2131" s="1"/>
  <c r="J2131" s="1"/>
  <c r="J2132"/>
  <c r="X2132"/>
  <c r="I2133"/>
  <c r="J2133" s="1"/>
  <c r="X2133"/>
  <c r="I2134"/>
  <c r="J2134" s="1"/>
  <c r="N2134"/>
  <c r="O2134" s="1"/>
  <c r="S2134"/>
  <c r="T2134" s="1"/>
  <c r="X2134" s="1"/>
  <c r="F2135"/>
  <c r="G2135"/>
  <c r="H2135"/>
  <c r="L2135"/>
  <c r="M2135"/>
  <c r="Q2135"/>
  <c r="R2135"/>
  <c r="U2135"/>
  <c r="V2135"/>
  <c r="W2135"/>
  <c r="I2136"/>
  <c r="J2136" s="1"/>
  <c r="N2136"/>
  <c r="O2136" s="1"/>
  <c r="S2136"/>
  <c r="T2136" s="1"/>
  <c r="X2136" s="1"/>
  <c r="I2137"/>
  <c r="J2137" s="1"/>
  <c r="S2137"/>
  <c r="T2137" s="1"/>
  <c r="X2137" s="1"/>
  <c r="I2138"/>
  <c r="J2138" s="1"/>
  <c r="N2138"/>
  <c r="O2138" s="1"/>
  <c r="S2138"/>
  <c r="T2138" s="1"/>
  <c r="X2138" s="1"/>
  <c r="I2139"/>
  <c r="J2139" s="1"/>
  <c r="S2139"/>
  <c r="T2139" s="1"/>
  <c r="X2139" s="1"/>
  <c r="I2140"/>
  <c r="J2140"/>
  <c r="N2140"/>
  <c r="O2140"/>
  <c r="S2140"/>
  <c r="T2140"/>
  <c r="X2140" s="1"/>
  <c r="I2141"/>
  <c r="J2141" s="1"/>
  <c r="N2141"/>
  <c r="O2141" s="1"/>
  <c r="S2141"/>
  <c r="T2141" s="1"/>
  <c r="X2141" s="1"/>
  <c r="I2142"/>
  <c r="J2142" s="1"/>
  <c r="N2142"/>
  <c r="O2142" s="1"/>
  <c r="S2142"/>
  <c r="T2142" s="1"/>
  <c r="X2142" s="1"/>
  <c r="F2143"/>
  <c r="G2143"/>
  <c r="H2143"/>
  <c r="L2143"/>
  <c r="M2143"/>
  <c r="Q2143"/>
  <c r="R2143"/>
  <c r="U2143"/>
  <c r="V2143"/>
  <c r="W2143"/>
  <c r="I2144"/>
  <c r="J2144" s="1"/>
  <c r="N2144"/>
  <c r="O2144" s="1"/>
  <c r="S2144"/>
  <c r="T2144" s="1"/>
  <c r="X2144" s="1"/>
  <c r="I2145"/>
  <c r="J2145" s="1"/>
  <c r="S2145"/>
  <c r="T2145" s="1"/>
  <c r="X2145" s="1"/>
  <c r="I2146"/>
  <c r="J2146"/>
  <c r="N2146"/>
  <c r="O2146"/>
  <c r="S2146"/>
  <c r="T2146"/>
  <c r="X2146" s="1"/>
  <c r="F2147"/>
  <c r="G2147"/>
  <c r="H2147"/>
  <c r="L2147"/>
  <c r="M2147"/>
  <c r="Q2147"/>
  <c r="R2147"/>
  <c r="U2147"/>
  <c r="V2147"/>
  <c r="W2147"/>
  <c r="I2148"/>
  <c r="J2148"/>
  <c r="N2148"/>
  <c r="O2148"/>
  <c r="S2148"/>
  <c r="T2148"/>
  <c r="X2148" s="1"/>
  <c r="I2149"/>
  <c r="J2149" s="1"/>
  <c r="N2149"/>
  <c r="O2149" s="1"/>
  <c r="S2149"/>
  <c r="T2149" s="1"/>
  <c r="X2149" s="1"/>
  <c r="I2150"/>
  <c r="J2150" s="1"/>
  <c r="N2150"/>
  <c r="O2150" s="1"/>
  <c r="S2150"/>
  <c r="T2150" s="1"/>
  <c r="X2150" s="1"/>
  <c r="I2151"/>
  <c r="J2151" s="1"/>
  <c r="S2151"/>
  <c r="T2151" s="1"/>
  <c r="X2151" s="1"/>
  <c r="L2152"/>
  <c r="M2152"/>
  <c r="Q2152"/>
  <c r="R2152"/>
  <c r="U2152"/>
  <c r="V2152"/>
  <c r="W2152"/>
  <c r="I2153"/>
  <c r="J2153" s="1"/>
  <c r="N2153"/>
  <c r="O2153" s="1"/>
  <c r="S2153"/>
  <c r="T2153" s="1"/>
  <c r="X2153" s="1"/>
  <c r="I2154"/>
  <c r="J2154" s="1"/>
  <c r="S2154"/>
  <c r="T2154" s="1"/>
  <c r="X2154" s="1"/>
  <c r="I2155"/>
  <c r="J2155"/>
  <c r="X2155"/>
  <c r="J2156"/>
  <c r="I2157"/>
  <c r="J2157"/>
  <c r="N2157"/>
  <c r="O2157"/>
  <c r="S2157"/>
  <c r="T2157"/>
  <c r="X2157" s="1"/>
  <c r="J2158"/>
  <c r="J2159"/>
  <c r="J2160"/>
  <c r="F2161"/>
  <c r="G2161"/>
  <c r="H2161"/>
  <c r="L2161"/>
  <c r="M2161"/>
  <c r="Q2161"/>
  <c r="R2161"/>
  <c r="U2161"/>
  <c r="V2161"/>
  <c r="W2161"/>
  <c r="J2165"/>
  <c r="B2168"/>
  <c r="B2170"/>
  <c r="E2170"/>
  <c r="F2170"/>
  <c r="B2171"/>
  <c r="F2171"/>
  <c r="B2173"/>
  <c r="F2173"/>
  <c r="B2174"/>
  <c r="U2178"/>
  <c r="V2178"/>
  <c r="W2178"/>
  <c r="C2180"/>
  <c r="C2181"/>
  <c r="F2184"/>
  <c r="G2184"/>
  <c r="H2184"/>
  <c r="L2184"/>
  <c r="M2184"/>
  <c r="X2184"/>
  <c r="I2185"/>
  <c r="N2185"/>
  <c r="X2185"/>
  <c r="I2186"/>
  <c r="J2186" s="1"/>
  <c r="N2186"/>
  <c r="O2186" s="1"/>
  <c r="X2186"/>
  <c r="F2187"/>
  <c r="G2187"/>
  <c r="H2187"/>
  <c r="L2187"/>
  <c r="M2187"/>
  <c r="X2187"/>
  <c r="I2188"/>
  <c r="N2188"/>
  <c r="X2188"/>
  <c r="I2189"/>
  <c r="J2189" s="1"/>
  <c r="N2189"/>
  <c r="O2189" s="1"/>
  <c r="X2189"/>
  <c r="I2190"/>
  <c r="J2190" s="1"/>
  <c r="N2190"/>
  <c r="O2190" s="1"/>
  <c r="X2190"/>
  <c r="I2191"/>
  <c r="J2191" s="1"/>
  <c r="N2191"/>
  <c r="O2191" s="1"/>
  <c r="X2191"/>
  <c r="I2192"/>
  <c r="J2192" s="1"/>
  <c r="N2192"/>
  <c r="O2192" s="1"/>
  <c r="X2192"/>
  <c r="F2193"/>
  <c r="G2193"/>
  <c r="H2193"/>
  <c r="L2193"/>
  <c r="M2193"/>
  <c r="X2193"/>
  <c r="I2194"/>
  <c r="J2194" s="1"/>
  <c r="N2194"/>
  <c r="O2194" s="1"/>
  <c r="X2194"/>
  <c r="I2195"/>
  <c r="N2195"/>
  <c r="X2195"/>
  <c r="I2196"/>
  <c r="J2196" s="1"/>
  <c r="N2196"/>
  <c r="O2196" s="1"/>
  <c r="X2196"/>
  <c r="I2197"/>
  <c r="J2197" s="1"/>
  <c r="N2197"/>
  <c r="O2197" s="1"/>
  <c r="X2197"/>
  <c r="I2198"/>
  <c r="J2198" s="1"/>
  <c r="N2198"/>
  <c r="O2198" s="1"/>
  <c r="X2198"/>
  <c r="I2199"/>
  <c r="J2199" s="1"/>
  <c r="N2199"/>
  <c r="O2199" s="1"/>
  <c r="X2199"/>
  <c r="I2200"/>
  <c r="J2200" s="1"/>
  <c r="N2200"/>
  <c r="O2200" s="1"/>
  <c r="X2200"/>
  <c r="I2201"/>
  <c r="J2201" s="1"/>
  <c r="N2201"/>
  <c r="O2201" s="1"/>
  <c r="X2201"/>
  <c r="F2202"/>
  <c r="G2202"/>
  <c r="H2202"/>
  <c r="L2202"/>
  <c r="M2202"/>
  <c r="Q2202"/>
  <c r="R2202"/>
  <c r="U2202"/>
  <c r="V2202"/>
  <c r="W2202"/>
  <c r="I2203"/>
  <c r="S2203"/>
  <c r="I2204"/>
  <c r="J2204"/>
  <c r="N2204"/>
  <c r="O2204"/>
  <c r="S2204"/>
  <c r="T2204"/>
  <c r="X2204" s="1"/>
  <c r="I2205"/>
  <c r="J2205" s="1"/>
  <c r="N2205"/>
  <c r="O2205" s="1"/>
  <c r="S2205"/>
  <c r="T2205" s="1"/>
  <c r="X2205" s="1"/>
  <c r="I2206"/>
  <c r="J2206" s="1"/>
  <c r="N2206"/>
  <c r="O2206" s="1"/>
  <c r="S2206"/>
  <c r="T2206" s="1"/>
  <c r="X2206" s="1"/>
  <c r="I2207"/>
  <c r="J2207" s="1"/>
  <c r="S2207"/>
  <c r="T2207" s="1"/>
  <c r="X2207" s="1"/>
  <c r="I2208"/>
  <c r="J2208"/>
  <c r="N2208"/>
  <c r="O2208"/>
  <c r="S2208"/>
  <c r="T2208"/>
  <c r="X2208" s="1"/>
  <c r="I2209"/>
  <c r="J2209" s="1"/>
  <c r="N2209"/>
  <c r="O2209" s="1"/>
  <c r="S2209"/>
  <c r="T2209" s="1"/>
  <c r="X2209" s="1"/>
  <c r="I2210"/>
  <c r="J2210" s="1"/>
  <c r="N2210"/>
  <c r="O2210" s="1"/>
  <c r="S2210"/>
  <c r="T2210" s="1"/>
  <c r="X2210" s="1"/>
  <c r="I2211"/>
  <c r="J2211" s="1"/>
  <c r="X2211"/>
  <c r="I2212"/>
  <c r="J2212"/>
  <c r="N2212"/>
  <c r="O2212"/>
  <c r="X2212"/>
  <c r="I2213"/>
  <c r="J2213" s="1"/>
  <c r="X2213"/>
  <c r="I2214"/>
  <c r="J2214"/>
  <c r="N2214"/>
  <c r="O2214"/>
  <c r="S2214"/>
  <c r="T2214"/>
  <c r="X2214" s="1"/>
  <c r="I2215"/>
  <c r="J2215" s="1"/>
  <c r="N2215"/>
  <c r="O2215" s="1"/>
  <c r="X2215"/>
  <c r="I2216"/>
  <c r="J2216" s="1"/>
  <c r="N2216"/>
  <c r="O2216" s="1"/>
  <c r="S2216"/>
  <c r="T2216" s="1"/>
  <c r="X2216" s="1"/>
  <c r="I2217"/>
  <c r="J2217" s="1"/>
  <c r="S2217"/>
  <c r="T2217" s="1"/>
  <c r="X2217" s="1"/>
  <c r="I2218"/>
  <c r="J2218"/>
  <c r="N2218"/>
  <c r="O2218"/>
  <c r="X2218"/>
  <c r="I2219"/>
  <c r="J2219" s="1"/>
  <c r="S2219"/>
  <c r="T2219" s="1"/>
  <c r="X2219" s="1"/>
  <c r="F2220"/>
  <c r="G2220"/>
  <c r="H2220"/>
  <c r="L2220"/>
  <c r="M2220"/>
  <c r="X2220"/>
  <c r="I2221"/>
  <c r="J2221"/>
  <c r="N2221"/>
  <c r="O2221"/>
  <c r="X2221"/>
  <c r="I2222"/>
  <c r="I2220" s="1"/>
  <c r="J2220" s="1"/>
  <c r="X2222"/>
  <c r="I2223"/>
  <c r="J2223"/>
  <c r="N2223"/>
  <c r="O2223"/>
  <c r="X2223"/>
  <c r="F2224"/>
  <c r="G2224"/>
  <c r="H2224"/>
  <c r="L2224"/>
  <c r="M2224"/>
  <c r="X2224"/>
  <c r="I2225"/>
  <c r="X2225"/>
  <c r="I2226"/>
  <c r="J2226"/>
  <c r="N2226"/>
  <c r="O2226"/>
  <c r="X2226"/>
  <c r="I2227"/>
  <c r="J2227" s="1"/>
  <c r="X2227"/>
  <c r="I2228"/>
  <c r="J2228"/>
  <c r="N2228"/>
  <c r="O2228"/>
  <c r="X2228"/>
  <c r="I2229"/>
  <c r="J2229" s="1"/>
  <c r="X2229"/>
  <c r="F2230"/>
  <c r="G2230"/>
  <c r="H2230"/>
  <c r="L2230"/>
  <c r="M2230"/>
  <c r="X2230"/>
  <c r="I2231"/>
  <c r="J2231"/>
  <c r="N2231"/>
  <c r="O2231"/>
  <c r="X2231"/>
  <c r="I2232"/>
  <c r="I2230" s="1"/>
  <c r="J2230" s="1"/>
  <c r="X2232"/>
  <c r="I2233"/>
  <c r="J2233"/>
  <c r="N2233"/>
  <c r="O2233"/>
  <c r="X2233"/>
  <c r="I2234"/>
  <c r="J2234" s="1"/>
  <c r="X2234"/>
  <c r="I2235"/>
  <c r="J2235"/>
  <c r="N2235"/>
  <c r="O2235"/>
  <c r="X2235"/>
  <c r="F2236"/>
  <c r="G2236"/>
  <c r="H2236"/>
  <c r="X2236"/>
  <c r="J2237"/>
  <c r="N2237"/>
  <c r="O2237"/>
  <c r="X2237"/>
  <c r="I2238"/>
  <c r="I2236" s="1"/>
  <c r="X2238"/>
  <c r="I2239"/>
  <c r="J2239"/>
  <c r="N2239"/>
  <c r="O2239"/>
  <c r="X2239"/>
  <c r="F2240"/>
  <c r="G2240"/>
  <c r="H2240"/>
  <c r="L2240"/>
  <c r="M2240"/>
  <c r="X2240"/>
  <c r="I2241"/>
  <c r="X2241"/>
  <c r="I2242"/>
  <c r="J2242"/>
  <c r="N2242"/>
  <c r="O2242"/>
  <c r="X2242"/>
  <c r="I2243"/>
  <c r="J2243" s="1"/>
  <c r="X2243"/>
  <c r="I2244"/>
  <c r="J2244"/>
  <c r="N2244"/>
  <c r="O2244"/>
  <c r="X2244"/>
  <c r="I2245"/>
  <c r="J2245" s="1"/>
  <c r="X2245"/>
  <c r="I2246"/>
  <c r="J2246"/>
  <c r="N2246"/>
  <c r="O2246"/>
  <c r="X2246"/>
  <c r="I2247"/>
  <c r="J2247" s="1"/>
  <c r="X2247"/>
  <c r="I2248"/>
  <c r="J2248"/>
  <c r="N2248"/>
  <c r="O2248"/>
  <c r="X2248"/>
  <c r="X2249"/>
  <c r="I2250"/>
  <c r="J2250"/>
  <c r="X2250"/>
  <c r="I2251"/>
  <c r="X2251"/>
  <c r="I2252"/>
  <c r="J2252" s="1"/>
  <c r="X2252"/>
  <c r="I2253"/>
  <c r="J2253" s="1"/>
  <c r="X2253"/>
  <c r="I2254"/>
  <c r="J2254"/>
  <c r="X2254"/>
  <c r="I2255"/>
  <c r="J2255" s="1"/>
  <c r="S2255"/>
  <c r="T2255" s="1"/>
  <c r="X2255" s="1"/>
  <c r="I2256"/>
  <c r="J2256"/>
  <c r="N2256"/>
  <c r="O2256"/>
  <c r="X2256"/>
  <c r="I2257"/>
  <c r="J2257" s="1"/>
  <c r="X2257"/>
  <c r="F2258"/>
  <c r="G2258"/>
  <c r="H2258"/>
  <c r="L2258"/>
  <c r="M2258"/>
  <c r="Q2258"/>
  <c r="R2258"/>
  <c r="U2258"/>
  <c r="V2258"/>
  <c r="W2258"/>
  <c r="I2259"/>
  <c r="S2259"/>
  <c r="I2260"/>
  <c r="J2260"/>
  <c r="N2260"/>
  <c r="O2260"/>
  <c r="S2260"/>
  <c r="T2260"/>
  <c r="X2260" s="1"/>
  <c r="I2261"/>
  <c r="J2261" s="1"/>
  <c r="N2261"/>
  <c r="O2261" s="1"/>
  <c r="S2261"/>
  <c r="T2261" s="1"/>
  <c r="X2261" s="1"/>
  <c r="I2262"/>
  <c r="J2262" s="1"/>
  <c r="N2262"/>
  <c r="O2262" s="1"/>
  <c r="S2262"/>
  <c r="T2262" s="1"/>
  <c r="X2262" s="1"/>
  <c r="I2263"/>
  <c r="J2263" s="1"/>
  <c r="S2263"/>
  <c r="T2263" s="1"/>
  <c r="X2263" s="1"/>
  <c r="I2264"/>
  <c r="J2264"/>
  <c r="N2264"/>
  <c r="O2264"/>
  <c r="S2264"/>
  <c r="T2264"/>
  <c r="X2264" s="1"/>
  <c r="F2265"/>
  <c r="G2265"/>
  <c r="H2265"/>
  <c r="L2265"/>
  <c r="M2265"/>
  <c r="Q2265"/>
  <c r="R2265"/>
  <c r="U2265"/>
  <c r="V2265"/>
  <c r="W2265"/>
  <c r="I2266"/>
  <c r="J2266"/>
  <c r="N2266"/>
  <c r="O2266"/>
  <c r="S2266"/>
  <c r="T2266"/>
  <c r="I2267"/>
  <c r="J2267" s="1"/>
  <c r="N2267"/>
  <c r="O2267" s="1"/>
  <c r="S2267"/>
  <c r="T2267" s="1"/>
  <c r="X2267" s="1"/>
  <c r="I2268"/>
  <c r="J2268" s="1"/>
  <c r="N2268"/>
  <c r="O2268" s="1"/>
  <c r="S2268"/>
  <c r="T2268" s="1"/>
  <c r="X2268" s="1"/>
  <c r="I2269"/>
  <c r="J2269" s="1"/>
  <c r="S2269"/>
  <c r="T2269" s="1"/>
  <c r="X2269" s="1"/>
  <c r="I2270"/>
  <c r="J2270"/>
  <c r="N2270"/>
  <c r="O2270"/>
  <c r="S2270"/>
  <c r="T2270"/>
  <c r="X2270" s="1"/>
  <c r="I2271"/>
  <c r="J2271" s="1"/>
  <c r="N2271"/>
  <c r="O2271" s="1"/>
  <c r="S2271"/>
  <c r="T2271" s="1"/>
  <c r="X2271" s="1"/>
  <c r="F2272"/>
  <c r="G2272"/>
  <c r="H2272"/>
  <c r="X2272"/>
  <c r="I2273"/>
  <c r="J2273" s="1"/>
  <c r="X2273"/>
  <c r="I2274"/>
  <c r="X2274"/>
  <c r="I2275"/>
  <c r="J2275"/>
  <c r="N2275"/>
  <c r="O2275"/>
  <c r="S2275"/>
  <c r="T2275"/>
  <c r="X2275" s="1"/>
  <c r="F2276"/>
  <c r="G2276"/>
  <c r="H2276"/>
  <c r="L2276"/>
  <c r="M2276"/>
  <c r="Q2276"/>
  <c r="R2276"/>
  <c r="U2276"/>
  <c r="V2276"/>
  <c r="W2276"/>
  <c r="I2277"/>
  <c r="J2277"/>
  <c r="N2277"/>
  <c r="O2277"/>
  <c r="S2277"/>
  <c r="T2277"/>
  <c r="I2278"/>
  <c r="J2278" s="1"/>
  <c r="N2278"/>
  <c r="O2278" s="1"/>
  <c r="S2278"/>
  <c r="T2278" s="1"/>
  <c r="X2278" s="1"/>
  <c r="I2279"/>
  <c r="J2279" s="1"/>
  <c r="N2279"/>
  <c r="O2279" s="1"/>
  <c r="S2279"/>
  <c r="T2279" s="1"/>
  <c r="X2279" s="1"/>
  <c r="I2280"/>
  <c r="J2280" s="1"/>
  <c r="S2280"/>
  <c r="T2280" s="1"/>
  <c r="X2280" s="1"/>
  <c r="I2281"/>
  <c r="J2281"/>
  <c r="N2281"/>
  <c r="O2281"/>
  <c r="S2281"/>
  <c r="T2281"/>
  <c r="X2281" s="1"/>
  <c r="I2282"/>
  <c r="J2282" s="1"/>
  <c r="N2282"/>
  <c r="O2282" s="1"/>
  <c r="S2282"/>
  <c r="T2282" s="1"/>
  <c r="X2282" s="1"/>
  <c r="I2283"/>
  <c r="J2283" s="1"/>
  <c r="N2283"/>
  <c r="O2283" s="1"/>
  <c r="S2283"/>
  <c r="T2283" s="1"/>
  <c r="X2283" s="1"/>
  <c r="F2284"/>
  <c r="G2284"/>
  <c r="H2284"/>
  <c r="L2284"/>
  <c r="M2284"/>
  <c r="Q2284"/>
  <c r="R2284"/>
  <c r="U2284"/>
  <c r="V2284"/>
  <c r="W2284"/>
  <c r="I2285"/>
  <c r="N2285"/>
  <c r="S2285"/>
  <c r="I2286"/>
  <c r="J2286" s="1"/>
  <c r="S2286"/>
  <c r="T2286" s="1"/>
  <c r="X2286" s="1"/>
  <c r="I2287"/>
  <c r="J2287"/>
  <c r="N2287"/>
  <c r="O2287"/>
  <c r="S2287"/>
  <c r="T2287"/>
  <c r="X2287" s="1"/>
  <c r="F2288"/>
  <c r="G2288"/>
  <c r="H2288"/>
  <c r="L2288"/>
  <c r="M2288"/>
  <c r="Q2288"/>
  <c r="R2288"/>
  <c r="U2288"/>
  <c r="V2288"/>
  <c r="W2288"/>
  <c r="I2289"/>
  <c r="J2289"/>
  <c r="N2289"/>
  <c r="O2289"/>
  <c r="S2289"/>
  <c r="T2289"/>
  <c r="I2290"/>
  <c r="J2290" s="1"/>
  <c r="N2290"/>
  <c r="O2290" s="1"/>
  <c r="S2290"/>
  <c r="T2290" s="1"/>
  <c r="X2290" s="1"/>
  <c r="I2291"/>
  <c r="J2291" s="1"/>
  <c r="N2291"/>
  <c r="O2291" s="1"/>
  <c r="S2291"/>
  <c r="T2291" s="1"/>
  <c r="X2291" s="1"/>
  <c r="I2292"/>
  <c r="J2292" s="1"/>
  <c r="S2292"/>
  <c r="T2292" s="1"/>
  <c r="X2292" s="1"/>
  <c r="L2293"/>
  <c r="M2293"/>
  <c r="M2302" s="1"/>
  <c r="Q2293"/>
  <c r="R2293"/>
  <c r="R2302" s="1"/>
  <c r="U2293"/>
  <c r="V2293"/>
  <c r="V2302" s="1"/>
  <c r="W2293"/>
  <c r="I2294"/>
  <c r="N2294"/>
  <c r="S2294"/>
  <c r="I2295"/>
  <c r="J2295" s="1"/>
  <c r="S2295"/>
  <c r="T2295" s="1"/>
  <c r="X2295" s="1"/>
  <c r="I2296"/>
  <c r="J2296"/>
  <c r="X2296"/>
  <c r="J2297"/>
  <c r="I2298"/>
  <c r="J2298"/>
  <c r="N2298"/>
  <c r="O2298"/>
  <c r="S2298"/>
  <c r="T2298"/>
  <c r="X2298" s="1"/>
  <c r="J2299"/>
  <c r="J2300"/>
  <c r="J2301"/>
  <c r="G2302"/>
  <c r="K2302"/>
  <c r="L2302"/>
  <c r="Q2302"/>
  <c r="U2302"/>
  <c r="W2302"/>
  <c r="J2306"/>
  <c r="B2309"/>
  <c r="B2311"/>
  <c r="E2311"/>
  <c r="F2311"/>
  <c r="B2312"/>
  <c r="F2312"/>
  <c r="B2314"/>
  <c r="F2314"/>
  <c r="B2315"/>
  <c r="U2319"/>
  <c r="V2319"/>
  <c r="W2319"/>
  <c r="C2321"/>
  <c r="C2322"/>
  <c r="F2325"/>
  <c r="G2325"/>
  <c r="H2325"/>
  <c r="L2325"/>
  <c r="M2325"/>
  <c r="X2325"/>
  <c r="I2326"/>
  <c r="N2326"/>
  <c r="X2326"/>
  <c r="I2327"/>
  <c r="J2327" s="1"/>
  <c r="N2327"/>
  <c r="O2327" s="1"/>
  <c r="X2327"/>
  <c r="F2328"/>
  <c r="G2328"/>
  <c r="H2328"/>
  <c r="L2328"/>
  <c r="M2328"/>
  <c r="X2328"/>
  <c r="I2329"/>
  <c r="N2329"/>
  <c r="X2329"/>
  <c r="I2330"/>
  <c r="J2330" s="1"/>
  <c r="N2330"/>
  <c r="O2330" s="1"/>
  <c r="X2330"/>
  <c r="I2331"/>
  <c r="J2331" s="1"/>
  <c r="N2331"/>
  <c r="O2331" s="1"/>
  <c r="X2331"/>
  <c r="I2332"/>
  <c r="J2332" s="1"/>
  <c r="N2332"/>
  <c r="O2332" s="1"/>
  <c r="X2332"/>
  <c r="I2333"/>
  <c r="J2333" s="1"/>
  <c r="N2333"/>
  <c r="O2333" s="1"/>
  <c r="X2333"/>
  <c r="F2334"/>
  <c r="G2334"/>
  <c r="H2334"/>
  <c r="L2334"/>
  <c r="M2334"/>
  <c r="X2334"/>
  <c r="I2335"/>
  <c r="J2335" s="1"/>
  <c r="N2335"/>
  <c r="O2335" s="1"/>
  <c r="X2335"/>
  <c r="I2336"/>
  <c r="J2336" s="1"/>
  <c r="N2336"/>
  <c r="O2336" s="1"/>
  <c r="X2336"/>
  <c r="I2337"/>
  <c r="J2337" s="1"/>
  <c r="N2337"/>
  <c r="O2337" s="1"/>
  <c r="X2337"/>
  <c r="I2338"/>
  <c r="J2338" s="1"/>
  <c r="N2338"/>
  <c r="O2338" s="1"/>
  <c r="X2338"/>
  <c r="I2339"/>
  <c r="J2339" s="1"/>
  <c r="N2339"/>
  <c r="O2339" s="1"/>
  <c r="X2339"/>
  <c r="I2340"/>
  <c r="J2340" s="1"/>
  <c r="N2340"/>
  <c r="O2340" s="1"/>
  <c r="X2340"/>
  <c r="I2341"/>
  <c r="J2341" s="1"/>
  <c r="N2341"/>
  <c r="O2341" s="1"/>
  <c r="X2341"/>
  <c r="I2342"/>
  <c r="J2342" s="1"/>
  <c r="N2342"/>
  <c r="O2342" s="1"/>
  <c r="X2342"/>
  <c r="F2343"/>
  <c r="G2343"/>
  <c r="H2343"/>
  <c r="L2343"/>
  <c r="M2343"/>
  <c r="Q2343"/>
  <c r="R2343"/>
  <c r="U2343"/>
  <c r="V2343"/>
  <c r="W2343"/>
  <c r="I2344"/>
  <c r="J2344" s="1"/>
  <c r="S2344"/>
  <c r="T2344" s="1"/>
  <c r="I2345"/>
  <c r="J2345"/>
  <c r="N2345"/>
  <c r="O2345"/>
  <c r="S2345"/>
  <c r="T2345"/>
  <c r="X2345" s="1"/>
  <c r="I2346"/>
  <c r="J2346" s="1"/>
  <c r="N2346"/>
  <c r="O2346" s="1"/>
  <c r="S2346"/>
  <c r="T2346" s="1"/>
  <c r="X2346" s="1"/>
  <c r="I2347"/>
  <c r="J2347" s="1"/>
  <c r="S2347"/>
  <c r="T2347" s="1"/>
  <c r="X2347" s="1"/>
  <c r="I2348"/>
  <c r="S2348"/>
  <c r="T2348" s="1"/>
  <c r="X2348" s="1"/>
  <c r="I2349"/>
  <c r="J2349"/>
  <c r="N2349"/>
  <c r="O2349"/>
  <c r="S2349"/>
  <c r="T2349"/>
  <c r="X2349" s="1"/>
  <c r="I2350"/>
  <c r="J2350" s="1"/>
  <c r="N2350"/>
  <c r="O2350" s="1"/>
  <c r="S2350"/>
  <c r="T2350" s="1"/>
  <c r="X2350" s="1"/>
  <c r="I2351"/>
  <c r="J2351" s="1"/>
  <c r="S2351"/>
  <c r="T2351" s="1"/>
  <c r="X2351" s="1"/>
  <c r="I2352"/>
  <c r="X2352"/>
  <c r="I2353"/>
  <c r="J2353"/>
  <c r="N2353"/>
  <c r="O2353"/>
  <c r="X2353"/>
  <c r="I2354"/>
  <c r="X2354"/>
  <c r="I2355"/>
  <c r="J2355"/>
  <c r="N2355"/>
  <c r="O2355"/>
  <c r="S2355"/>
  <c r="T2355"/>
  <c r="X2355" s="1"/>
  <c r="I2356"/>
  <c r="J2356" s="1"/>
  <c r="N2356"/>
  <c r="O2356" s="1"/>
  <c r="X2356"/>
  <c r="I2357"/>
  <c r="J2357" s="1"/>
  <c r="N2357"/>
  <c r="O2357" s="1"/>
  <c r="S2357"/>
  <c r="T2357" s="1"/>
  <c r="X2357" s="1"/>
  <c r="I2358"/>
  <c r="S2358" s="1"/>
  <c r="T2358" s="1"/>
  <c r="X2358" s="1"/>
  <c r="I2359"/>
  <c r="J2359"/>
  <c r="N2359"/>
  <c r="O2359"/>
  <c r="X2359"/>
  <c r="I2360"/>
  <c r="S2360"/>
  <c r="T2360" s="1"/>
  <c r="X2360" s="1"/>
  <c r="F2361"/>
  <c r="G2361"/>
  <c r="H2361"/>
  <c r="L2361"/>
  <c r="M2361"/>
  <c r="X2361"/>
  <c r="I2362"/>
  <c r="J2362"/>
  <c r="N2362"/>
  <c r="O2362"/>
  <c r="X2362"/>
  <c r="I2363"/>
  <c r="J2363" s="1"/>
  <c r="X2363"/>
  <c r="I2364"/>
  <c r="J2364"/>
  <c r="N2364"/>
  <c r="O2364"/>
  <c r="X2364"/>
  <c r="F2365"/>
  <c r="G2365"/>
  <c r="H2365"/>
  <c r="L2365"/>
  <c r="M2365"/>
  <c r="X2365"/>
  <c r="I2366"/>
  <c r="N2366" s="1"/>
  <c r="X2366"/>
  <c r="I2367"/>
  <c r="J2367"/>
  <c r="N2367"/>
  <c r="O2367"/>
  <c r="X2367"/>
  <c r="I2368"/>
  <c r="J2368" s="1"/>
  <c r="X2368"/>
  <c r="I2369"/>
  <c r="J2369"/>
  <c r="N2369"/>
  <c r="O2369"/>
  <c r="X2369"/>
  <c r="I2370"/>
  <c r="J2370" s="1"/>
  <c r="X2370"/>
  <c r="F2371"/>
  <c r="G2371"/>
  <c r="H2371"/>
  <c r="L2371"/>
  <c r="M2371"/>
  <c r="X2371"/>
  <c r="I2372"/>
  <c r="J2372"/>
  <c r="N2372"/>
  <c r="O2372"/>
  <c r="X2372"/>
  <c r="I2373"/>
  <c r="J2373" s="1"/>
  <c r="X2373"/>
  <c r="I2374"/>
  <c r="J2374"/>
  <c r="N2374"/>
  <c r="O2374"/>
  <c r="X2374"/>
  <c r="I2375"/>
  <c r="J2375" s="1"/>
  <c r="X2375"/>
  <c r="I2376"/>
  <c r="J2376"/>
  <c r="N2376"/>
  <c r="O2376"/>
  <c r="X2376"/>
  <c r="F2377"/>
  <c r="G2377"/>
  <c r="H2377"/>
  <c r="X2377"/>
  <c r="J2378"/>
  <c r="N2378"/>
  <c r="O2378"/>
  <c r="X2378"/>
  <c r="I2379"/>
  <c r="I2377" s="1"/>
  <c r="X2379"/>
  <c r="I2380"/>
  <c r="J2380"/>
  <c r="N2380"/>
  <c r="O2380"/>
  <c r="X2380"/>
  <c r="F2381"/>
  <c r="G2381"/>
  <c r="H2381"/>
  <c r="L2381"/>
  <c r="M2381"/>
  <c r="X2381"/>
  <c r="I2382"/>
  <c r="N2382" s="1"/>
  <c r="X2382"/>
  <c r="I2383"/>
  <c r="J2383"/>
  <c r="N2383"/>
  <c r="O2383"/>
  <c r="X2383"/>
  <c r="I2384"/>
  <c r="J2384" s="1"/>
  <c r="X2384"/>
  <c r="I2385"/>
  <c r="J2385"/>
  <c r="N2385"/>
  <c r="O2385"/>
  <c r="X2385"/>
  <c r="I2386"/>
  <c r="J2386" s="1"/>
  <c r="X2386"/>
  <c r="I2387"/>
  <c r="J2387"/>
  <c r="N2387"/>
  <c r="O2387"/>
  <c r="X2387"/>
  <c r="I2388"/>
  <c r="J2388" s="1"/>
  <c r="X2388"/>
  <c r="I2389"/>
  <c r="J2389"/>
  <c r="N2389"/>
  <c r="O2389"/>
  <c r="X2389"/>
  <c r="X2390"/>
  <c r="I2391"/>
  <c r="J2391"/>
  <c r="X2391"/>
  <c r="I2392"/>
  <c r="J2392" s="1"/>
  <c r="X2392"/>
  <c r="I2393"/>
  <c r="J2393" s="1"/>
  <c r="X2393"/>
  <c r="I2394"/>
  <c r="J2394" s="1"/>
  <c r="X2394"/>
  <c r="I2395"/>
  <c r="J2395"/>
  <c r="X2395"/>
  <c r="I2396"/>
  <c r="J2396" s="1"/>
  <c r="S2396"/>
  <c r="T2396" s="1"/>
  <c r="X2396" s="1"/>
  <c r="I2397"/>
  <c r="J2397"/>
  <c r="N2397"/>
  <c r="O2397"/>
  <c r="X2397"/>
  <c r="I2398"/>
  <c r="J2398" s="1"/>
  <c r="X2398"/>
  <c r="F2399"/>
  <c r="G2399"/>
  <c r="H2399"/>
  <c r="L2399"/>
  <c r="M2399"/>
  <c r="Q2399"/>
  <c r="R2399"/>
  <c r="U2399"/>
  <c r="V2399"/>
  <c r="W2399"/>
  <c r="I2400"/>
  <c r="J2400" s="1"/>
  <c r="S2400"/>
  <c r="T2400" s="1"/>
  <c r="I2401"/>
  <c r="J2401"/>
  <c r="N2401"/>
  <c r="O2401"/>
  <c r="S2401"/>
  <c r="T2401"/>
  <c r="X2401" s="1"/>
  <c r="I2402"/>
  <c r="J2402" s="1"/>
  <c r="N2402"/>
  <c r="O2402" s="1"/>
  <c r="S2402"/>
  <c r="T2402" s="1"/>
  <c r="X2402" s="1"/>
  <c r="I2403"/>
  <c r="J2403" s="1"/>
  <c r="N2403"/>
  <c r="O2403" s="1"/>
  <c r="S2403"/>
  <c r="T2403" s="1"/>
  <c r="X2403" s="1"/>
  <c r="I2404"/>
  <c r="J2404" s="1"/>
  <c r="S2404"/>
  <c r="T2404" s="1"/>
  <c r="X2404" s="1"/>
  <c r="I2405"/>
  <c r="J2405"/>
  <c r="N2405"/>
  <c r="O2405"/>
  <c r="S2405"/>
  <c r="T2405"/>
  <c r="X2405" s="1"/>
  <c r="F2406"/>
  <c r="G2406"/>
  <c r="H2406"/>
  <c r="L2406"/>
  <c r="M2406"/>
  <c r="Q2406"/>
  <c r="R2406"/>
  <c r="U2406"/>
  <c r="V2406"/>
  <c r="W2406"/>
  <c r="I2407"/>
  <c r="J2407"/>
  <c r="N2407"/>
  <c r="O2407"/>
  <c r="S2407"/>
  <c r="T2407"/>
  <c r="X2407" s="1"/>
  <c r="I2408"/>
  <c r="J2408" s="1"/>
  <c r="N2408"/>
  <c r="O2408" s="1"/>
  <c r="S2408"/>
  <c r="T2408" s="1"/>
  <c r="X2408" s="1"/>
  <c r="I2409"/>
  <c r="J2409" s="1"/>
  <c r="N2409"/>
  <c r="O2409" s="1"/>
  <c r="S2409"/>
  <c r="T2409" s="1"/>
  <c r="X2409" s="1"/>
  <c r="I2410"/>
  <c r="J2410" s="1"/>
  <c r="S2410"/>
  <c r="T2410" s="1"/>
  <c r="X2410" s="1"/>
  <c r="I2411"/>
  <c r="J2411"/>
  <c r="N2411"/>
  <c r="O2411"/>
  <c r="S2411"/>
  <c r="T2411"/>
  <c r="X2411" s="1"/>
  <c r="I2412"/>
  <c r="J2412" s="1"/>
  <c r="N2412"/>
  <c r="O2412" s="1"/>
  <c r="S2412"/>
  <c r="T2412" s="1"/>
  <c r="X2412" s="1"/>
  <c r="F2413"/>
  <c r="G2413"/>
  <c r="H2413"/>
  <c r="X2413"/>
  <c r="I2414"/>
  <c r="J2414" s="1"/>
  <c r="X2414"/>
  <c r="I2415"/>
  <c r="J2415" s="1"/>
  <c r="X2415"/>
  <c r="I2416"/>
  <c r="J2416"/>
  <c r="N2416"/>
  <c r="O2416"/>
  <c r="S2416"/>
  <c r="T2416"/>
  <c r="X2416" s="1"/>
  <c r="F2417"/>
  <c r="G2417"/>
  <c r="H2417"/>
  <c r="L2417"/>
  <c r="M2417"/>
  <c r="Q2417"/>
  <c r="R2417"/>
  <c r="U2417"/>
  <c r="V2417"/>
  <c r="W2417"/>
  <c r="I2418"/>
  <c r="J2418"/>
  <c r="N2418"/>
  <c r="O2418"/>
  <c r="S2418"/>
  <c r="T2418"/>
  <c r="X2418" s="1"/>
  <c r="I2419"/>
  <c r="J2419" s="1"/>
  <c r="N2419"/>
  <c r="O2419" s="1"/>
  <c r="S2419"/>
  <c r="T2419" s="1"/>
  <c r="X2419" s="1"/>
  <c r="I2420"/>
  <c r="J2420" s="1"/>
  <c r="N2420"/>
  <c r="O2420" s="1"/>
  <c r="S2420"/>
  <c r="T2420" s="1"/>
  <c r="X2420" s="1"/>
  <c r="I2421"/>
  <c r="J2421" s="1"/>
  <c r="S2421"/>
  <c r="T2421" s="1"/>
  <c r="X2421" s="1"/>
  <c r="I2422"/>
  <c r="J2422"/>
  <c r="N2422"/>
  <c r="O2422"/>
  <c r="S2422"/>
  <c r="T2422"/>
  <c r="X2422" s="1"/>
  <c r="I2423"/>
  <c r="J2423" s="1"/>
  <c r="N2423"/>
  <c r="O2423" s="1"/>
  <c r="S2423"/>
  <c r="T2423" s="1"/>
  <c r="X2423" s="1"/>
  <c r="I2424"/>
  <c r="J2424" s="1"/>
  <c r="N2424"/>
  <c r="O2424" s="1"/>
  <c r="S2424"/>
  <c r="T2424" s="1"/>
  <c r="X2424" s="1"/>
  <c r="F2425"/>
  <c r="G2425"/>
  <c r="H2425"/>
  <c r="L2425"/>
  <c r="M2425"/>
  <c r="Q2425"/>
  <c r="R2425"/>
  <c r="U2425"/>
  <c r="V2425"/>
  <c r="W2425"/>
  <c r="I2426"/>
  <c r="J2426" s="1"/>
  <c r="N2426"/>
  <c r="O2426" s="1"/>
  <c r="S2426"/>
  <c r="T2426" s="1"/>
  <c r="X2426" s="1"/>
  <c r="I2427"/>
  <c r="J2427" s="1"/>
  <c r="S2427"/>
  <c r="T2427" s="1"/>
  <c r="X2427" s="1"/>
  <c r="I2428"/>
  <c r="J2428"/>
  <c r="N2428"/>
  <c r="O2428"/>
  <c r="S2428"/>
  <c r="T2428"/>
  <c r="X2428" s="1"/>
  <c r="F2429"/>
  <c r="G2429"/>
  <c r="G2443" s="1"/>
  <c r="H2429"/>
  <c r="L2429"/>
  <c r="M2429"/>
  <c r="Q2429"/>
  <c r="R2429"/>
  <c r="U2429"/>
  <c r="V2429"/>
  <c r="W2429"/>
  <c r="I2430"/>
  <c r="J2430"/>
  <c r="N2430"/>
  <c r="O2430"/>
  <c r="S2430"/>
  <c r="T2430"/>
  <c r="X2430" s="1"/>
  <c r="I2431"/>
  <c r="J2431" s="1"/>
  <c r="N2431"/>
  <c r="O2431" s="1"/>
  <c r="S2431"/>
  <c r="T2431" s="1"/>
  <c r="X2431" s="1"/>
  <c r="I2432"/>
  <c r="J2432" s="1"/>
  <c r="N2432"/>
  <c r="O2432" s="1"/>
  <c r="S2432"/>
  <c r="T2432" s="1"/>
  <c r="X2432" s="1"/>
  <c r="I2433"/>
  <c r="J2433" s="1"/>
  <c r="S2433"/>
  <c r="T2433" s="1"/>
  <c r="X2433" s="1"/>
  <c r="L2434"/>
  <c r="M2434"/>
  <c r="M2443" s="1"/>
  <c r="Q2434"/>
  <c r="R2434"/>
  <c r="R2443" s="1"/>
  <c r="U2434"/>
  <c r="V2434"/>
  <c r="W2434"/>
  <c r="I2435"/>
  <c r="J2435" s="1"/>
  <c r="N2435"/>
  <c r="O2435" s="1"/>
  <c r="S2435"/>
  <c r="T2435" s="1"/>
  <c r="X2435" s="1"/>
  <c r="I2436"/>
  <c r="J2436" s="1"/>
  <c r="S2436"/>
  <c r="T2436" s="1"/>
  <c r="X2436" s="1"/>
  <c r="I2437"/>
  <c r="J2437"/>
  <c r="X2437"/>
  <c r="J2438"/>
  <c r="I2439"/>
  <c r="J2439"/>
  <c r="N2439"/>
  <c r="O2439"/>
  <c r="S2439"/>
  <c r="T2439"/>
  <c r="X2439" s="1"/>
  <c r="J2440"/>
  <c r="J2441"/>
  <c r="J2442"/>
  <c r="F2443"/>
  <c r="H2443"/>
  <c r="K2443"/>
  <c r="L2443"/>
  <c r="Q2443"/>
  <c r="U2443"/>
  <c r="V2443"/>
  <c r="W2443"/>
  <c r="J2447"/>
  <c r="B2450"/>
  <c r="B2452"/>
  <c r="E2452"/>
  <c r="F2452"/>
  <c r="B2453"/>
  <c r="F2453"/>
  <c r="B2455"/>
  <c r="F2455"/>
  <c r="B2456"/>
  <c r="U2460"/>
  <c r="V2460"/>
  <c r="W2460"/>
  <c r="C2462"/>
  <c r="C2463"/>
  <c r="F2466"/>
  <c r="G2466"/>
  <c r="H2466"/>
  <c r="L2466"/>
  <c r="M2466"/>
  <c r="X2466"/>
  <c r="I2467"/>
  <c r="N2467"/>
  <c r="X2467"/>
  <c r="I2468"/>
  <c r="J2468" s="1"/>
  <c r="N2468"/>
  <c r="O2468" s="1"/>
  <c r="X2468"/>
  <c r="F2469"/>
  <c r="G2469"/>
  <c r="H2469"/>
  <c r="L2469"/>
  <c r="M2469"/>
  <c r="X2469"/>
  <c r="I2470"/>
  <c r="N2470"/>
  <c r="X2470"/>
  <c r="I2471"/>
  <c r="J2471" s="1"/>
  <c r="N2471"/>
  <c r="O2471" s="1"/>
  <c r="X2471"/>
  <c r="I2472"/>
  <c r="J2472" s="1"/>
  <c r="N2472"/>
  <c r="O2472" s="1"/>
  <c r="X2472"/>
  <c r="I2473"/>
  <c r="J2473" s="1"/>
  <c r="N2473"/>
  <c r="O2473" s="1"/>
  <c r="X2473"/>
  <c r="I2474"/>
  <c r="J2474" s="1"/>
  <c r="N2474"/>
  <c r="O2474" s="1"/>
  <c r="X2474"/>
  <c r="F2475"/>
  <c r="G2475"/>
  <c r="H2475"/>
  <c r="L2475"/>
  <c r="M2475"/>
  <c r="X2475"/>
  <c r="I2476"/>
  <c r="J2476" s="1"/>
  <c r="N2476"/>
  <c r="O2476" s="1"/>
  <c r="X2476"/>
  <c r="I2477"/>
  <c r="N2477"/>
  <c r="X2477"/>
  <c r="I2478"/>
  <c r="J2478" s="1"/>
  <c r="N2478"/>
  <c r="O2478" s="1"/>
  <c r="X2478"/>
  <c r="I2479"/>
  <c r="J2479" s="1"/>
  <c r="N2479"/>
  <c r="O2479" s="1"/>
  <c r="X2479"/>
  <c r="I2480"/>
  <c r="J2480" s="1"/>
  <c r="N2480"/>
  <c r="O2480" s="1"/>
  <c r="X2480"/>
  <c r="I2481"/>
  <c r="J2481" s="1"/>
  <c r="N2481"/>
  <c r="O2481" s="1"/>
  <c r="X2481"/>
  <c r="I2482"/>
  <c r="J2482" s="1"/>
  <c r="N2482"/>
  <c r="O2482" s="1"/>
  <c r="X2482"/>
  <c r="I2483"/>
  <c r="J2483" s="1"/>
  <c r="N2483"/>
  <c r="O2483" s="1"/>
  <c r="X2483"/>
  <c r="F2484"/>
  <c r="G2484"/>
  <c r="H2484"/>
  <c r="L2484"/>
  <c r="M2484"/>
  <c r="Q2484"/>
  <c r="R2484"/>
  <c r="U2484"/>
  <c r="V2484"/>
  <c r="W2484"/>
  <c r="I2485"/>
  <c r="S2485"/>
  <c r="I2486"/>
  <c r="J2486"/>
  <c r="N2486"/>
  <c r="O2486"/>
  <c r="S2486"/>
  <c r="T2486"/>
  <c r="X2486" s="1"/>
  <c r="I2487"/>
  <c r="J2487" s="1"/>
  <c r="N2487"/>
  <c r="O2487" s="1"/>
  <c r="S2487"/>
  <c r="T2487" s="1"/>
  <c r="X2487" s="1"/>
  <c r="I2488"/>
  <c r="J2488" s="1"/>
  <c r="N2488"/>
  <c r="O2488" s="1"/>
  <c r="S2488"/>
  <c r="T2488" s="1"/>
  <c r="X2488" s="1"/>
  <c r="I2489"/>
  <c r="J2489" s="1"/>
  <c r="S2489"/>
  <c r="T2489" s="1"/>
  <c r="X2489" s="1"/>
  <c r="I2490"/>
  <c r="J2490"/>
  <c r="N2490"/>
  <c r="O2490"/>
  <c r="S2490"/>
  <c r="T2490"/>
  <c r="X2490" s="1"/>
  <c r="I2491"/>
  <c r="J2491" s="1"/>
  <c r="N2491"/>
  <c r="O2491" s="1"/>
  <c r="S2491"/>
  <c r="T2491" s="1"/>
  <c r="X2491" s="1"/>
  <c r="I2492"/>
  <c r="J2492" s="1"/>
  <c r="N2492"/>
  <c r="O2492" s="1"/>
  <c r="S2492"/>
  <c r="T2492" s="1"/>
  <c r="X2492" s="1"/>
  <c r="I2493"/>
  <c r="J2493" s="1"/>
  <c r="X2493"/>
  <c r="I2494"/>
  <c r="J2494"/>
  <c r="N2494"/>
  <c r="O2494"/>
  <c r="X2494"/>
  <c r="I2495"/>
  <c r="J2495" s="1"/>
  <c r="X2495"/>
  <c r="I2496"/>
  <c r="J2496"/>
  <c r="N2496"/>
  <c r="O2496"/>
  <c r="S2496"/>
  <c r="T2496"/>
  <c r="X2496" s="1"/>
  <c r="I2497"/>
  <c r="J2497" s="1"/>
  <c r="N2497"/>
  <c r="O2497" s="1"/>
  <c r="X2497"/>
  <c r="I2498"/>
  <c r="J2498" s="1"/>
  <c r="N2498"/>
  <c r="O2498" s="1"/>
  <c r="S2498"/>
  <c r="T2498" s="1"/>
  <c r="X2498" s="1"/>
  <c r="I2499"/>
  <c r="J2499" s="1"/>
  <c r="S2499"/>
  <c r="T2499" s="1"/>
  <c r="X2499" s="1"/>
  <c r="I2500"/>
  <c r="J2500"/>
  <c r="N2500"/>
  <c r="O2500"/>
  <c r="X2500"/>
  <c r="I2501"/>
  <c r="J2501" s="1"/>
  <c r="S2501"/>
  <c r="T2501" s="1"/>
  <c r="X2501" s="1"/>
  <c r="F2502"/>
  <c r="G2502"/>
  <c r="H2502"/>
  <c r="L2502"/>
  <c r="M2502"/>
  <c r="X2502"/>
  <c r="I2503"/>
  <c r="J2503"/>
  <c r="N2503"/>
  <c r="O2503"/>
  <c r="X2503"/>
  <c r="I2504"/>
  <c r="I2502" s="1"/>
  <c r="J2502" s="1"/>
  <c r="X2504"/>
  <c r="I2505"/>
  <c r="J2505"/>
  <c r="N2505"/>
  <c r="O2505"/>
  <c r="X2505"/>
  <c r="F2506"/>
  <c r="G2506"/>
  <c r="H2506"/>
  <c r="L2506"/>
  <c r="M2506"/>
  <c r="X2506"/>
  <c r="I2507"/>
  <c r="X2507"/>
  <c r="I2508"/>
  <c r="J2508"/>
  <c r="N2508"/>
  <c r="O2508"/>
  <c r="X2508"/>
  <c r="I2509"/>
  <c r="J2509" s="1"/>
  <c r="X2509"/>
  <c r="I2510"/>
  <c r="J2510"/>
  <c r="N2510"/>
  <c r="O2510"/>
  <c r="X2510"/>
  <c r="I2511"/>
  <c r="J2511" s="1"/>
  <c r="X2511"/>
  <c r="F2512"/>
  <c r="G2512"/>
  <c r="H2512"/>
  <c r="L2512"/>
  <c r="M2512"/>
  <c r="X2512"/>
  <c r="I2513"/>
  <c r="J2513"/>
  <c r="N2513"/>
  <c r="O2513"/>
  <c r="X2513"/>
  <c r="I2514"/>
  <c r="I2512" s="1"/>
  <c r="J2512" s="1"/>
  <c r="X2514"/>
  <c r="I2515"/>
  <c r="J2515"/>
  <c r="N2515"/>
  <c r="O2515"/>
  <c r="X2515"/>
  <c r="I2516"/>
  <c r="J2516" s="1"/>
  <c r="X2516"/>
  <c r="I2517"/>
  <c r="J2517"/>
  <c r="N2517"/>
  <c r="O2517"/>
  <c r="X2517"/>
  <c r="F2518"/>
  <c r="G2518"/>
  <c r="H2518"/>
  <c r="X2518"/>
  <c r="J2519"/>
  <c r="N2519"/>
  <c r="O2519"/>
  <c r="X2519"/>
  <c r="I2520"/>
  <c r="I2518" s="1"/>
  <c r="X2520"/>
  <c r="I2521"/>
  <c r="J2521"/>
  <c r="N2521"/>
  <c r="O2521"/>
  <c r="X2521"/>
  <c r="F2522"/>
  <c r="G2522"/>
  <c r="H2522"/>
  <c r="L2522"/>
  <c r="M2522"/>
  <c r="X2522"/>
  <c r="I2523"/>
  <c r="X2523"/>
  <c r="I2524"/>
  <c r="J2524"/>
  <c r="N2524"/>
  <c r="O2524"/>
  <c r="X2524"/>
  <c r="I2525"/>
  <c r="J2525" s="1"/>
  <c r="X2525"/>
  <c r="I2526"/>
  <c r="J2526"/>
  <c r="N2526"/>
  <c r="O2526"/>
  <c r="X2526"/>
  <c r="I2527"/>
  <c r="J2527" s="1"/>
  <c r="X2527"/>
  <c r="I2528"/>
  <c r="J2528"/>
  <c r="N2528"/>
  <c r="O2528"/>
  <c r="X2528"/>
  <c r="I2529"/>
  <c r="J2529" s="1"/>
  <c r="X2529"/>
  <c r="I2530"/>
  <c r="J2530"/>
  <c r="N2530"/>
  <c r="O2530"/>
  <c r="X2530"/>
  <c r="X2531"/>
  <c r="I2532"/>
  <c r="J2532"/>
  <c r="X2532"/>
  <c r="I2533"/>
  <c r="X2533"/>
  <c r="I2534"/>
  <c r="J2534" s="1"/>
  <c r="X2534"/>
  <c r="I2535"/>
  <c r="J2535" s="1"/>
  <c r="X2535"/>
  <c r="I2536"/>
  <c r="J2536"/>
  <c r="X2536"/>
  <c r="I2537"/>
  <c r="J2537" s="1"/>
  <c r="S2537"/>
  <c r="T2537" s="1"/>
  <c r="X2537" s="1"/>
  <c r="I2538"/>
  <c r="J2538"/>
  <c r="N2538"/>
  <c r="O2538"/>
  <c r="X2538"/>
  <c r="I2539"/>
  <c r="J2539" s="1"/>
  <c r="X2539"/>
  <c r="F2540"/>
  <c r="G2540"/>
  <c r="H2540"/>
  <c r="L2540"/>
  <c r="M2540"/>
  <c r="Q2540"/>
  <c r="R2540"/>
  <c r="U2540"/>
  <c r="V2540"/>
  <c r="W2540"/>
  <c r="I2541"/>
  <c r="S2541"/>
  <c r="I2542"/>
  <c r="J2542"/>
  <c r="N2542"/>
  <c r="O2542"/>
  <c r="S2542"/>
  <c r="T2542"/>
  <c r="X2542" s="1"/>
  <c r="I2543"/>
  <c r="J2543" s="1"/>
  <c r="N2543"/>
  <c r="O2543" s="1"/>
  <c r="S2543"/>
  <c r="T2543" s="1"/>
  <c r="X2543" s="1"/>
  <c r="I2544"/>
  <c r="J2544" s="1"/>
  <c r="N2544"/>
  <c r="O2544" s="1"/>
  <c r="S2544"/>
  <c r="T2544" s="1"/>
  <c r="X2544" s="1"/>
  <c r="I2545"/>
  <c r="J2545" s="1"/>
  <c r="S2545"/>
  <c r="T2545" s="1"/>
  <c r="X2545" s="1"/>
  <c r="I2546"/>
  <c r="J2546"/>
  <c r="N2546"/>
  <c r="O2546"/>
  <c r="S2546"/>
  <c r="T2546"/>
  <c r="X2546" s="1"/>
  <c r="F2547"/>
  <c r="G2547"/>
  <c r="H2547"/>
  <c r="L2547"/>
  <c r="M2547"/>
  <c r="Q2547"/>
  <c r="R2547"/>
  <c r="U2547"/>
  <c r="V2547"/>
  <c r="W2547"/>
  <c r="I2548"/>
  <c r="J2548"/>
  <c r="N2548"/>
  <c r="O2548"/>
  <c r="S2548"/>
  <c r="T2548"/>
  <c r="I2549"/>
  <c r="J2549" s="1"/>
  <c r="N2549"/>
  <c r="O2549" s="1"/>
  <c r="S2549"/>
  <c r="T2549" s="1"/>
  <c r="X2549" s="1"/>
  <c r="I2550"/>
  <c r="J2550" s="1"/>
  <c r="N2550"/>
  <c r="O2550" s="1"/>
  <c r="S2550"/>
  <c r="T2550" s="1"/>
  <c r="X2550" s="1"/>
  <c r="I2551"/>
  <c r="J2551" s="1"/>
  <c r="S2551"/>
  <c r="T2551" s="1"/>
  <c r="X2551" s="1"/>
  <c r="I2552"/>
  <c r="J2552"/>
  <c r="N2552"/>
  <c r="O2552"/>
  <c r="S2552"/>
  <c r="T2552"/>
  <c r="X2552" s="1"/>
  <c r="I2553"/>
  <c r="J2553" s="1"/>
  <c r="N2553"/>
  <c r="O2553" s="1"/>
  <c r="S2553"/>
  <c r="T2553" s="1"/>
  <c r="X2553" s="1"/>
  <c r="F2554"/>
  <c r="G2554"/>
  <c r="H2554"/>
  <c r="X2554"/>
  <c r="I2555"/>
  <c r="J2555" s="1"/>
  <c r="X2555"/>
  <c r="I2556"/>
  <c r="X2556"/>
  <c r="I2557"/>
  <c r="J2557"/>
  <c r="N2557"/>
  <c r="O2557"/>
  <c r="S2557"/>
  <c r="T2557"/>
  <c r="X2557" s="1"/>
  <c r="F2558"/>
  <c r="G2558"/>
  <c r="H2558"/>
  <c r="L2558"/>
  <c r="M2558"/>
  <c r="Q2558"/>
  <c r="R2558"/>
  <c r="U2558"/>
  <c r="V2558"/>
  <c r="W2558"/>
  <c r="I2559"/>
  <c r="J2559"/>
  <c r="N2559"/>
  <c r="O2559"/>
  <c r="S2559"/>
  <c r="T2559"/>
  <c r="I2560"/>
  <c r="J2560" s="1"/>
  <c r="N2560"/>
  <c r="O2560" s="1"/>
  <c r="S2560"/>
  <c r="T2560" s="1"/>
  <c r="X2560" s="1"/>
  <c r="I2561"/>
  <c r="J2561" s="1"/>
  <c r="N2561"/>
  <c r="O2561" s="1"/>
  <c r="S2561"/>
  <c r="T2561" s="1"/>
  <c r="X2561" s="1"/>
  <c r="I2562"/>
  <c r="J2562" s="1"/>
  <c r="S2562"/>
  <c r="T2562" s="1"/>
  <c r="X2562" s="1"/>
  <c r="I2563"/>
  <c r="J2563"/>
  <c r="N2563"/>
  <c r="O2563"/>
  <c r="S2563"/>
  <c r="T2563"/>
  <c r="X2563" s="1"/>
  <c r="I2564"/>
  <c r="J2564" s="1"/>
  <c r="N2564"/>
  <c r="O2564" s="1"/>
  <c r="S2564"/>
  <c r="T2564" s="1"/>
  <c r="X2564" s="1"/>
  <c r="I2565"/>
  <c r="J2565" s="1"/>
  <c r="N2565"/>
  <c r="O2565" s="1"/>
  <c r="S2565"/>
  <c r="T2565" s="1"/>
  <c r="X2565" s="1"/>
  <c r="F2566"/>
  <c r="G2566"/>
  <c r="H2566"/>
  <c r="L2566"/>
  <c r="M2566"/>
  <c r="Q2566"/>
  <c r="R2566"/>
  <c r="U2566"/>
  <c r="V2566"/>
  <c r="W2566"/>
  <c r="I2567"/>
  <c r="N2567"/>
  <c r="S2567"/>
  <c r="I2568"/>
  <c r="J2568" s="1"/>
  <c r="S2568"/>
  <c r="T2568" s="1"/>
  <c r="X2568" s="1"/>
  <c r="I2569"/>
  <c r="J2569"/>
  <c r="N2569"/>
  <c r="O2569"/>
  <c r="S2569"/>
  <c r="T2569"/>
  <c r="X2569" s="1"/>
  <c r="F2570"/>
  <c r="G2570"/>
  <c r="H2570"/>
  <c r="L2570"/>
  <c r="M2570"/>
  <c r="Q2570"/>
  <c r="R2570"/>
  <c r="U2570"/>
  <c r="V2570"/>
  <c r="W2570"/>
  <c r="I2571"/>
  <c r="J2571"/>
  <c r="N2571"/>
  <c r="O2571"/>
  <c r="S2571"/>
  <c r="T2571"/>
  <c r="I2572"/>
  <c r="J2572" s="1"/>
  <c r="N2572"/>
  <c r="O2572" s="1"/>
  <c r="S2572"/>
  <c r="T2572" s="1"/>
  <c r="X2572" s="1"/>
  <c r="I2573"/>
  <c r="J2573" s="1"/>
  <c r="N2573"/>
  <c r="O2573" s="1"/>
  <c r="S2573"/>
  <c r="T2573" s="1"/>
  <c r="X2573" s="1"/>
  <c r="I2574"/>
  <c r="J2574" s="1"/>
  <c r="S2574"/>
  <c r="T2574" s="1"/>
  <c r="X2574" s="1"/>
  <c r="L2575"/>
  <c r="M2575"/>
  <c r="M2584" s="1"/>
  <c r="Q2575"/>
  <c r="R2575"/>
  <c r="R2584" s="1"/>
  <c r="U2575"/>
  <c r="V2575"/>
  <c r="V2584" s="1"/>
  <c r="W2575"/>
  <c r="I2576"/>
  <c r="N2576"/>
  <c r="S2576"/>
  <c r="I2577"/>
  <c r="J2577" s="1"/>
  <c r="S2577"/>
  <c r="T2577" s="1"/>
  <c r="X2577" s="1"/>
  <c r="I2578"/>
  <c r="J2578"/>
  <c r="X2578"/>
  <c r="J2579"/>
  <c r="I2580"/>
  <c r="J2580"/>
  <c r="N2580"/>
  <c r="O2580"/>
  <c r="S2580"/>
  <c r="T2580"/>
  <c r="X2580" s="1"/>
  <c r="J2581"/>
  <c r="J2582"/>
  <c r="J2583"/>
  <c r="G2584"/>
  <c r="K2584"/>
  <c r="L2584"/>
  <c r="Q2584"/>
  <c r="U2584"/>
  <c r="W2584"/>
  <c r="J2588"/>
  <c r="B2591"/>
  <c r="B2593"/>
  <c r="E2593"/>
  <c r="F2593"/>
  <c r="B2594"/>
  <c r="F2594"/>
  <c r="B2596"/>
  <c r="F2596"/>
  <c r="B2597"/>
  <c r="U2601"/>
  <c r="V2601"/>
  <c r="W2601"/>
  <c r="C2603"/>
  <c r="C2604"/>
  <c r="F2607"/>
  <c r="G2607"/>
  <c r="H2607"/>
  <c r="L2607"/>
  <c r="M2607"/>
  <c r="X2607"/>
  <c r="I2608"/>
  <c r="N2608"/>
  <c r="X2608"/>
  <c r="I2609"/>
  <c r="J2609" s="1"/>
  <c r="N2609"/>
  <c r="O2609" s="1"/>
  <c r="X2609"/>
  <c r="F2610"/>
  <c r="G2610"/>
  <c r="H2610"/>
  <c r="L2610"/>
  <c r="M2610"/>
  <c r="X2610"/>
  <c r="I2611"/>
  <c r="N2611"/>
  <c r="X2611"/>
  <c r="I2612"/>
  <c r="J2612" s="1"/>
  <c r="N2612"/>
  <c r="O2612" s="1"/>
  <c r="X2612"/>
  <c r="I2613"/>
  <c r="J2613" s="1"/>
  <c r="N2613"/>
  <c r="O2613" s="1"/>
  <c r="X2613"/>
  <c r="I2614"/>
  <c r="J2614" s="1"/>
  <c r="N2614"/>
  <c r="O2614" s="1"/>
  <c r="X2614"/>
  <c r="I2615"/>
  <c r="J2615" s="1"/>
  <c r="N2615"/>
  <c r="O2615" s="1"/>
  <c r="X2615"/>
  <c r="F2616"/>
  <c r="G2616"/>
  <c r="H2616"/>
  <c r="L2616"/>
  <c r="M2616"/>
  <c r="X2616"/>
  <c r="I2617"/>
  <c r="J2617" s="1"/>
  <c r="N2617"/>
  <c r="O2617" s="1"/>
  <c r="X2617"/>
  <c r="I2618"/>
  <c r="J2618" s="1"/>
  <c r="N2618"/>
  <c r="O2618" s="1"/>
  <c r="X2618"/>
  <c r="I2619"/>
  <c r="J2619" s="1"/>
  <c r="N2619"/>
  <c r="O2619" s="1"/>
  <c r="X2619"/>
  <c r="I2620"/>
  <c r="J2620" s="1"/>
  <c r="N2620"/>
  <c r="O2620" s="1"/>
  <c r="X2620"/>
  <c r="I2621"/>
  <c r="J2621" s="1"/>
  <c r="N2621"/>
  <c r="O2621" s="1"/>
  <c r="X2621"/>
  <c r="I2622"/>
  <c r="J2622" s="1"/>
  <c r="N2622"/>
  <c r="O2622" s="1"/>
  <c r="X2622"/>
  <c r="I2623"/>
  <c r="J2623" s="1"/>
  <c r="N2623"/>
  <c r="O2623" s="1"/>
  <c r="X2623"/>
  <c r="I2624"/>
  <c r="J2624" s="1"/>
  <c r="N2624"/>
  <c r="O2624" s="1"/>
  <c r="X2624"/>
  <c r="F2625"/>
  <c r="G2625"/>
  <c r="H2625"/>
  <c r="L2625"/>
  <c r="M2625"/>
  <c r="Q2625"/>
  <c r="R2625"/>
  <c r="U2625"/>
  <c r="V2625"/>
  <c r="W2625"/>
  <c r="I2626"/>
  <c r="J2626" s="1"/>
  <c r="S2626"/>
  <c r="T2626" s="1"/>
  <c r="I2627"/>
  <c r="J2627"/>
  <c r="N2627"/>
  <c r="O2627"/>
  <c r="S2627"/>
  <c r="T2627"/>
  <c r="X2627" s="1"/>
  <c r="I2628"/>
  <c r="J2628" s="1"/>
  <c r="N2628"/>
  <c r="O2628" s="1"/>
  <c r="S2628"/>
  <c r="T2628" s="1"/>
  <c r="X2628" s="1"/>
  <c r="I2629"/>
  <c r="J2629" s="1"/>
  <c r="N2629"/>
  <c r="O2629" s="1"/>
  <c r="S2629"/>
  <c r="T2629" s="1"/>
  <c r="X2629" s="1"/>
  <c r="I2630"/>
  <c r="J2630" s="1"/>
  <c r="S2630"/>
  <c r="T2630" s="1"/>
  <c r="X2630" s="1"/>
  <c r="I2631"/>
  <c r="J2631"/>
  <c r="N2631"/>
  <c r="O2631"/>
  <c r="S2631"/>
  <c r="T2631"/>
  <c r="X2631" s="1"/>
  <c r="I2632"/>
  <c r="J2632" s="1"/>
  <c r="N2632"/>
  <c r="O2632" s="1"/>
  <c r="S2632"/>
  <c r="T2632" s="1"/>
  <c r="X2632" s="1"/>
  <c r="I2633"/>
  <c r="J2633" s="1"/>
  <c r="N2633"/>
  <c r="O2633" s="1"/>
  <c r="S2633"/>
  <c r="T2633" s="1"/>
  <c r="X2633" s="1"/>
  <c r="I2634"/>
  <c r="J2634" s="1"/>
  <c r="X2634"/>
  <c r="I2635"/>
  <c r="J2635"/>
  <c r="N2635"/>
  <c r="O2635"/>
  <c r="X2635"/>
  <c r="I2636"/>
  <c r="J2636" s="1"/>
  <c r="X2636"/>
  <c r="I2637"/>
  <c r="J2637"/>
  <c r="N2637"/>
  <c r="O2637"/>
  <c r="S2637"/>
  <c r="T2637"/>
  <c r="X2637" s="1"/>
  <c r="I2638"/>
  <c r="J2638" s="1"/>
  <c r="N2638"/>
  <c r="O2638" s="1"/>
  <c r="X2638"/>
  <c r="I2639"/>
  <c r="J2639" s="1"/>
  <c r="N2639"/>
  <c r="O2639" s="1"/>
  <c r="S2639"/>
  <c r="T2639" s="1"/>
  <c r="X2639" s="1"/>
  <c r="I2640"/>
  <c r="J2640" s="1"/>
  <c r="S2640"/>
  <c r="T2640" s="1"/>
  <c r="X2640" s="1"/>
  <c r="I2641"/>
  <c r="J2641" s="1"/>
  <c r="N2641"/>
  <c r="O2641" s="1"/>
  <c r="X2641"/>
  <c r="I2642"/>
  <c r="J2642" s="1"/>
  <c r="S2642"/>
  <c r="T2642" s="1"/>
  <c r="X2642" s="1"/>
  <c r="F2643"/>
  <c r="G2643"/>
  <c r="H2643"/>
  <c r="L2643"/>
  <c r="M2643"/>
  <c r="X2643"/>
  <c r="I2644"/>
  <c r="J2644"/>
  <c r="N2644"/>
  <c r="O2644"/>
  <c r="X2644"/>
  <c r="I2645"/>
  <c r="J2645" s="1"/>
  <c r="X2645"/>
  <c r="I2646"/>
  <c r="J2646"/>
  <c r="N2646"/>
  <c r="O2646"/>
  <c r="X2646"/>
  <c r="F2647"/>
  <c r="G2647"/>
  <c r="H2647"/>
  <c r="L2647"/>
  <c r="M2647"/>
  <c r="X2647"/>
  <c r="I2648"/>
  <c r="N2648" s="1"/>
  <c r="X2648"/>
  <c r="I2649"/>
  <c r="J2649"/>
  <c r="N2649"/>
  <c r="O2649"/>
  <c r="X2649"/>
  <c r="I2650"/>
  <c r="J2650" s="1"/>
  <c r="X2650"/>
  <c r="I2651"/>
  <c r="J2651"/>
  <c r="N2651"/>
  <c r="O2651"/>
  <c r="X2651"/>
  <c r="I2652"/>
  <c r="J2652" s="1"/>
  <c r="X2652"/>
  <c r="F2653"/>
  <c r="G2653"/>
  <c r="H2653"/>
  <c r="L2653"/>
  <c r="M2653"/>
  <c r="X2653"/>
  <c r="I2654"/>
  <c r="N2654"/>
  <c r="X2654"/>
  <c r="I2655"/>
  <c r="J2655" s="1"/>
  <c r="N2655"/>
  <c r="O2655" s="1"/>
  <c r="X2655"/>
  <c r="I2656"/>
  <c r="J2656" s="1"/>
  <c r="N2656"/>
  <c r="O2656" s="1"/>
  <c r="X2656"/>
  <c r="I2657"/>
  <c r="J2657" s="1"/>
  <c r="N2657"/>
  <c r="O2657" s="1"/>
  <c r="X2657"/>
  <c r="I2658"/>
  <c r="J2658" s="1"/>
  <c r="N2658"/>
  <c r="O2658" s="1"/>
  <c r="X2658"/>
  <c r="F2659"/>
  <c r="G2659"/>
  <c r="H2659"/>
  <c r="X2659"/>
  <c r="J2660"/>
  <c r="N2660"/>
  <c r="O2660" s="1"/>
  <c r="X2660"/>
  <c r="I2661"/>
  <c r="J2661"/>
  <c r="N2661"/>
  <c r="O2661"/>
  <c r="X2661"/>
  <c r="I2662"/>
  <c r="J2662" s="1"/>
  <c r="X2662"/>
  <c r="F2663"/>
  <c r="G2663"/>
  <c r="H2663"/>
  <c r="L2663"/>
  <c r="M2663"/>
  <c r="X2663"/>
  <c r="I2664"/>
  <c r="J2664"/>
  <c r="N2664"/>
  <c r="O2664"/>
  <c r="X2664"/>
  <c r="I2665"/>
  <c r="N2665" s="1"/>
  <c r="X2665"/>
  <c r="I2666"/>
  <c r="J2666"/>
  <c r="N2666"/>
  <c r="O2666"/>
  <c r="X2666"/>
  <c r="I2667"/>
  <c r="J2667" s="1"/>
  <c r="X2667"/>
  <c r="I2668"/>
  <c r="J2668"/>
  <c r="N2668"/>
  <c r="O2668"/>
  <c r="X2668"/>
  <c r="I2669"/>
  <c r="J2669" s="1"/>
  <c r="X2669"/>
  <c r="I2670"/>
  <c r="J2670"/>
  <c r="N2670"/>
  <c r="O2670"/>
  <c r="X2670"/>
  <c r="I2671"/>
  <c r="J2671" s="1"/>
  <c r="X2671"/>
  <c r="X2672"/>
  <c r="I2673"/>
  <c r="X2673"/>
  <c r="I2674"/>
  <c r="J2674" s="1"/>
  <c r="X2674"/>
  <c r="I2675"/>
  <c r="J2675" s="1"/>
  <c r="X2675"/>
  <c r="I2676"/>
  <c r="J2676"/>
  <c r="X2676"/>
  <c r="I2677"/>
  <c r="J2677" s="1"/>
  <c r="X2677"/>
  <c r="I2678"/>
  <c r="J2678" s="1"/>
  <c r="N2678"/>
  <c r="O2678" s="1"/>
  <c r="S2678"/>
  <c r="T2678" s="1"/>
  <c r="X2678" s="1"/>
  <c r="I2679"/>
  <c r="J2679" s="1"/>
  <c r="X2679"/>
  <c r="I2680"/>
  <c r="J2680"/>
  <c r="X2680"/>
  <c r="F2681"/>
  <c r="G2681"/>
  <c r="H2681"/>
  <c r="L2681"/>
  <c r="M2681"/>
  <c r="Q2681"/>
  <c r="R2681"/>
  <c r="U2681"/>
  <c r="V2681"/>
  <c r="W2681"/>
  <c r="I2682"/>
  <c r="J2682" s="1"/>
  <c r="N2682"/>
  <c r="O2682" s="1"/>
  <c r="S2682"/>
  <c r="T2682" s="1"/>
  <c r="I2683"/>
  <c r="J2683" s="1"/>
  <c r="S2683"/>
  <c r="T2683" s="1"/>
  <c r="X2683" s="1"/>
  <c r="I2684"/>
  <c r="J2684"/>
  <c r="N2684"/>
  <c r="O2684"/>
  <c r="S2684"/>
  <c r="T2684"/>
  <c r="X2684" s="1"/>
  <c r="I2685"/>
  <c r="J2685" s="1"/>
  <c r="N2685"/>
  <c r="O2685" s="1"/>
  <c r="S2685"/>
  <c r="T2685" s="1"/>
  <c r="X2685" s="1"/>
  <c r="I2686"/>
  <c r="J2686" s="1"/>
  <c r="N2686"/>
  <c r="O2686" s="1"/>
  <c r="S2686"/>
  <c r="T2686" s="1"/>
  <c r="X2686" s="1"/>
  <c r="I2687"/>
  <c r="J2687" s="1"/>
  <c r="S2687"/>
  <c r="T2687" s="1"/>
  <c r="X2687" s="1"/>
  <c r="F2688"/>
  <c r="G2688"/>
  <c r="H2688"/>
  <c r="L2688"/>
  <c r="M2688"/>
  <c r="Q2688"/>
  <c r="R2688"/>
  <c r="U2688"/>
  <c r="V2688"/>
  <c r="W2688"/>
  <c r="I2689"/>
  <c r="N2689"/>
  <c r="S2689"/>
  <c r="I2690"/>
  <c r="J2690" s="1"/>
  <c r="N2690"/>
  <c r="O2690" s="1"/>
  <c r="S2690"/>
  <c r="T2690" s="1"/>
  <c r="X2690" s="1"/>
  <c r="I2691"/>
  <c r="J2691" s="1"/>
  <c r="S2691"/>
  <c r="T2691" s="1"/>
  <c r="X2691" s="1"/>
  <c r="I2692"/>
  <c r="J2692"/>
  <c r="N2692"/>
  <c r="O2692"/>
  <c r="S2692"/>
  <c r="T2692"/>
  <c r="X2692" s="1"/>
  <c r="I2693"/>
  <c r="J2693" s="1"/>
  <c r="N2693"/>
  <c r="O2693" s="1"/>
  <c r="S2693"/>
  <c r="T2693" s="1"/>
  <c r="X2693" s="1"/>
  <c r="I2694"/>
  <c r="J2694" s="1"/>
  <c r="N2694"/>
  <c r="O2694" s="1"/>
  <c r="S2694"/>
  <c r="T2694" s="1"/>
  <c r="X2694" s="1"/>
  <c r="F2695"/>
  <c r="G2695"/>
  <c r="H2695"/>
  <c r="X2695"/>
  <c r="I2696"/>
  <c r="X2696"/>
  <c r="I2697"/>
  <c r="J2697" s="1"/>
  <c r="X2697"/>
  <c r="I2698"/>
  <c r="J2698" s="1"/>
  <c r="N2698"/>
  <c r="O2698" s="1"/>
  <c r="S2698"/>
  <c r="T2698" s="1"/>
  <c r="X2698" s="1"/>
  <c r="F2699"/>
  <c r="G2699"/>
  <c r="H2699"/>
  <c r="L2699"/>
  <c r="M2699"/>
  <c r="Q2699"/>
  <c r="R2699"/>
  <c r="U2699"/>
  <c r="V2699"/>
  <c r="W2699"/>
  <c r="I2700"/>
  <c r="N2700" s="1"/>
  <c r="S2700"/>
  <c r="I2701"/>
  <c r="J2701"/>
  <c r="N2701"/>
  <c r="O2701"/>
  <c r="S2701"/>
  <c r="T2701"/>
  <c r="X2701" s="1"/>
  <c r="I2702"/>
  <c r="J2702" s="1"/>
  <c r="N2702"/>
  <c r="O2702" s="1"/>
  <c r="S2702"/>
  <c r="T2702" s="1"/>
  <c r="X2702" s="1"/>
  <c r="I2703"/>
  <c r="J2703" s="1"/>
  <c r="N2703"/>
  <c r="O2703" s="1"/>
  <c r="S2703"/>
  <c r="T2703" s="1"/>
  <c r="X2703" s="1"/>
  <c r="I2704"/>
  <c r="J2704" s="1"/>
  <c r="S2704"/>
  <c r="T2704" s="1"/>
  <c r="X2704" s="1"/>
  <c r="I2705"/>
  <c r="J2705"/>
  <c r="N2705"/>
  <c r="O2705"/>
  <c r="S2705"/>
  <c r="T2705"/>
  <c r="X2705" s="1"/>
  <c r="I2706"/>
  <c r="J2706" s="1"/>
  <c r="N2706"/>
  <c r="O2706" s="1"/>
  <c r="S2706"/>
  <c r="T2706" s="1"/>
  <c r="X2706" s="1"/>
  <c r="F2707"/>
  <c r="F2725" s="1"/>
  <c r="G2707"/>
  <c r="H2707"/>
  <c r="H2725" s="1"/>
  <c r="L2707"/>
  <c r="M2707"/>
  <c r="Q2707"/>
  <c r="R2707"/>
  <c r="U2707"/>
  <c r="V2707"/>
  <c r="W2707"/>
  <c r="I2708"/>
  <c r="I2707" s="1"/>
  <c r="J2707" s="1"/>
  <c r="S2708"/>
  <c r="S2707" s="1"/>
  <c r="I2709"/>
  <c r="J2709"/>
  <c r="N2709"/>
  <c r="O2709"/>
  <c r="S2709"/>
  <c r="T2709"/>
  <c r="X2709" s="1"/>
  <c r="I2710"/>
  <c r="J2710" s="1"/>
  <c r="N2710"/>
  <c r="O2710" s="1"/>
  <c r="S2710"/>
  <c r="T2710" s="1"/>
  <c r="X2710" s="1"/>
  <c r="F2711"/>
  <c r="G2711"/>
  <c r="H2711"/>
  <c r="L2711"/>
  <c r="M2711"/>
  <c r="Q2711"/>
  <c r="R2711"/>
  <c r="U2711"/>
  <c r="V2711"/>
  <c r="W2711"/>
  <c r="I2712"/>
  <c r="N2712" s="1"/>
  <c r="N2711" s="1"/>
  <c r="S2712"/>
  <c r="I2713"/>
  <c r="J2713"/>
  <c r="N2713"/>
  <c r="O2713"/>
  <c r="S2713"/>
  <c r="T2713"/>
  <c r="X2713" s="1"/>
  <c r="I2714"/>
  <c r="J2714" s="1"/>
  <c r="N2714"/>
  <c r="O2714" s="1"/>
  <c r="S2714"/>
  <c r="T2714" s="1"/>
  <c r="X2714" s="1"/>
  <c r="I2715"/>
  <c r="J2715" s="1"/>
  <c r="N2715"/>
  <c r="O2715" s="1"/>
  <c r="S2715"/>
  <c r="T2715" s="1"/>
  <c r="X2715" s="1"/>
  <c r="L2716"/>
  <c r="L2725" s="1"/>
  <c r="M2716"/>
  <c r="Q2716"/>
  <c r="Q2725" s="1"/>
  <c r="R2716"/>
  <c r="U2716"/>
  <c r="U2725" s="1"/>
  <c r="V2716"/>
  <c r="W2716"/>
  <c r="I2717"/>
  <c r="N2717"/>
  <c r="S2717"/>
  <c r="I2718"/>
  <c r="J2718" s="1"/>
  <c r="N2718"/>
  <c r="O2718" s="1"/>
  <c r="S2718"/>
  <c r="T2718" s="1"/>
  <c r="X2718" s="1"/>
  <c r="I2719"/>
  <c r="J2719" s="1"/>
  <c r="X2719"/>
  <c r="J2720"/>
  <c r="I2721"/>
  <c r="J2721" s="1"/>
  <c r="N2721"/>
  <c r="O2721" s="1"/>
  <c r="S2721"/>
  <c r="T2721" s="1"/>
  <c r="J2722"/>
  <c r="J2723"/>
  <c r="J2724"/>
  <c r="G2725"/>
  <c r="K2725"/>
  <c r="M2725"/>
  <c r="R2725"/>
  <c r="V2725"/>
  <c r="W2725"/>
  <c r="J2729"/>
  <c r="B2732"/>
  <c r="B2734"/>
  <c r="E2734"/>
  <c r="F2734"/>
  <c r="B2735"/>
  <c r="F2735"/>
  <c r="B2737"/>
  <c r="F2737"/>
  <c r="B2738"/>
  <c r="U2742"/>
  <c r="V2742"/>
  <c r="W2742"/>
  <c r="C2744"/>
  <c r="C2745"/>
  <c r="F2748"/>
  <c r="G2748"/>
  <c r="H2748"/>
  <c r="L2748"/>
  <c r="M2748"/>
  <c r="X2748"/>
  <c r="I2749"/>
  <c r="N2749"/>
  <c r="X2749"/>
  <c r="I2750"/>
  <c r="J2750" s="1"/>
  <c r="N2750"/>
  <c r="O2750" s="1"/>
  <c r="X2750"/>
  <c r="F2751"/>
  <c r="G2751"/>
  <c r="H2751"/>
  <c r="L2751"/>
  <c r="M2751"/>
  <c r="X2751"/>
  <c r="I2752"/>
  <c r="N2752"/>
  <c r="X2752"/>
  <c r="I2753"/>
  <c r="J2753" s="1"/>
  <c r="N2753"/>
  <c r="O2753" s="1"/>
  <c r="X2753"/>
  <c r="I2754"/>
  <c r="J2754" s="1"/>
  <c r="N2754"/>
  <c r="O2754" s="1"/>
  <c r="X2754"/>
  <c r="I2755"/>
  <c r="J2755" s="1"/>
  <c r="N2755"/>
  <c r="O2755" s="1"/>
  <c r="X2755"/>
  <c r="I2756"/>
  <c r="J2756" s="1"/>
  <c r="N2756"/>
  <c r="O2756" s="1"/>
  <c r="X2756"/>
  <c r="F2757"/>
  <c r="G2757"/>
  <c r="H2757"/>
  <c r="L2757"/>
  <c r="M2757"/>
  <c r="X2757"/>
  <c r="I2758"/>
  <c r="J2758" s="1"/>
  <c r="N2758"/>
  <c r="O2758" s="1"/>
  <c r="X2758"/>
  <c r="I2759"/>
  <c r="N2759"/>
  <c r="X2759"/>
  <c r="I2760"/>
  <c r="J2760" s="1"/>
  <c r="N2760"/>
  <c r="O2760" s="1"/>
  <c r="X2760"/>
  <c r="I2761"/>
  <c r="J2761" s="1"/>
  <c r="N2761"/>
  <c r="O2761" s="1"/>
  <c r="X2761"/>
  <c r="I2762"/>
  <c r="J2762" s="1"/>
  <c r="N2762"/>
  <c r="O2762" s="1"/>
  <c r="X2762"/>
  <c r="I2763"/>
  <c r="J2763" s="1"/>
  <c r="N2763"/>
  <c r="O2763" s="1"/>
  <c r="X2763"/>
  <c r="I2764"/>
  <c r="J2764" s="1"/>
  <c r="N2764"/>
  <c r="O2764" s="1"/>
  <c r="X2764"/>
  <c r="I2765"/>
  <c r="J2765" s="1"/>
  <c r="N2765"/>
  <c r="O2765" s="1"/>
  <c r="X2765"/>
  <c r="F2766"/>
  <c r="G2766"/>
  <c r="H2766"/>
  <c r="L2766"/>
  <c r="M2766"/>
  <c r="Q2766"/>
  <c r="R2766"/>
  <c r="U2766"/>
  <c r="V2766"/>
  <c r="W2766"/>
  <c r="I2767"/>
  <c r="N2767" s="1"/>
  <c r="S2767"/>
  <c r="I2768"/>
  <c r="J2768"/>
  <c r="N2768"/>
  <c r="O2768"/>
  <c r="S2768"/>
  <c r="T2768"/>
  <c r="X2768" s="1"/>
  <c r="I2769"/>
  <c r="J2769" s="1"/>
  <c r="N2769"/>
  <c r="O2769" s="1"/>
  <c r="S2769"/>
  <c r="T2769" s="1"/>
  <c r="X2769" s="1"/>
  <c r="I2770"/>
  <c r="J2770" s="1"/>
  <c r="N2770"/>
  <c r="O2770" s="1"/>
  <c r="S2770"/>
  <c r="T2770" s="1"/>
  <c r="X2770" s="1"/>
  <c r="I2771"/>
  <c r="J2771" s="1"/>
  <c r="S2771"/>
  <c r="T2771" s="1"/>
  <c r="X2771" s="1"/>
  <c r="I2772"/>
  <c r="J2772"/>
  <c r="N2772"/>
  <c r="O2772"/>
  <c r="S2772"/>
  <c r="T2772"/>
  <c r="X2772" s="1"/>
  <c r="I2773"/>
  <c r="J2773" s="1"/>
  <c r="N2773"/>
  <c r="O2773" s="1"/>
  <c r="S2773"/>
  <c r="T2773" s="1"/>
  <c r="X2773" s="1"/>
  <c r="I2774"/>
  <c r="J2774" s="1"/>
  <c r="N2774"/>
  <c r="O2774" s="1"/>
  <c r="S2774"/>
  <c r="T2774" s="1"/>
  <c r="X2774" s="1"/>
  <c r="I2775"/>
  <c r="J2775" s="1"/>
  <c r="X2775"/>
  <c r="I2776"/>
  <c r="J2776"/>
  <c r="N2776"/>
  <c r="O2776"/>
  <c r="X2776"/>
  <c r="I2777"/>
  <c r="J2777" s="1"/>
  <c r="X2777"/>
  <c r="I2778"/>
  <c r="J2778"/>
  <c r="N2778"/>
  <c r="O2778"/>
  <c r="S2778"/>
  <c r="T2778"/>
  <c r="X2778" s="1"/>
  <c r="I2779"/>
  <c r="J2779" s="1"/>
  <c r="N2779"/>
  <c r="O2779" s="1"/>
  <c r="X2779"/>
  <c r="I2780"/>
  <c r="J2780" s="1"/>
  <c r="N2780"/>
  <c r="O2780" s="1"/>
  <c r="S2780"/>
  <c r="T2780" s="1"/>
  <c r="X2780" s="1"/>
  <c r="I2781"/>
  <c r="J2781" s="1"/>
  <c r="S2781"/>
  <c r="T2781" s="1"/>
  <c r="X2781" s="1"/>
  <c r="I2782"/>
  <c r="J2782"/>
  <c r="N2782"/>
  <c r="O2782"/>
  <c r="X2782"/>
  <c r="I2783"/>
  <c r="J2783" s="1"/>
  <c r="S2783"/>
  <c r="T2783" s="1"/>
  <c r="X2783" s="1"/>
  <c r="F2784"/>
  <c r="G2784"/>
  <c r="H2784"/>
  <c r="L2784"/>
  <c r="M2784"/>
  <c r="X2784"/>
  <c r="I2785"/>
  <c r="J2785"/>
  <c r="N2785"/>
  <c r="O2785"/>
  <c r="X2785"/>
  <c r="I2786"/>
  <c r="I2784" s="1"/>
  <c r="J2784" s="1"/>
  <c r="X2786"/>
  <c r="I2787"/>
  <c r="J2787"/>
  <c r="N2787"/>
  <c r="O2787"/>
  <c r="X2787"/>
  <c r="F2788"/>
  <c r="G2788"/>
  <c r="H2788"/>
  <c r="L2788"/>
  <c r="M2788"/>
  <c r="X2788"/>
  <c r="I2789"/>
  <c r="N2789" s="1"/>
  <c r="X2789"/>
  <c r="I2790"/>
  <c r="J2790"/>
  <c r="N2790"/>
  <c r="O2790"/>
  <c r="X2790"/>
  <c r="I2791"/>
  <c r="J2791" s="1"/>
  <c r="X2791"/>
  <c r="I2792"/>
  <c r="J2792"/>
  <c r="N2792"/>
  <c r="O2792"/>
  <c r="X2792"/>
  <c r="I2793"/>
  <c r="J2793" s="1"/>
  <c r="X2793"/>
  <c r="F2794"/>
  <c r="G2794"/>
  <c r="H2794"/>
  <c r="L2794"/>
  <c r="M2794"/>
  <c r="X2794"/>
  <c r="I2795"/>
  <c r="J2795"/>
  <c r="N2795"/>
  <c r="O2795"/>
  <c r="X2795"/>
  <c r="I2796"/>
  <c r="I2794" s="1"/>
  <c r="J2794" s="1"/>
  <c r="X2796"/>
  <c r="I2797"/>
  <c r="J2797"/>
  <c r="N2797"/>
  <c r="O2797"/>
  <c r="X2797"/>
  <c r="I2798"/>
  <c r="J2798" s="1"/>
  <c r="X2798"/>
  <c r="I2799"/>
  <c r="J2799"/>
  <c r="N2799"/>
  <c r="O2799"/>
  <c r="X2799"/>
  <c r="F2800"/>
  <c r="G2800"/>
  <c r="H2800"/>
  <c r="X2800"/>
  <c r="J2801"/>
  <c r="N2801"/>
  <c r="O2801"/>
  <c r="X2801"/>
  <c r="I2802"/>
  <c r="I2800" s="1"/>
  <c r="X2802"/>
  <c r="I2803"/>
  <c r="J2803"/>
  <c r="N2803"/>
  <c r="O2803"/>
  <c r="X2803"/>
  <c r="F2804"/>
  <c r="G2804"/>
  <c r="H2804"/>
  <c r="L2804"/>
  <c r="M2804"/>
  <c r="X2804"/>
  <c r="I2805"/>
  <c r="N2805" s="1"/>
  <c r="X2805"/>
  <c r="I2806"/>
  <c r="J2806"/>
  <c r="N2806"/>
  <c r="O2806"/>
  <c r="X2806"/>
  <c r="I2807"/>
  <c r="J2807" s="1"/>
  <c r="X2807"/>
  <c r="I2808"/>
  <c r="J2808"/>
  <c r="N2808"/>
  <c r="O2808"/>
  <c r="X2808"/>
  <c r="I2809"/>
  <c r="J2809" s="1"/>
  <c r="X2809"/>
  <c r="I2810"/>
  <c r="J2810"/>
  <c r="N2810"/>
  <c r="O2810"/>
  <c r="X2810"/>
  <c r="I2811"/>
  <c r="J2811" s="1"/>
  <c r="X2811"/>
  <c r="I2812"/>
  <c r="J2812"/>
  <c r="N2812"/>
  <c r="O2812"/>
  <c r="X2812"/>
  <c r="X2813"/>
  <c r="I2814"/>
  <c r="J2814"/>
  <c r="X2814"/>
  <c r="I2815"/>
  <c r="X2815"/>
  <c r="I2816"/>
  <c r="J2816" s="1"/>
  <c r="X2816"/>
  <c r="I2817"/>
  <c r="J2817" s="1"/>
  <c r="X2817"/>
  <c r="I2818"/>
  <c r="J2818"/>
  <c r="X2818"/>
  <c r="I2819"/>
  <c r="J2819" s="1"/>
  <c r="S2819"/>
  <c r="T2819" s="1"/>
  <c r="X2819" s="1"/>
  <c r="I2820"/>
  <c r="J2820"/>
  <c r="N2820"/>
  <c r="O2820"/>
  <c r="X2820"/>
  <c r="I2821"/>
  <c r="J2821" s="1"/>
  <c r="X2821"/>
  <c r="F2822"/>
  <c r="G2822"/>
  <c r="H2822"/>
  <c r="L2822"/>
  <c r="M2822"/>
  <c r="Q2822"/>
  <c r="R2822"/>
  <c r="R2866" s="1"/>
  <c r="U2822"/>
  <c r="V2822"/>
  <c r="W2822"/>
  <c r="I2823"/>
  <c r="N2823" s="1"/>
  <c r="S2823"/>
  <c r="I2824"/>
  <c r="J2824"/>
  <c r="N2824"/>
  <c r="O2824"/>
  <c r="S2824"/>
  <c r="T2824"/>
  <c r="X2824" s="1"/>
  <c r="I2825"/>
  <c r="J2825" s="1"/>
  <c r="N2825"/>
  <c r="O2825" s="1"/>
  <c r="S2825"/>
  <c r="T2825" s="1"/>
  <c r="X2825" s="1"/>
  <c r="I2826"/>
  <c r="J2826" s="1"/>
  <c r="N2826"/>
  <c r="O2826" s="1"/>
  <c r="S2826"/>
  <c r="T2826" s="1"/>
  <c r="X2826" s="1"/>
  <c r="I2827"/>
  <c r="J2827" s="1"/>
  <c r="S2827"/>
  <c r="T2827" s="1"/>
  <c r="X2827" s="1"/>
  <c r="I2828"/>
  <c r="J2828"/>
  <c r="N2828"/>
  <c r="O2828"/>
  <c r="S2828"/>
  <c r="T2828"/>
  <c r="X2828" s="1"/>
  <c r="F2829"/>
  <c r="G2829"/>
  <c r="H2829"/>
  <c r="L2829"/>
  <c r="M2829"/>
  <c r="Q2829"/>
  <c r="R2829"/>
  <c r="U2829"/>
  <c r="V2829"/>
  <c r="W2829"/>
  <c r="I2830"/>
  <c r="J2830"/>
  <c r="N2830"/>
  <c r="O2830"/>
  <c r="S2830"/>
  <c r="T2830"/>
  <c r="I2831"/>
  <c r="J2831" s="1"/>
  <c r="N2831"/>
  <c r="O2831" s="1"/>
  <c r="S2831"/>
  <c r="T2831" s="1"/>
  <c r="X2831" s="1"/>
  <c r="I2832"/>
  <c r="J2832" s="1"/>
  <c r="N2832"/>
  <c r="O2832" s="1"/>
  <c r="S2832"/>
  <c r="T2832" s="1"/>
  <c r="X2832" s="1"/>
  <c r="I2833"/>
  <c r="J2833" s="1"/>
  <c r="S2833"/>
  <c r="T2833" s="1"/>
  <c r="X2833" s="1"/>
  <c r="I2834"/>
  <c r="J2834"/>
  <c r="N2834"/>
  <c r="O2834"/>
  <c r="S2834"/>
  <c r="T2834"/>
  <c r="X2834" s="1"/>
  <c r="I2835"/>
  <c r="J2835" s="1"/>
  <c r="N2835"/>
  <c r="O2835" s="1"/>
  <c r="S2835"/>
  <c r="T2835" s="1"/>
  <c r="X2835" s="1"/>
  <c r="F2836"/>
  <c r="G2836"/>
  <c r="H2836"/>
  <c r="X2836"/>
  <c r="I2837"/>
  <c r="J2837" s="1"/>
  <c r="X2837"/>
  <c r="I2838"/>
  <c r="X2838"/>
  <c r="I2839"/>
  <c r="J2839"/>
  <c r="N2839"/>
  <c r="O2839"/>
  <c r="S2839"/>
  <c r="T2839"/>
  <c r="X2839" s="1"/>
  <c r="F2840"/>
  <c r="G2840"/>
  <c r="H2840"/>
  <c r="L2840"/>
  <c r="M2840"/>
  <c r="Q2840"/>
  <c r="R2840"/>
  <c r="U2840"/>
  <c r="V2840"/>
  <c r="W2840"/>
  <c r="I2841"/>
  <c r="J2841"/>
  <c r="N2841"/>
  <c r="O2841"/>
  <c r="S2841"/>
  <c r="T2841"/>
  <c r="I2842"/>
  <c r="J2842" s="1"/>
  <c r="N2842"/>
  <c r="O2842" s="1"/>
  <c r="S2842"/>
  <c r="T2842" s="1"/>
  <c r="X2842" s="1"/>
  <c r="I2843"/>
  <c r="J2843" s="1"/>
  <c r="N2843"/>
  <c r="O2843" s="1"/>
  <c r="S2843"/>
  <c r="T2843" s="1"/>
  <c r="X2843" s="1"/>
  <c r="I2844"/>
  <c r="J2844" s="1"/>
  <c r="S2844"/>
  <c r="T2844" s="1"/>
  <c r="X2844" s="1"/>
  <c r="I2845"/>
  <c r="J2845"/>
  <c r="N2845"/>
  <c r="O2845"/>
  <c r="S2845"/>
  <c r="T2845"/>
  <c r="X2845" s="1"/>
  <c r="I2846"/>
  <c r="J2846" s="1"/>
  <c r="N2846"/>
  <c r="O2846" s="1"/>
  <c r="S2846"/>
  <c r="T2846" s="1"/>
  <c r="X2846" s="1"/>
  <c r="I2847"/>
  <c r="J2847" s="1"/>
  <c r="N2847"/>
  <c r="O2847" s="1"/>
  <c r="S2847"/>
  <c r="T2847" s="1"/>
  <c r="X2847" s="1"/>
  <c r="F2848"/>
  <c r="G2848"/>
  <c r="H2848"/>
  <c r="L2848"/>
  <c r="M2848"/>
  <c r="Q2848"/>
  <c r="R2848"/>
  <c r="U2848"/>
  <c r="V2848"/>
  <c r="W2848"/>
  <c r="I2849"/>
  <c r="J2849" s="1"/>
  <c r="N2849"/>
  <c r="O2849" s="1"/>
  <c r="S2849"/>
  <c r="T2849" s="1"/>
  <c r="I2850"/>
  <c r="J2850" s="1"/>
  <c r="S2850"/>
  <c r="T2850" s="1"/>
  <c r="X2850" s="1"/>
  <c r="I2851"/>
  <c r="J2851"/>
  <c r="N2851"/>
  <c r="O2851"/>
  <c r="S2851"/>
  <c r="T2851"/>
  <c r="X2851" s="1"/>
  <c r="F2852"/>
  <c r="G2852"/>
  <c r="H2852"/>
  <c r="L2852"/>
  <c r="M2852"/>
  <c r="Q2852"/>
  <c r="R2852"/>
  <c r="U2852"/>
  <c r="V2852"/>
  <c r="W2852"/>
  <c r="I2853"/>
  <c r="J2853"/>
  <c r="N2853"/>
  <c r="O2853"/>
  <c r="S2853"/>
  <c r="T2853"/>
  <c r="I2854"/>
  <c r="J2854" s="1"/>
  <c r="N2854"/>
  <c r="O2854" s="1"/>
  <c r="S2854"/>
  <c r="T2854" s="1"/>
  <c r="X2854" s="1"/>
  <c r="I2855"/>
  <c r="J2855" s="1"/>
  <c r="N2855"/>
  <c r="O2855" s="1"/>
  <c r="S2855"/>
  <c r="T2855" s="1"/>
  <c r="X2855" s="1"/>
  <c r="I2856"/>
  <c r="J2856" s="1"/>
  <c r="S2856"/>
  <c r="T2856" s="1"/>
  <c r="X2856" s="1"/>
  <c r="L2857"/>
  <c r="M2857"/>
  <c r="Q2857"/>
  <c r="R2857"/>
  <c r="U2857"/>
  <c r="V2857"/>
  <c r="W2857"/>
  <c r="I2858"/>
  <c r="J2858" s="1"/>
  <c r="N2858"/>
  <c r="O2858" s="1"/>
  <c r="S2858"/>
  <c r="T2858" s="1"/>
  <c r="I2859"/>
  <c r="J2859" s="1"/>
  <c r="S2859"/>
  <c r="T2859" s="1"/>
  <c r="X2859" s="1"/>
  <c r="I2860"/>
  <c r="J2860"/>
  <c r="X2860"/>
  <c r="J2861"/>
  <c r="I2862"/>
  <c r="J2862"/>
  <c r="N2862"/>
  <c r="O2862"/>
  <c r="S2862"/>
  <c r="T2862"/>
  <c r="X2862" s="1"/>
  <c r="J2863"/>
  <c r="J2864"/>
  <c r="J2865"/>
  <c r="G2866"/>
  <c r="K2866"/>
  <c r="M2866"/>
  <c r="V2866"/>
  <c r="J2870"/>
  <c r="B2873"/>
  <c r="B2875"/>
  <c r="E2875"/>
  <c r="F2875"/>
  <c r="B2876"/>
  <c r="F2876"/>
  <c r="B2878"/>
  <c r="F2878"/>
  <c r="B2879"/>
  <c r="U2883"/>
  <c r="V2883"/>
  <c r="W2883"/>
  <c r="C2885"/>
  <c r="C2886"/>
  <c r="F2889"/>
  <c r="G2889"/>
  <c r="H2889"/>
  <c r="L2889"/>
  <c r="M2889"/>
  <c r="X2889"/>
  <c r="I2890"/>
  <c r="J2890" s="1"/>
  <c r="N2890"/>
  <c r="O2890" s="1"/>
  <c r="X2890"/>
  <c r="I2891"/>
  <c r="N2891"/>
  <c r="N2889" s="1"/>
  <c r="X2891"/>
  <c r="F2892"/>
  <c r="G2892"/>
  <c r="H2892"/>
  <c r="L2892"/>
  <c r="M2892"/>
  <c r="X2892"/>
  <c r="I2893"/>
  <c r="J2893" s="1"/>
  <c r="N2893"/>
  <c r="O2893" s="1"/>
  <c r="X2893"/>
  <c r="I2894"/>
  <c r="N2894"/>
  <c r="X2894"/>
  <c r="I2895"/>
  <c r="J2895" s="1"/>
  <c r="N2895"/>
  <c r="O2895" s="1"/>
  <c r="X2895"/>
  <c r="I2896"/>
  <c r="J2896" s="1"/>
  <c r="N2896"/>
  <c r="O2896" s="1"/>
  <c r="X2896"/>
  <c r="I2897"/>
  <c r="J2897" s="1"/>
  <c r="N2897"/>
  <c r="O2897" s="1"/>
  <c r="X2897"/>
  <c r="F2898"/>
  <c r="G2898"/>
  <c r="H2898"/>
  <c r="L2898"/>
  <c r="M2898"/>
  <c r="X2898"/>
  <c r="I2899"/>
  <c r="N2899"/>
  <c r="X2899"/>
  <c r="I2900"/>
  <c r="J2900" s="1"/>
  <c r="N2900"/>
  <c r="O2900" s="1"/>
  <c r="X2900"/>
  <c r="I2901"/>
  <c r="J2901" s="1"/>
  <c r="N2901"/>
  <c r="O2901" s="1"/>
  <c r="X2901"/>
  <c r="I2902"/>
  <c r="J2902" s="1"/>
  <c r="N2902"/>
  <c r="O2902" s="1"/>
  <c r="X2902"/>
  <c r="I2903"/>
  <c r="J2903" s="1"/>
  <c r="N2903"/>
  <c r="O2903" s="1"/>
  <c r="X2903"/>
  <c r="I2904"/>
  <c r="J2904" s="1"/>
  <c r="N2904"/>
  <c r="O2904" s="1"/>
  <c r="X2904"/>
  <c r="I2905"/>
  <c r="J2905" s="1"/>
  <c r="N2905"/>
  <c r="O2905" s="1"/>
  <c r="X2905"/>
  <c r="I2906"/>
  <c r="J2906" s="1"/>
  <c r="N2906"/>
  <c r="O2906" s="1"/>
  <c r="X2906"/>
  <c r="F2907"/>
  <c r="G2907"/>
  <c r="H2907"/>
  <c r="L2907"/>
  <c r="M2907"/>
  <c r="Q2907"/>
  <c r="R2907"/>
  <c r="U2907"/>
  <c r="V2907"/>
  <c r="W2907"/>
  <c r="I2908"/>
  <c r="J2908"/>
  <c r="N2908"/>
  <c r="O2908"/>
  <c r="S2908"/>
  <c r="T2908"/>
  <c r="I2909"/>
  <c r="J2909" s="1"/>
  <c r="N2909"/>
  <c r="O2909" s="1"/>
  <c r="S2909"/>
  <c r="T2909" s="1"/>
  <c r="X2909" s="1"/>
  <c r="I2910"/>
  <c r="J2910" s="1"/>
  <c r="N2910"/>
  <c r="O2910" s="1"/>
  <c r="S2910"/>
  <c r="T2910" s="1"/>
  <c r="X2910" s="1"/>
  <c r="I2911"/>
  <c r="J2911" s="1"/>
  <c r="S2911"/>
  <c r="T2911" s="1"/>
  <c r="X2911" s="1"/>
  <c r="I2912"/>
  <c r="J2912"/>
  <c r="N2912"/>
  <c r="O2912"/>
  <c r="S2912"/>
  <c r="T2912"/>
  <c r="X2912" s="1"/>
  <c r="I2913"/>
  <c r="J2913" s="1"/>
  <c r="N2913"/>
  <c r="O2913" s="1"/>
  <c r="S2913"/>
  <c r="T2913" s="1"/>
  <c r="X2913" s="1"/>
  <c r="I2914"/>
  <c r="J2914" s="1"/>
  <c r="N2914"/>
  <c r="O2914" s="1"/>
  <c r="S2914"/>
  <c r="T2914" s="1"/>
  <c r="X2914" s="1"/>
  <c r="I2915"/>
  <c r="J2915" s="1"/>
  <c r="S2915"/>
  <c r="T2915" s="1"/>
  <c r="X2915" s="1"/>
  <c r="I2916"/>
  <c r="J2916"/>
  <c r="N2916"/>
  <c r="O2916"/>
  <c r="X2916"/>
  <c r="I2917"/>
  <c r="J2917" s="1"/>
  <c r="X2917"/>
  <c r="I2918"/>
  <c r="J2918"/>
  <c r="N2918"/>
  <c r="O2918"/>
  <c r="X2918"/>
  <c r="I2919"/>
  <c r="J2919" s="1"/>
  <c r="S2919"/>
  <c r="T2919" s="1"/>
  <c r="X2919" s="1"/>
  <c r="I2920"/>
  <c r="J2920"/>
  <c r="N2920"/>
  <c r="O2920"/>
  <c r="X2920"/>
  <c r="I2921"/>
  <c r="J2921" s="1"/>
  <c r="S2921"/>
  <c r="T2921" s="1"/>
  <c r="X2921" s="1"/>
  <c r="I2922"/>
  <c r="J2922"/>
  <c r="N2922"/>
  <c r="O2922"/>
  <c r="S2922"/>
  <c r="T2922"/>
  <c r="X2922" s="1"/>
  <c r="I2923"/>
  <c r="J2923" s="1"/>
  <c r="N2923"/>
  <c r="O2923" s="1"/>
  <c r="X2923"/>
  <c r="I2924"/>
  <c r="J2924" s="1"/>
  <c r="N2924"/>
  <c r="O2924" s="1"/>
  <c r="S2924"/>
  <c r="T2924" s="1"/>
  <c r="X2924" s="1"/>
  <c r="F2925"/>
  <c r="G2925"/>
  <c r="H2925"/>
  <c r="L2925"/>
  <c r="M2925"/>
  <c r="X2925"/>
  <c r="I2926"/>
  <c r="N2926" s="1"/>
  <c r="X2926"/>
  <c r="I2927"/>
  <c r="J2927"/>
  <c r="N2927"/>
  <c r="O2927"/>
  <c r="X2927"/>
  <c r="I2928"/>
  <c r="J2928" s="1"/>
  <c r="X2928"/>
  <c r="F2929"/>
  <c r="G2929"/>
  <c r="H2929"/>
  <c r="L2929"/>
  <c r="M2929"/>
  <c r="X2929"/>
  <c r="I2930"/>
  <c r="J2930"/>
  <c r="N2930"/>
  <c r="O2930"/>
  <c r="X2930"/>
  <c r="I2931"/>
  <c r="N2931" s="1"/>
  <c r="X2931"/>
  <c r="I2932"/>
  <c r="J2932"/>
  <c r="N2932"/>
  <c r="O2932"/>
  <c r="X2932"/>
  <c r="I2933"/>
  <c r="J2933" s="1"/>
  <c r="X2933"/>
  <c r="I2934"/>
  <c r="J2934"/>
  <c r="N2934"/>
  <c r="O2934"/>
  <c r="X2934"/>
  <c r="F2935"/>
  <c r="G2935"/>
  <c r="H2935"/>
  <c r="H3007" s="1"/>
  <c r="L2935"/>
  <c r="M2935"/>
  <c r="X2935"/>
  <c r="I2936"/>
  <c r="I2935" s="1"/>
  <c r="J2935" s="1"/>
  <c r="X2936"/>
  <c r="I2937"/>
  <c r="J2937"/>
  <c r="N2937"/>
  <c r="O2937"/>
  <c r="X2937"/>
  <c r="I2938"/>
  <c r="J2938" s="1"/>
  <c r="X2938"/>
  <c r="I2939"/>
  <c r="J2939"/>
  <c r="N2939"/>
  <c r="O2939"/>
  <c r="X2939"/>
  <c r="I2940"/>
  <c r="J2940" s="1"/>
  <c r="X2940"/>
  <c r="F2941"/>
  <c r="G2941"/>
  <c r="H2941"/>
  <c r="X2941"/>
  <c r="J2942"/>
  <c r="N2942"/>
  <c r="O2942" s="1"/>
  <c r="X2942"/>
  <c r="I2943"/>
  <c r="J2943" s="1"/>
  <c r="N2943"/>
  <c r="O2943" s="1"/>
  <c r="X2943"/>
  <c r="I2944"/>
  <c r="N2944"/>
  <c r="O2944" s="1"/>
  <c r="X2944"/>
  <c r="F2945"/>
  <c r="G2945"/>
  <c r="H2945"/>
  <c r="L2945"/>
  <c r="M2945"/>
  <c r="X2945"/>
  <c r="I2946"/>
  <c r="J2946" s="1"/>
  <c r="N2946"/>
  <c r="O2946" s="1"/>
  <c r="X2946"/>
  <c r="I2947"/>
  <c r="N2947"/>
  <c r="X2947"/>
  <c r="I2948"/>
  <c r="J2948" s="1"/>
  <c r="N2948"/>
  <c r="O2948" s="1"/>
  <c r="X2948"/>
  <c r="I2949"/>
  <c r="J2949" s="1"/>
  <c r="N2949"/>
  <c r="O2949" s="1"/>
  <c r="X2949"/>
  <c r="I2950"/>
  <c r="J2950" s="1"/>
  <c r="N2950"/>
  <c r="O2950" s="1"/>
  <c r="X2950"/>
  <c r="I2951"/>
  <c r="J2951" s="1"/>
  <c r="N2951"/>
  <c r="O2951" s="1"/>
  <c r="X2951"/>
  <c r="I2952"/>
  <c r="J2952" s="1"/>
  <c r="N2952"/>
  <c r="O2952" s="1"/>
  <c r="X2952"/>
  <c r="I2953"/>
  <c r="J2953" s="1"/>
  <c r="N2953"/>
  <c r="O2953" s="1"/>
  <c r="X2953"/>
  <c r="X2954"/>
  <c r="I2955"/>
  <c r="X2955"/>
  <c r="I2956"/>
  <c r="J2956"/>
  <c r="X2956"/>
  <c r="I2957"/>
  <c r="J2957" s="1"/>
  <c r="X2957"/>
  <c r="I2958"/>
  <c r="J2958" s="1"/>
  <c r="X2958"/>
  <c r="I2959"/>
  <c r="J2959" s="1"/>
  <c r="X2959"/>
  <c r="I2960"/>
  <c r="J2960"/>
  <c r="N2960"/>
  <c r="O2960"/>
  <c r="S2960"/>
  <c r="T2960"/>
  <c r="X2960" s="1"/>
  <c r="I2961"/>
  <c r="J2961" s="1"/>
  <c r="N2961"/>
  <c r="O2961" s="1"/>
  <c r="X2961"/>
  <c r="I2962"/>
  <c r="J2962" s="1"/>
  <c r="X2962"/>
  <c r="F2963"/>
  <c r="G2963"/>
  <c r="H2963"/>
  <c r="L2963"/>
  <c r="L3007" s="1"/>
  <c r="M2963"/>
  <c r="Q2963"/>
  <c r="Q3007" s="1"/>
  <c r="R2963"/>
  <c r="U2963"/>
  <c r="U3007" s="1"/>
  <c r="V2963"/>
  <c r="W2963"/>
  <c r="W3007" s="1"/>
  <c r="I2964"/>
  <c r="J2964"/>
  <c r="N2964"/>
  <c r="O2964"/>
  <c r="S2964"/>
  <c r="T2964"/>
  <c r="I2965"/>
  <c r="J2965" s="1"/>
  <c r="N2965"/>
  <c r="O2965" s="1"/>
  <c r="S2965"/>
  <c r="T2965" s="1"/>
  <c r="X2965" s="1"/>
  <c r="I2966"/>
  <c r="J2966" s="1"/>
  <c r="N2966"/>
  <c r="O2966" s="1"/>
  <c r="S2966"/>
  <c r="T2966" s="1"/>
  <c r="X2966" s="1"/>
  <c r="I2967"/>
  <c r="J2967" s="1"/>
  <c r="S2967"/>
  <c r="T2967" s="1"/>
  <c r="X2967" s="1"/>
  <c r="I2968"/>
  <c r="J2968"/>
  <c r="N2968"/>
  <c r="O2968"/>
  <c r="S2968"/>
  <c r="T2968"/>
  <c r="X2968" s="1"/>
  <c r="I2969"/>
  <c r="J2969" s="1"/>
  <c r="N2969"/>
  <c r="O2969" s="1"/>
  <c r="S2969"/>
  <c r="T2969" s="1"/>
  <c r="X2969" s="1"/>
  <c r="F2970"/>
  <c r="G2970"/>
  <c r="H2970"/>
  <c r="L2970"/>
  <c r="M2970"/>
  <c r="Q2970"/>
  <c r="R2970"/>
  <c r="U2970"/>
  <c r="V2970"/>
  <c r="W2970"/>
  <c r="I2971"/>
  <c r="I2970" s="1"/>
  <c r="J2970" s="1"/>
  <c r="S2971"/>
  <c r="S2970" s="1"/>
  <c r="I2972"/>
  <c r="J2972"/>
  <c r="N2972"/>
  <c r="O2972"/>
  <c r="S2972"/>
  <c r="T2972"/>
  <c r="X2972" s="1"/>
  <c r="I2973"/>
  <c r="J2973" s="1"/>
  <c r="N2973"/>
  <c r="O2973" s="1"/>
  <c r="S2973"/>
  <c r="T2973" s="1"/>
  <c r="X2973" s="1"/>
  <c r="I2974"/>
  <c r="J2974" s="1"/>
  <c r="N2974"/>
  <c r="O2974" s="1"/>
  <c r="S2974"/>
  <c r="T2974" s="1"/>
  <c r="X2974" s="1"/>
  <c r="I2975"/>
  <c r="J2975" s="1"/>
  <c r="S2975"/>
  <c r="T2975" s="1"/>
  <c r="X2975" s="1"/>
  <c r="I2976"/>
  <c r="J2976"/>
  <c r="N2976"/>
  <c r="O2976"/>
  <c r="S2976"/>
  <c r="T2976"/>
  <c r="X2976" s="1"/>
  <c r="F2977"/>
  <c r="G2977"/>
  <c r="H2977"/>
  <c r="X2977"/>
  <c r="I2978"/>
  <c r="X2978"/>
  <c r="I2979"/>
  <c r="J2979"/>
  <c r="X2979"/>
  <c r="I2980"/>
  <c r="J2980" s="1"/>
  <c r="S2980"/>
  <c r="T2980" s="1"/>
  <c r="X2980" s="1"/>
  <c r="F2981"/>
  <c r="G2981"/>
  <c r="H2981"/>
  <c r="L2981"/>
  <c r="M2981"/>
  <c r="Q2981"/>
  <c r="R2981"/>
  <c r="U2981"/>
  <c r="V2981"/>
  <c r="W2981"/>
  <c r="I2982"/>
  <c r="N2982"/>
  <c r="S2982"/>
  <c r="I2983"/>
  <c r="J2983" s="1"/>
  <c r="N2983"/>
  <c r="O2983" s="1"/>
  <c r="S2983"/>
  <c r="T2983" s="1"/>
  <c r="X2983" s="1"/>
  <c r="I2984"/>
  <c r="J2984" s="1"/>
  <c r="S2984"/>
  <c r="T2984" s="1"/>
  <c r="X2984" s="1"/>
  <c r="I2985"/>
  <c r="J2985"/>
  <c r="N2985"/>
  <c r="O2985"/>
  <c r="S2985"/>
  <c r="T2985"/>
  <c r="X2985" s="1"/>
  <c r="I2986"/>
  <c r="J2986" s="1"/>
  <c r="N2986"/>
  <c r="O2986" s="1"/>
  <c r="S2986"/>
  <c r="T2986" s="1"/>
  <c r="X2986" s="1"/>
  <c r="I2987"/>
  <c r="J2987" s="1"/>
  <c r="N2987"/>
  <c r="O2987" s="1"/>
  <c r="S2987"/>
  <c r="T2987" s="1"/>
  <c r="X2987" s="1"/>
  <c r="I2988"/>
  <c r="J2988" s="1"/>
  <c r="S2988"/>
  <c r="T2988" s="1"/>
  <c r="X2988" s="1"/>
  <c r="F2989"/>
  <c r="G2989"/>
  <c r="H2989"/>
  <c r="L2989"/>
  <c r="M2989"/>
  <c r="Q2989"/>
  <c r="R2989"/>
  <c r="U2989"/>
  <c r="V2989"/>
  <c r="W2989"/>
  <c r="I2990"/>
  <c r="N2990"/>
  <c r="S2990"/>
  <c r="I2991"/>
  <c r="J2991" s="1"/>
  <c r="N2991"/>
  <c r="O2991" s="1"/>
  <c r="S2991"/>
  <c r="T2991" s="1"/>
  <c r="X2991" s="1"/>
  <c r="I2992"/>
  <c r="J2992" s="1"/>
  <c r="S2992"/>
  <c r="T2992" s="1"/>
  <c r="X2992" s="1"/>
  <c r="F2993"/>
  <c r="G2993"/>
  <c r="H2993"/>
  <c r="L2993"/>
  <c r="M2993"/>
  <c r="Q2993"/>
  <c r="R2993"/>
  <c r="U2993"/>
  <c r="V2993"/>
  <c r="W2993"/>
  <c r="I2994"/>
  <c r="N2994"/>
  <c r="S2994"/>
  <c r="I2995"/>
  <c r="J2995" s="1"/>
  <c r="N2995"/>
  <c r="O2995" s="1"/>
  <c r="S2995"/>
  <c r="T2995" s="1"/>
  <c r="X2995" s="1"/>
  <c r="I2996"/>
  <c r="J2996" s="1"/>
  <c r="S2996"/>
  <c r="T2996" s="1"/>
  <c r="X2996" s="1"/>
  <c r="I2997"/>
  <c r="J2997"/>
  <c r="N2997"/>
  <c r="O2997"/>
  <c r="S2997"/>
  <c r="T2997"/>
  <c r="X2997" s="1"/>
  <c r="L2998"/>
  <c r="M2998"/>
  <c r="Q2998"/>
  <c r="R2998"/>
  <c r="U2998"/>
  <c r="V2998"/>
  <c r="W2998"/>
  <c r="I2999"/>
  <c r="I2998" s="1"/>
  <c r="J2998" s="1"/>
  <c r="S2999"/>
  <c r="S2998" s="1"/>
  <c r="I3000"/>
  <c r="J3000"/>
  <c r="N3000"/>
  <c r="O3000"/>
  <c r="S3000"/>
  <c r="T3000"/>
  <c r="X3000" s="1"/>
  <c r="I3001"/>
  <c r="J3001" s="1"/>
  <c r="X3001"/>
  <c r="J3002"/>
  <c r="I3003"/>
  <c r="J3003" s="1"/>
  <c r="S3003"/>
  <c r="T3003" s="1"/>
  <c r="J3004"/>
  <c r="J3005"/>
  <c r="J3006"/>
  <c r="F3007"/>
  <c r="K3007"/>
  <c r="M3007"/>
  <c r="R3007"/>
  <c r="V3007"/>
  <c r="J3011"/>
  <c r="B3014"/>
  <c r="B3016"/>
  <c r="E3016"/>
  <c r="F3016"/>
  <c r="B3017"/>
  <c r="F3017"/>
  <c r="B3019"/>
  <c r="F3019"/>
  <c r="B3020"/>
  <c r="U3024"/>
  <c r="V3024"/>
  <c r="W3024"/>
  <c r="C3026"/>
  <c r="C3027"/>
  <c r="F3030"/>
  <c r="G3030"/>
  <c r="H3030"/>
  <c r="L3030"/>
  <c r="M3030"/>
  <c r="X3030"/>
  <c r="I3031"/>
  <c r="N3031"/>
  <c r="X3031"/>
  <c r="I3032"/>
  <c r="J3032" s="1"/>
  <c r="N3032"/>
  <c r="O3032" s="1"/>
  <c r="X3032"/>
  <c r="F3033"/>
  <c r="G3033"/>
  <c r="H3033"/>
  <c r="L3033"/>
  <c r="M3033"/>
  <c r="X3033"/>
  <c r="I3034"/>
  <c r="N3034"/>
  <c r="X3034"/>
  <c r="I3035"/>
  <c r="J3035" s="1"/>
  <c r="N3035"/>
  <c r="O3035" s="1"/>
  <c r="X3035"/>
  <c r="I3036"/>
  <c r="J3036" s="1"/>
  <c r="N3036"/>
  <c r="O3036" s="1"/>
  <c r="X3036"/>
  <c r="I3037"/>
  <c r="J3037" s="1"/>
  <c r="N3037"/>
  <c r="O3037" s="1"/>
  <c r="X3037"/>
  <c r="I3038"/>
  <c r="J3038" s="1"/>
  <c r="N3038"/>
  <c r="O3038" s="1"/>
  <c r="X3038"/>
  <c r="F3039"/>
  <c r="G3039"/>
  <c r="H3039"/>
  <c r="L3039"/>
  <c r="M3039"/>
  <c r="X3039"/>
  <c r="I3040"/>
  <c r="J3040" s="1"/>
  <c r="N3040"/>
  <c r="O3040" s="1"/>
  <c r="X3040"/>
  <c r="I3041"/>
  <c r="N3041"/>
  <c r="X3041"/>
  <c r="I3042"/>
  <c r="J3042" s="1"/>
  <c r="N3042"/>
  <c r="O3042" s="1"/>
  <c r="X3042"/>
  <c r="I3043"/>
  <c r="J3043" s="1"/>
  <c r="N3043"/>
  <c r="O3043" s="1"/>
  <c r="X3043"/>
  <c r="I3044"/>
  <c r="J3044" s="1"/>
  <c r="N3044"/>
  <c r="O3044" s="1"/>
  <c r="X3044"/>
  <c r="I3045"/>
  <c r="J3045" s="1"/>
  <c r="N3045"/>
  <c r="O3045" s="1"/>
  <c r="X3045"/>
  <c r="I3046"/>
  <c r="J3046" s="1"/>
  <c r="N3046"/>
  <c r="O3046" s="1"/>
  <c r="X3046"/>
  <c r="I3047"/>
  <c r="J3047" s="1"/>
  <c r="N3047"/>
  <c r="O3047" s="1"/>
  <c r="X3047"/>
  <c r="F3048"/>
  <c r="G3048"/>
  <c r="H3048"/>
  <c r="L3048"/>
  <c r="M3048"/>
  <c r="Q3048"/>
  <c r="R3048"/>
  <c r="U3048"/>
  <c r="V3048"/>
  <c r="W3048"/>
  <c r="I3049"/>
  <c r="N3049" s="1"/>
  <c r="S3049"/>
  <c r="I3050"/>
  <c r="J3050"/>
  <c r="N3050"/>
  <c r="O3050"/>
  <c r="S3050"/>
  <c r="T3050"/>
  <c r="X3050" s="1"/>
  <c r="I3051"/>
  <c r="J3051" s="1"/>
  <c r="N3051"/>
  <c r="O3051" s="1"/>
  <c r="S3051"/>
  <c r="T3051" s="1"/>
  <c r="X3051" s="1"/>
  <c r="I3052"/>
  <c r="J3052" s="1"/>
  <c r="N3052"/>
  <c r="O3052" s="1"/>
  <c r="S3052"/>
  <c r="T3052" s="1"/>
  <c r="X3052" s="1"/>
  <c r="I3053"/>
  <c r="J3053" s="1"/>
  <c r="S3053"/>
  <c r="T3053" s="1"/>
  <c r="X3053" s="1"/>
  <c r="I3054"/>
  <c r="J3054"/>
  <c r="N3054"/>
  <c r="O3054"/>
  <c r="S3054"/>
  <c r="T3054"/>
  <c r="X3054" s="1"/>
  <c r="I3055"/>
  <c r="J3055" s="1"/>
  <c r="N3055"/>
  <c r="O3055" s="1"/>
  <c r="S3055"/>
  <c r="T3055" s="1"/>
  <c r="X3055" s="1"/>
  <c r="I3056"/>
  <c r="J3056" s="1"/>
  <c r="N3056"/>
  <c r="O3056" s="1"/>
  <c r="S3056"/>
  <c r="T3056" s="1"/>
  <c r="X3056" s="1"/>
  <c r="I3057"/>
  <c r="J3057" s="1"/>
  <c r="X3057"/>
  <c r="I3058"/>
  <c r="J3058"/>
  <c r="N3058"/>
  <c r="O3058"/>
  <c r="X3058"/>
  <c r="I3059"/>
  <c r="J3059" s="1"/>
  <c r="X3059"/>
  <c r="I3060"/>
  <c r="J3060"/>
  <c r="N3060"/>
  <c r="O3060"/>
  <c r="S3060"/>
  <c r="T3060"/>
  <c r="X3060" s="1"/>
  <c r="I3061"/>
  <c r="J3061" s="1"/>
  <c r="N3061"/>
  <c r="O3061" s="1"/>
  <c r="X3061"/>
  <c r="I3062"/>
  <c r="J3062" s="1"/>
  <c r="N3062"/>
  <c r="O3062" s="1"/>
  <c r="S3062"/>
  <c r="T3062" s="1"/>
  <c r="X3062" s="1"/>
  <c r="I3063"/>
  <c r="J3063" s="1"/>
  <c r="S3063"/>
  <c r="T3063" s="1"/>
  <c r="X3063" s="1"/>
  <c r="I3064"/>
  <c r="J3064"/>
  <c r="N3064"/>
  <c r="O3064"/>
  <c r="X3064"/>
  <c r="I3065"/>
  <c r="J3065" s="1"/>
  <c r="S3065"/>
  <c r="T3065" s="1"/>
  <c r="X3065" s="1"/>
  <c r="F3066"/>
  <c r="G3066"/>
  <c r="H3066"/>
  <c r="L3066"/>
  <c r="M3066"/>
  <c r="X3066"/>
  <c r="I3067"/>
  <c r="J3067"/>
  <c r="N3067"/>
  <c r="O3067"/>
  <c r="X3067"/>
  <c r="I3068"/>
  <c r="I3066" s="1"/>
  <c r="J3066" s="1"/>
  <c r="X3068"/>
  <c r="I3069"/>
  <c r="J3069"/>
  <c r="N3069"/>
  <c r="O3069"/>
  <c r="X3069"/>
  <c r="F3070"/>
  <c r="G3070"/>
  <c r="H3070"/>
  <c r="L3070"/>
  <c r="M3070"/>
  <c r="X3070"/>
  <c r="I3071"/>
  <c r="N3071" s="1"/>
  <c r="X3071"/>
  <c r="I3072"/>
  <c r="J3072"/>
  <c r="N3072"/>
  <c r="O3072"/>
  <c r="X3072"/>
  <c r="I3073"/>
  <c r="J3073" s="1"/>
  <c r="X3073"/>
  <c r="I3074"/>
  <c r="J3074"/>
  <c r="N3074"/>
  <c r="O3074"/>
  <c r="X3074"/>
  <c r="I3075"/>
  <c r="J3075" s="1"/>
  <c r="X3075"/>
  <c r="F3076"/>
  <c r="G3076"/>
  <c r="H3076"/>
  <c r="L3076"/>
  <c r="M3076"/>
  <c r="X3076"/>
  <c r="I3077"/>
  <c r="J3077"/>
  <c r="N3077"/>
  <c r="O3077"/>
  <c r="X3077"/>
  <c r="I3078"/>
  <c r="I3076" s="1"/>
  <c r="J3076" s="1"/>
  <c r="X3078"/>
  <c r="I3079"/>
  <c r="J3079"/>
  <c r="N3079"/>
  <c r="O3079"/>
  <c r="X3079"/>
  <c r="I3080"/>
  <c r="J3080" s="1"/>
  <c r="X3080"/>
  <c r="I3081"/>
  <c r="J3081"/>
  <c r="N3081"/>
  <c r="O3081"/>
  <c r="X3081"/>
  <c r="F3082"/>
  <c r="G3082"/>
  <c r="H3082"/>
  <c r="X3082"/>
  <c r="J3083"/>
  <c r="N3083"/>
  <c r="O3083"/>
  <c r="X3083"/>
  <c r="I3084"/>
  <c r="I3082" s="1"/>
  <c r="X3084"/>
  <c r="I3085"/>
  <c r="J3085"/>
  <c r="N3085"/>
  <c r="O3085"/>
  <c r="X3085"/>
  <c r="F3086"/>
  <c r="G3086"/>
  <c r="H3086"/>
  <c r="L3086"/>
  <c r="M3086"/>
  <c r="X3086"/>
  <c r="I3087"/>
  <c r="N3087" s="1"/>
  <c r="X3087"/>
  <c r="I3088"/>
  <c r="J3088"/>
  <c r="N3088"/>
  <c r="O3088"/>
  <c r="X3088"/>
  <c r="I3089"/>
  <c r="J3089" s="1"/>
  <c r="X3089"/>
  <c r="I3090"/>
  <c r="J3090"/>
  <c r="N3090"/>
  <c r="O3090"/>
  <c r="X3090"/>
  <c r="I3091"/>
  <c r="J3091" s="1"/>
  <c r="X3091"/>
  <c r="I3092"/>
  <c r="J3092"/>
  <c r="N3092"/>
  <c r="O3092"/>
  <c r="X3092"/>
  <c r="I3093"/>
  <c r="J3093" s="1"/>
  <c r="X3093"/>
  <c r="I3094"/>
  <c r="J3094"/>
  <c r="N3094"/>
  <c r="O3094"/>
  <c r="X3094"/>
  <c r="X3095"/>
  <c r="I3096"/>
  <c r="J3096"/>
  <c r="X3096"/>
  <c r="I3097"/>
  <c r="X3097"/>
  <c r="I3098"/>
  <c r="J3098" s="1"/>
  <c r="X3098"/>
  <c r="I3099"/>
  <c r="J3099" s="1"/>
  <c r="X3099"/>
  <c r="I3100"/>
  <c r="J3100"/>
  <c r="X3100"/>
  <c r="I3101"/>
  <c r="J3101" s="1"/>
  <c r="S3101"/>
  <c r="T3101" s="1"/>
  <c r="X3101" s="1"/>
  <c r="I3102"/>
  <c r="J3102"/>
  <c r="N3102"/>
  <c r="O3102"/>
  <c r="X3102"/>
  <c r="I3103"/>
  <c r="J3103" s="1"/>
  <c r="X3103"/>
  <c r="F3104"/>
  <c r="G3104"/>
  <c r="H3104"/>
  <c r="L3104"/>
  <c r="M3104"/>
  <c r="Q3104"/>
  <c r="R3104"/>
  <c r="R3148" s="1"/>
  <c r="U3104"/>
  <c r="V3104"/>
  <c r="W3104"/>
  <c r="I3105"/>
  <c r="N3105" s="1"/>
  <c r="S3105"/>
  <c r="I3106"/>
  <c r="J3106"/>
  <c r="N3106"/>
  <c r="O3106"/>
  <c r="S3106"/>
  <c r="T3106"/>
  <c r="X3106" s="1"/>
  <c r="I3107"/>
  <c r="J3107" s="1"/>
  <c r="N3107"/>
  <c r="O3107" s="1"/>
  <c r="S3107"/>
  <c r="T3107" s="1"/>
  <c r="X3107" s="1"/>
  <c r="I3108"/>
  <c r="J3108" s="1"/>
  <c r="N3108"/>
  <c r="O3108" s="1"/>
  <c r="S3108"/>
  <c r="T3108" s="1"/>
  <c r="X3108" s="1"/>
  <c r="I3109"/>
  <c r="J3109" s="1"/>
  <c r="S3109"/>
  <c r="T3109" s="1"/>
  <c r="X3109" s="1"/>
  <c r="I3110"/>
  <c r="J3110"/>
  <c r="N3110"/>
  <c r="O3110"/>
  <c r="S3110"/>
  <c r="T3110"/>
  <c r="X3110" s="1"/>
  <c r="F3111"/>
  <c r="G3111"/>
  <c r="H3111"/>
  <c r="L3111"/>
  <c r="M3111"/>
  <c r="Q3111"/>
  <c r="R3111"/>
  <c r="U3111"/>
  <c r="V3111"/>
  <c r="W3111"/>
  <c r="I3112"/>
  <c r="J3112"/>
  <c r="N3112"/>
  <c r="O3112"/>
  <c r="S3112"/>
  <c r="T3112"/>
  <c r="I3113"/>
  <c r="J3113" s="1"/>
  <c r="N3113"/>
  <c r="O3113" s="1"/>
  <c r="S3113"/>
  <c r="T3113" s="1"/>
  <c r="X3113" s="1"/>
  <c r="I3114"/>
  <c r="J3114" s="1"/>
  <c r="N3114"/>
  <c r="O3114" s="1"/>
  <c r="S3114"/>
  <c r="T3114" s="1"/>
  <c r="X3114" s="1"/>
  <c r="I3115"/>
  <c r="J3115" s="1"/>
  <c r="S3115"/>
  <c r="T3115" s="1"/>
  <c r="X3115" s="1"/>
  <c r="I3116"/>
  <c r="J3116"/>
  <c r="N3116"/>
  <c r="O3116"/>
  <c r="S3116"/>
  <c r="T3116"/>
  <c r="X3116" s="1"/>
  <c r="I3117"/>
  <c r="J3117" s="1"/>
  <c r="N3117"/>
  <c r="O3117" s="1"/>
  <c r="S3117"/>
  <c r="T3117" s="1"/>
  <c r="X3117" s="1"/>
  <c r="F3118"/>
  <c r="G3118"/>
  <c r="H3118"/>
  <c r="X3118"/>
  <c r="I3119"/>
  <c r="J3119" s="1"/>
  <c r="X3119"/>
  <c r="I3120"/>
  <c r="X3120"/>
  <c r="I3121"/>
  <c r="J3121"/>
  <c r="N3121"/>
  <c r="O3121"/>
  <c r="S3121"/>
  <c r="T3121"/>
  <c r="X3121" s="1"/>
  <c r="F3122"/>
  <c r="G3122"/>
  <c r="H3122"/>
  <c r="L3122"/>
  <c r="M3122"/>
  <c r="Q3122"/>
  <c r="R3122"/>
  <c r="U3122"/>
  <c r="V3122"/>
  <c r="W3122"/>
  <c r="I3123"/>
  <c r="J3123"/>
  <c r="N3123"/>
  <c r="O3123"/>
  <c r="S3123"/>
  <c r="T3123"/>
  <c r="I3124"/>
  <c r="J3124" s="1"/>
  <c r="N3124"/>
  <c r="O3124" s="1"/>
  <c r="S3124"/>
  <c r="T3124" s="1"/>
  <c r="X3124" s="1"/>
  <c r="I3125"/>
  <c r="J3125" s="1"/>
  <c r="N3125"/>
  <c r="O3125" s="1"/>
  <c r="S3125"/>
  <c r="T3125" s="1"/>
  <c r="X3125" s="1"/>
  <c r="I3126"/>
  <c r="J3126" s="1"/>
  <c r="S3126"/>
  <c r="T3126" s="1"/>
  <c r="X3126" s="1"/>
  <c r="I3127"/>
  <c r="J3127"/>
  <c r="N3127"/>
  <c r="O3127"/>
  <c r="S3127"/>
  <c r="T3127"/>
  <c r="X3127" s="1"/>
  <c r="I3128"/>
  <c r="J3128" s="1"/>
  <c r="N3128"/>
  <c r="O3128" s="1"/>
  <c r="S3128"/>
  <c r="T3128" s="1"/>
  <c r="X3128" s="1"/>
  <c r="I3129"/>
  <c r="J3129" s="1"/>
  <c r="N3129"/>
  <c r="O3129" s="1"/>
  <c r="S3129"/>
  <c r="T3129" s="1"/>
  <c r="X3129" s="1"/>
  <c r="F3130"/>
  <c r="G3130"/>
  <c r="H3130"/>
  <c r="L3130"/>
  <c r="M3130"/>
  <c r="Q3130"/>
  <c r="R3130"/>
  <c r="U3130"/>
  <c r="V3130"/>
  <c r="W3130"/>
  <c r="I3131"/>
  <c r="J3131" s="1"/>
  <c r="N3131"/>
  <c r="O3131" s="1"/>
  <c r="S3131"/>
  <c r="T3131" s="1"/>
  <c r="I3132"/>
  <c r="J3132" s="1"/>
  <c r="S3132"/>
  <c r="T3132" s="1"/>
  <c r="X3132" s="1"/>
  <c r="I3133"/>
  <c r="J3133"/>
  <c r="N3133"/>
  <c r="O3133"/>
  <c r="S3133"/>
  <c r="T3133"/>
  <c r="X3133" s="1"/>
  <c r="F3134"/>
  <c r="G3134"/>
  <c r="H3134"/>
  <c r="L3134"/>
  <c r="M3134"/>
  <c r="Q3134"/>
  <c r="R3134"/>
  <c r="U3134"/>
  <c r="V3134"/>
  <c r="W3134"/>
  <c r="I3135"/>
  <c r="J3135"/>
  <c r="N3135"/>
  <c r="O3135"/>
  <c r="S3135"/>
  <c r="T3135"/>
  <c r="I3136"/>
  <c r="J3136" s="1"/>
  <c r="N3136"/>
  <c r="O3136" s="1"/>
  <c r="S3136"/>
  <c r="T3136" s="1"/>
  <c r="X3136" s="1"/>
  <c r="I3137"/>
  <c r="J3137" s="1"/>
  <c r="N3137"/>
  <c r="O3137" s="1"/>
  <c r="S3137"/>
  <c r="T3137" s="1"/>
  <c r="X3137" s="1"/>
  <c r="I3138"/>
  <c r="J3138" s="1"/>
  <c r="S3138"/>
  <c r="T3138" s="1"/>
  <c r="X3138" s="1"/>
  <c r="L3139"/>
  <c r="M3139"/>
  <c r="Q3139"/>
  <c r="R3139"/>
  <c r="U3139"/>
  <c r="V3139"/>
  <c r="W3139"/>
  <c r="I3140"/>
  <c r="J3140" s="1"/>
  <c r="N3140"/>
  <c r="O3140" s="1"/>
  <c r="S3140"/>
  <c r="T3140" s="1"/>
  <c r="I3141"/>
  <c r="J3141" s="1"/>
  <c r="S3141"/>
  <c r="T3141" s="1"/>
  <c r="X3141" s="1"/>
  <c r="I3142"/>
  <c r="J3142"/>
  <c r="X3142"/>
  <c r="J3143"/>
  <c r="I3144"/>
  <c r="J3144"/>
  <c r="N3144"/>
  <c r="O3144"/>
  <c r="S3144"/>
  <c r="T3144"/>
  <c r="X3144" s="1"/>
  <c r="J3145"/>
  <c r="J3146"/>
  <c r="J3147"/>
  <c r="G3148"/>
  <c r="K3148"/>
  <c r="M3148"/>
  <c r="V3148"/>
  <c r="J3152"/>
  <c r="B3155"/>
  <c r="B3157"/>
  <c r="E3157"/>
  <c r="F3157"/>
  <c r="B3158"/>
  <c r="F3158"/>
  <c r="B3160"/>
  <c r="F3160"/>
  <c r="B3161"/>
  <c r="U3165"/>
  <c r="V3165"/>
  <c r="W3165"/>
  <c r="C3167"/>
  <c r="C3168"/>
  <c r="F3171"/>
  <c r="G3171"/>
  <c r="H3171"/>
  <c r="L3171"/>
  <c r="M3171"/>
  <c r="X3171"/>
  <c r="I3172"/>
  <c r="J3172" s="1"/>
  <c r="N3172"/>
  <c r="O3172" s="1"/>
  <c r="X3172"/>
  <c r="I3173"/>
  <c r="N3173"/>
  <c r="N3171" s="1"/>
  <c r="X3173"/>
  <c r="F3174"/>
  <c r="G3174"/>
  <c r="H3174"/>
  <c r="L3174"/>
  <c r="M3174"/>
  <c r="X3174"/>
  <c r="I3175"/>
  <c r="J3175" s="1"/>
  <c r="N3175"/>
  <c r="O3175" s="1"/>
  <c r="X3175"/>
  <c r="I3176"/>
  <c r="N3176"/>
  <c r="X3176"/>
  <c r="I3177"/>
  <c r="J3177" s="1"/>
  <c r="N3177"/>
  <c r="O3177" s="1"/>
  <c r="X3177"/>
  <c r="I3178"/>
  <c r="J3178" s="1"/>
  <c r="N3178"/>
  <c r="O3178" s="1"/>
  <c r="X3178"/>
  <c r="I3179"/>
  <c r="J3179" s="1"/>
  <c r="N3179"/>
  <c r="O3179" s="1"/>
  <c r="X3179"/>
  <c r="F3180"/>
  <c r="G3180"/>
  <c r="H3180"/>
  <c r="L3180"/>
  <c r="M3180"/>
  <c r="X3180"/>
  <c r="I3181"/>
  <c r="N3181"/>
  <c r="X3181"/>
  <c r="I3182"/>
  <c r="J3182" s="1"/>
  <c r="N3182"/>
  <c r="O3182" s="1"/>
  <c r="X3182"/>
  <c r="I3183"/>
  <c r="J3183" s="1"/>
  <c r="N3183"/>
  <c r="O3183" s="1"/>
  <c r="X3183"/>
  <c r="I3184"/>
  <c r="J3184" s="1"/>
  <c r="N3184"/>
  <c r="O3184" s="1"/>
  <c r="X3184"/>
  <c r="I3185"/>
  <c r="J3185" s="1"/>
  <c r="N3185"/>
  <c r="O3185" s="1"/>
  <c r="X3185"/>
  <c r="I3186"/>
  <c r="J3186" s="1"/>
  <c r="N3186"/>
  <c r="O3186" s="1"/>
  <c r="X3186"/>
  <c r="I3187"/>
  <c r="J3187" s="1"/>
  <c r="N3187"/>
  <c r="O3187" s="1"/>
  <c r="X3187"/>
  <c r="I3188"/>
  <c r="J3188" s="1"/>
  <c r="N3188"/>
  <c r="O3188" s="1"/>
  <c r="X3188"/>
  <c r="F3189"/>
  <c r="G3189"/>
  <c r="H3189"/>
  <c r="L3189"/>
  <c r="M3189"/>
  <c r="Q3189"/>
  <c r="R3189"/>
  <c r="U3189"/>
  <c r="V3189"/>
  <c r="W3189"/>
  <c r="I3190"/>
  <c r="J3190"/>
  <c r="N3190"/>
  <c r="O3190"/>
  <c r="S3190"/>
  <c r="T3190"/>
  <c r="I3191"/>
  <c r="J3191" s="1"/>
  <c r="N3191"/>
  <c r="O3191" s="1"/>
  <c r="S3191"/>
  <c r="T3191" s="1"/>
  <c r="X3191" s="1"/>
  <c r="I3192"/>
  <c r="J3192" s="1"/>
  <c r="N3192"/>
  <c r="O3192" s="1"/>
  <c r="S3192"/>
  <c r="T3192" s="1"/>
  <c r="X3192" s="1"/>
  <c r="I3193"/>
  <c r="J3193" s="1"/>
  <c r="S3193"/>
  <c r="T3193" s="1"/>
  <c r="X3193" s="1"/>
  <c r="I3194"/>
  <c r="J3194"/>
  <c r="N3194"/>
  <c r="O3194"/>
  <c r="S3194"/>
  <c r="T3194"/>
  <c r="X3194" s="1"/>
  <c r="I3195"/>
  <c r="J3195" s="1"/>
  <c r="N3195"/>
  <c r="O3195" s="1"/>
  <c r="S3195"/>
  <c r="T3195" s="1"/>
  <c r="X3195" s="1"/>
  <c r="I3196"/>
  <c r="J3196" s="1"/>
  <c r="N3196"/>
  <c r="O3196" s="1"/>
  <c r="S3196"/>
  <c r="T3196" s="1"/>
  <c r="X3196" s="1"/>
  <c r="I3197"/>
  <c r="J3197" s="1"/>
  <c r="S3197"/>
  <c r="T3197" s="1"/>
  <c r="X3197" s="1"/>
  <c r="I3198"/>
  <c r="J3198"/>
  <c r="N3198"/>
  <c r="O3198"/>
  <c r="X3198"/>
  <c r="I3199"/>
  <c r="J3199" s="1"/>
  <c r="X3199"/>
  <c r="I3200"/>
  <c r="J3200"/>
  <c r="N3200"/>
  <c r="O3200"/>
  <c r="X3200"/>
  <c r="I3201"/>
  <c r="J3201" s="1"/>
  <c r="S3201"/>
  <c r="T3201" s="1"/>
  <c r="X3201" s="1"/>
  <c r="I3202"/>
  <c r="J3202"/>
  <c r="N3202"/>
  <c r="O3202"/>
  <c r="X3202"/>
  <c r="I3203"/>
  <c r="J3203" s="1"/>
  <c r="S3203"/>
  <c r="T3203" s="1"/>
  <c r="X3203" s="1"/>
  <c r="I3204"/>
  <c r="J3204"/>
  <c r="N3204"/>
  <c r="O3204"/>
  <c r="S3204"/>
  <c r="T3204"/>
  <c r="X3204" s="1"/>
  <c r="I3205"/>
  <c r="J3205" s="1"/>
  <c r="N3205"/>
  <c r="O3205" s="1"/>
  <c r="X3205"/>
  <c r="I3206"/>
  <c r="J3206" s="1"/>
  <c r="N3206"/>
  <c r="O3206" s="1"/>
  <c r="S3206"/>
  <c r="T3206" s="1"/>
  <c r="X3206" s="1"/>
  <c r="F3207"/>
  <c r="G3207"/>
  <c r="H3207"/>
  <c r="H3289" s="1"/>
  <c r="L3207"/>
  <c r="M3207"/>
  <c r="X3207"/>
  <c r="I3208"/>
  <c r="N3208" s="1"/>
  <c r="X3208"/>
  <c r="I3209"/>
  <c r="J3209"/>
  <c r="N3209"/>
  <c r="O3209"/>
  <c r="X3209"/>
  <c r="I3210"/>
  <c r="J3210" s="1"/>
  <c r="X3210"/>
  <c r="F3211"/>
  <c r="G3211"/>
  <c r="H3211"/>
  <c r="L3211"/>
  <c r="L3289" s="1"/>
  <c r="M3211"/>
  <c r="X3211"/>
  <c r="I3212"/>
  <c r="J3212"/>
  <c r="N3212"/>
  <c r="O3212"/>
  <c r="X3212"/>
  <c r="I3213"/>
  <c r="N3213" s="1"/>
  <c r="X3213"/>
  <c r="I3214"/>
  <c r="J3214"/>
  <c r="N3214"/>
  <c r="O3214"/>
  <c r="X3214"/>
  <c r="I3215"/>
  <c r="J3215" s="1"/>
  <c r="X3215"/>
  <c r="I3216"/>
  <c r="J3216"/>
  <c r="N3216"/>
  <c r="O3216"/>
  <c r="X3216"/>
  <c r="F3217"/>
  <c r="G3217"/>
  <c r="H3217"/>
  <c r="L3217"/>
  <c r="M3217"/>
  <c r="X3217"/>
  <c r="I3218"/>
  <c r="I3217" s="1"/>
  <c r="J3217" s="1"/>
  <c r="X3218"/>
  <c r="I3219"/>
  <c r="J3219"/>
  <c r="N3219"/>
  <c r="O3219"/>
  <c r="X3219"/>
  <c r="I3220"/>
  <c r="J3220" s="1"/>
  <c r="X3220"/>
  <c r="I3221"/>
  <c r="J3221"/>
  <c r="N3221"/>
  <c r="O3221"/>
  <c r="X3221"/>
  <c r="I3222"/>
  <c r="J3222" s="1"/>
  <c r="X3222"/>
  <c r="F3223"/>
  <c r="G3223"/>
  <c r="H3223"/>
  <c r="X3223"/>
  <c r="J3224"/>
  <c r="N3224"/>
  <c r="O3224" s="1"/>
  <c r="X3224"/>
  <c r="I3225"/>
  <c r="J3225" s="1"/>
  <c r="N3225"/>
  <c r="O3225" s="1"/>
  <c r="X3225"/>
  <c r="I3226"/>
  <c r="N3226"/>
  <c r="O3226" s="1"/>
  <c r="X3226"/>
  <c r="F3227"/>
  <c r="G3227"/>
  <c r="H3227"/>
  <c r="L3227"/>
  <c r="M3227"/>
  <c r="X3227"/>
  <c r="I3228"/>
  <c r="J3228" s="1"/>
  <c r="N3228"/>
  <c r="O3228" s="1"/>
  <c r="X3228"/>
  <c r="I3229"/>
  <c r="N3229"/>
  <c r="X3229"/>
  <c r="I3230"/>
  <c r="J3230" s="1"/>
  <c r="N3230"/>
  <c r="O3230" s="1"/>
  <c r="X3230"/>
  <c r="I3231"/>
  <c r="J3231" s="1"/>
  <c r="N3231"/>
  <c r="O3231" s="1"/>
  <c r="X3231"/>
  <c r="I3232"/>
  <c r="J3232" s="1"/>
  <c r="N3232"/>
  <c r="O3232" s="1"/>
  <c r="X3232"/>
  <c r="I3233"/>
  <c r="J3233" s="1"/>
  <c r="N3233"/>
  <c r="O3233" s="1"/>
  <c r="X3233"/>
  <c r="I3234"/>
  <c r="J3234" s="1"/>
  <c r="N3234"/>
  <c r="O3234" s="1"/>
  <c r="X3234"/>
  <c r="I3235"/>
  <c r="J3235" s="1"/>
  <c r="N3235"/>
  <c r="O3235" s="1"/>
  <c r="X3235"/>
  <c r="X3236"/>
  <c r="I3237"/>
  <c r="X3237"/>
  <c r="I3238"/>
  <c r="J3238"/>
  <c r="X3238"/>
  <c r="I3239"/>
  <c r="J3239" s="1"/>
  <c r="X3239"/>
  <c r="I3240"/>
  <c r="J3240" s="1"/>
  <c r="X3240"/>
  <c r="I3241"/>
  <c r="J3241" s="1"/>
  <c r="X3241"/>
  <c r="I3242"/>
  <c r="J3242"/>
  <c r="N3242"/>
  <c r="O3242"/>
  <c r="S3242"/>
  <c r="T3242"/>
  <c r="X3242" s="1"/>
  <c r="I3243"/>
  <c r="J3243" s="1"/>
  <c r="N3243"/>
  <c r="O3243" s="1"/>
  <c r="X3243"/>
  <c r="I3244"/>
  <c r="J3244" s="1"/>
  <c r="X3244"/>
  <c r="F3245"/>
  <c r="G3245"/>
  <c r="H3245"/>
  <c r="L3245"/>
  <c r="M3245"/>
  <c r="Q3245"/>
  <c r="Q3289" s="1"/>
  <c r="R3245"/>
  <c r="U3245"/>
  <c r="U3289" s="1"/>
  <c r="V3245"/>
  <c r="W3245"/>
  <c r="W3289" s="1"/>
  <c r="I3246"/>
  <c r="J3246"/>
  <c r="N3246"/>
  <c r="O3246"/>
  <c r="S3246"/>
  <c r="T3246"/>
  <c r="I3247"/>
  <c r="J3247" s="1"/>
  <c r="N3247"/>
  <c r="O3247" s="1"/>
  <c r="S3247"/>
  <c r="T3247" s="1"/>
  <c r="X3247" s="1"/>
  <c r="I3248"/>
  <c r="J3248" s="1"/>
  <c r="N3248"/>
  <c r="O3248" s="1"/>
  <c r="S3248"/>
  <c r="T3248" s="1"/>
  <c r="X3248" s="1"/>
  <c r="I3249"/>
  <c r="J3249" s="1"/>
  <c r="S3249"/>
  <c r="T3249" s="1"/>
  <c r="X3249" s="1"/>
  <c r="I3250"/>
  <c r="J3250"/>
  <c r="N3250"/>
  <c r="O3250"/>
  <c r="S3250"/>
  <c r="T3250"/>
  <c r="X3250" s="1"/>
  <c r="I3251"/>
  <c r="J3251" s="1"/>
  <c r="N3251"/>
  <c r="O3251" s="1"/>
  <c r="S3251"/>
  <c r="T3251" s="1"/>
  <c r="X3251" s="1"/>
  <c r="F3252"/>
  <c r="G3252"/>
  <c r="H3252"/>
  <c r="L3252"/>
  <c r="M3252"/>
  <c r="Q3252"/>
  <c r="R3252"/>
  <c r="U3252"/>
  <c r="V3252"/>
  <c r="W3252"/>
  <c r="I3253"/>
  <c r="I3252" s="1"/>
  <c r="J3252" s="1"/>
  <c r="S3253"/>
  <c r="S3252" s="1"/>
  <c r="I3254"/>
  <c r="J3254"/>
  <c r="N3254"/>
  <c r="O3254"/>
  <c r="S3254"/>
  <c r="T3254"/>
  <c r="X3254" s="1"/>
  <c r="I3255"/>
  <c r="J3255" s="1"/>
  <c r="N3255"/>
  <c r="O3255" s="1"/>
  <c r="S3255"/>
  <c r="T3255" s="1"/>
  <c r="X3255" s="1"/>
  <c r="I3256"/>
  <c r="J3256" s="1"/>
  <c r="N3256"/>
  <c r="O3256" s="1"/>
  <c r="S3256"/>
  <c r="T3256" s="1"/>
  <c r="X3256" s="1"/>
  <c r="I3257"/>
  <c r="J3257" s="1"/>
  <c r="S3257"/>
  <c r="T3257" s="1"/>
  <c r="X3257" s="1"/>
  <c r="I3258"/>
  <c r="J3258"/>
  <c r="N3258"/>
  <c r="O3258"/>
  <c r="S3258"/>
  <c r="T3258"/>
  <c r="X3258" s="1"/>
  <c r="F3259"/>
  <c r="G3259"/>
  <c r="H3259"/>
  <c r="X3259"/>
  <c r="I3260"/>
  <c r="X3260"/>
  <c r="I3261"/>
  <c r="J3261"/>
  <c r="X3261"/>
  <c r="I3262"/>
  <c r="J3262" s="1"/>
  <c r="S3262"/>
  <c r="T3262" s="1"/>
  <c r="X3262" s="1"/>
  <c r="F3263"/>
  <c r="G3263"/>
  <c r="H3263"/>
  <c r="L3263"/>
  <c r="M3263"/>
  <c r="Q3263"/>
  <c r="R3263"/>
  <c r="U3263"/>
  <c r="V3263"/>
  <c r="W3263"/>
  <c r="I3264"/>
  <c r="N3264"/>
  <c r="S3264"/>
  <c r="I3265"/>
  <c r="J3265" s="1"/>
  <c r="N3265"/>
  <c r="O3265" s="1"/>
  <c r="S3265"/>
  <c r="T3265" s="1"/>
  <c r="X3265" s="1"/>
  <c r="I3266"/>
  <c r="J3266" s="1"/>
  <c r="S3266"/>
  <c r="T3266" s="1"/>
  <c r="X3266" s="1"/>
  <c r="I3267"/>
  <c r="J3267"/>
  <c r="N3267"/>
  <c r="O3267"/>
  <c r="S3267"/>
  <c r="T3267"/>
  <c r="X3267" s="1"/>
  <c r="I3268"/>
  <c r="J3268" s="1"/>
  <c r="N3268"/>
  <c r="O3268" s="1"/>
  <c r="S3268"/>
  <c r="T3268" s="1"/>
  <c r="X3268" s="1"/>
  <c r="I3269"/>
  <c r="J3269" s="1"/>
  <c r="N3269"/>
  <c r="O3269" s="1"/>
  <c r="S3269"/>
  <c r="T3269" s="1"/>
  <c r="X3269" s="1"/>
  <c r="I3270"/>
  <c r="J3270" s="1"/>
  <c r="S3270"/>
  <c r="T3270" s="1"/>
  <c r="X3270" s="1"/>
  <c r="F3271"/>
  <c r="G3271"/>
  <c r="H3271"/>
  <c r="L3271"/>
  <c r="M3271"/>
  <c r="Q3271"/>
  <c r="R3271"/>
  <c r="U3271"/>
  <c r="V3271"/>
  <c r="W3271"/>
  <c r="I3272"/>
  <c r="N3272"/>
  <c r="S3272"/>
  <c r="I3273"/>
  <c r="J3273" s="1"/>
  <c r="N3273"/>
  <c r="O3273" s="1"/>
  <c r="S3273"/>
  <c r="T3273" s="1"/>
  <c r="X3273" s="1"/>
  <c r="I3274"/>
  <c r="J3274" s="1"/>
  <c r="S3274"/>
  <c r="T3274" s="1"/>
  <c r="X3274" s="1"/>
  <c r="F3275"/>
  <c r="G3275"/>
  <c r="H3275"/>
  <c r="L3275"/>
  <c r="M3275"/>
  <c r="Q3275"/>
  <c r="R3275"/>
  <c r="U3275"/>
  <c r="V3275"/>
  <c r="W3275"/>
  <c r="I3276"/>
  <c r="N3276"/>
  <c r="S3276"/>
  <c r="I3277"/>
  <c r="J3277" s="1"/>
  <c r="N3277"/>
  <c r="O3277" s="1"/>
  <c r="S3277"/>
  <c r="T3277" s="1"/>
  <c r="X3277" s="1"/>
  <c r="I3278"/>
  <c r="J3278" s="1"/>
  <c r="S3278"/>
  <c r="T3278" s="1"/>
  <c r="X3278" s="1"/>
  <c r="I3279"/>
  <c r="J3279"/>
  <c r="N3279"/>
  <c r="O3279"/>
  <c r="S3279"/>
  <c r="T3279"/>
  <c r="X3279" s="1"/>
  <c r="L3280"/>
  <c r="M3280"/>
  <c r="Q3280"/>
  <c r="R3280"/>
  <c r="U3280"/>
  <c r="V3280"/>
  <c r="W3280"/>
  <c r="I3281"/>
  <c r="I3280" s="1"/>
  <c r="J3280" s="1"/>
  <c r="S3281"/>
  <c r="S3280" s="1"/>
  <c r="I3282"/>
  <c r="J3282"/>
  <c r="N3282"/>
  <c r="O3282"/>
  <c r="S3282"/>
  <c r="T3282"/>
  <c r="X3282" s="1"/>
  <c r="I3283"/>
  <c r="J3283" s="1"/>
  <c r="X3283"/>
  <c r="J3284"/>
  <c r="I3285"/>
  <c r="J3285" s="1"/>
  <c r="S3285"/>
  <c r="T3285" s="1"/>
  <c r="J3286"/>
  <c r="J3287"/>
  <c r="J3288"/>
  <c r="F3289"/>
  <c r="K3289"/>
  <c r="M3289"/>
  <c r="R3289"/>
  <c r="V3289"/>
  <c r="J3293"/>
  <c r="B3296"/>
  <c r="B3298"/>
  <c r="E3298"/>
  <c r="F3298"/>
  <c r="B3299"/>
  <c r="F3299"/>
  <c r="B3301"/>
  <c r="F3301"/>
  <c r="B3302"/>
  <c r="U3306"/>
  <c r="V3306"/>
  <c r="W3306"/>
  <c r="C3308"/>
  <c r="C3309"/>
  <c r="F3312"/>
  <c r="G3312"/>
  <c r="H3312"/>
  <c r="L3312"/>
  <c r="M3312"/>
  <c r="X3312"/>
  <c r="I3313"/>
  <c r="N3313"/>
  <c r="X3313"/>
  <c r="I3314"/>
  <c r="J3314" s="1"/>
  <c r="N3314"/>
  <c r="O3314" s="1"/>
  <c r="X3314"/>
  <c r="F3315"/>
  <c r="G3315"/>
  <c r="H3315"/>
  <c r="L3315"/>
  <c r="M3315"/>
  <c r="X3315"/>
  <c r="I3316"/>
  <c r="N3316"/>
  <c r="X3316"/>
  <c r="I3317"/>
  <c r="J3317" s="1"/>
  <c r="N3317"/>
  <c r="O3317" s="1"/>
  <c r="X3317"/>
  <c r="I3318"/>
  <c r="J3318" s="1"/>
  <c r="N3318"/>
  <c r="O3318" s="1"/>
  <c r="X3318"/>
  <c r="I3319"/>
  <c r="J3319" s="1"/>
  <c r="N3319"/>
  <c r="O3319" s="1"/>
  <c r="X3319"/>
  <c r="I3320"/>
  <c r="J3320" s="1"/>
  <c r="N3320"/>
  <c r="O3320" s="1"/>
  <c r="X3320"/>
  <c r="F3321"/>
  <c r="G3321"/>
  <c r="H3321"/>
  <c r="L3321"/>
  <c r="M3321"/>
  <c r="X3321"/>
  <c r="I3322"/>
  <c r="J3322" s="1"/>
  <c r="N3322"/>
  <c r="O3322" s="1"/>
  <c r="X3322"/>
  <c r="I3323"/>
  <c r="N3323"/>
  <c r="X3323"/>
  <c r="I3324"/>
  <c r="J3324" s="1"/>
  <c r="N3324"/>
  <c r="O3324" s="1"/>
  <c r="X3324"/>
  <c r="I3325"/>
  <c r="J3325" s="1"/>
  <c r="N3325"/>
  <c r="O3325" s="1"/>
  <c r="X3325"/>
  <c r="I3326"/>
  <c r="J3326" s="1"/>
  <c r="N3326"/>
  <c r="O3326" s="1"/>
  <c r="X3326"/>
  <c r="I3327"/>
  <c r="J3327" s="1"/>
  <c r="N3327"/>
  <c r="O3327" s="1"/>
  <c r="X3327"/>
  <c r="I3328"/>
  <c r="J3328" s="1"/>
  <c r="N3328"/>
  <c r="O3328" s="1"/>
  <c r="X3328"/>
  <c r="I3329"/>
  <c r="J3329" s="1"/>
  <c r="N3329"/>
  <c r="O3329" s="1"/>
  <c r="X3329"/>
  <c r="F3330"/>
  <c r="G3330"/>
  <c r="H3330"/>
  <c r="L3330"/>
  <c r="M3330"/>
  <c r="Q3330"/>
  <c r="R3330"/>
  <c r="R3430" s="1"/>
  <c r="U3330"/>
  <c r="V3330"/>
  <c r="W3330"/>
  <c r="I3331"/>
  <c r="N3331" s="1"/>
  <c r="S3331"/>
  <c r="I3332"/>
  <c r="J3332"/>
  <c r="N3332"/>
  <c r="O3332"/>
  <c r="S3332"/>
  <c r="T3332"/>
  <c r="X3332" s="1"/>
  <c r="I3333"/>
  <c r="J3333" s="1"/>
  <c r="N3333"/>
  <c r="O3333" s="1"/>
  <c r="S3333"/>
  <c r="T3333" s="1"/>
  <c r="X3333" s="1"/>
  <c r="I3334"/>
  <c r="J3334" s="1"/>
  <c r="N3334"/>
  <c r="O3334" s="1"/>
  <c r="S3334"/>
  <c r="T3334" s="1"/>
  <c r="X3334" s="1"/>
  <c r="I3335"/>
  <c r="J3335" s="1"/>
  <c r="S3335"/>
  <c r="T3335" s="1"/>
  <c r="X3335" s="1"/>
  <c r="I3336"/>
  <c r="J3336"/>
  <c r="N3336"/>
  <c r="O3336"/>
  <c r="S3336"/>
  <c r="T3336"/>
  <c r="X3336" s="1"/>
  <c r="I3337"/>
  <c r="J3337" s="1"/>
  <c r="N3337"/>
  <c r="O3337" s="1"/>
  <c r="S3337"/>
  <c r="T3337" s="1"/>
  <c r="X3337" s="1"/>
  <c r="I3338"/>
  <c r="J3338" s="1"/>
  <c r="N3338"/>
  <c r="O3338" s="1"/>
  <c r="S3338"/>
  <c r="T3338" s="1"/>
  <c r="X3338" s="1"/>
  <c r="I3339"/>
  <c r="J3339" s="1"/>
  <c r="X3339"/>
  <c r="I3340"/>
  <c r="J3340"/>
  <c r="N3340"/>
  <c r="O3340"/>
  <c r="X3340"/>
  <c r="I3341"/>
  <c r="J3341" s="1"/>
  <c r="X3341"/>
  <c r="I3342"/>
  <c r="J3342"/>
  <c r="N3342"/>
  <c r="O3342"/>
  <c r="S3342"/>
  <c r="T3342"/>
  <c r="X3342" s="1"/>
  <c r="I3343"/>
  <c r="J3343" s="1"/>
  <c r="N3343"/>
  <c r="O3343" s="1"/>
  <c r="X3343"/>
  <c r="I3344"/>
  <c r="J3344" s="1"/>
  <c r="N3344"/>
  <c r="O3344" s="1"/>
  <c r="S3344"/>
  <c r="T3344" s="1"/>
  <c r="X3344" s="1"/>
  <c r="I3345"/>
  <c r="J3345" s="1"/>
  <c r="S3345"/>
  <c r="T3345" s="1"/>
  <c r="X3345" s="1"/>
  <c r="I3346"/>
  <c r="J3346"/>
  <c r="N3346"/>
  <c r="O3346"/>
  <c r="X3346"/>
  <c r="I3347"/>
  <c r="J3347" s="1"/>
  <c r="S3347"/>
  <c r="T3347" s="1"/>
  <c r="X3347" s="1"/>
  <c r="F3348"/>
  <c r="G3348"/>
  <c r="H3348"/>
  <c r="L3348"/>
  <c r="M3348"/>
  <c r="X3348"/>
  <c r="I3349"/>
  <c r="J3349"/>
  <c r="N3349"/>
  <c r="O3349"/>
  <c r="X3349"/>
  <c r="I3350"/>
  <c r="I3348" s="1"/>
  <c r="J3348" s="1"/>
  <c r="X3350"/>
  <c r="I3351"/>
  <c r="J3351"/>
  <c r="N3351"/>
  <c r="O3351"/>
  <c r="X3351"/>
  <c r="F3352"/>
  <c r="G3352"/>
  <c r="H3352"/>
  <c r="L3352"/>
  <c r="M3352"/>
  <c r="X3352"/>
  <c r="I3353"/>
  <c r="N3353" s="1"/>
  <c r="X3353"/>
  <c r="I3354"/>
  <c r="J3354"/>
  <c r="N3354"/>
  <c r="O3354"/>
  <c r="X3354"/>
  <c r="I3355"/>
  <c r="J3355" s="1"/>
  <c r="X3355"/>
  <c r="I3356"/>
  <c r="J3356"/>
  <c r="N3356"/>
  <c r="O3356"/>
  <c r="X3356"/>
  <c r="I3357"/>
  <c r="J3357" s="1"/>
  <c r="X3357"/>
  <c r="F3358"/>
  <c r="G3358"/>
  <c r="H3358"/>
  <c r="L3358"/>
  <c r="M3358"/>
  <c r="X3358"/>
  <c r="I3359"/>
  <c r="J3359"/>
  <c r="N3359"/>
  <c r="O3359"/>
  <c r="X3359"/>
  <c r="I3360"/>
  <c r="I3358" s="1"/>
  <c r="J3358" s="1"/>
  <c r="X3360"/>
  <c r="I3361"/>
  <c r="J3361"/>
  <c r="N3361"/>
  <c r="O3361"/>
  <c r="X3361"/>
  <c r="I3362"/>
  <c r="J3362" s="1"/>
  <c r="X3362"/>
  <c r="I3363"/>
  <c r="J3363"/>
  <c r="N3363"/>
  <c r="O3363"/>
  <c r="X3363"/>
  <c r="F3364"/>
  <c r="G3364"/>
  <c r="H3364"/>
  <c r="X3364"/>
  <c r="J3365"/>
  <c r="N3365"/>
  <c r="O3365"/>
  <c r="X3365"/>
  <c r="I3366"/>
  <c r="I3364" s="1"/>
  <c r="X3366"/>
  <c r="I3367"/>
  <c r="J3367"/>
  <c r="N3367"/>
  <c r="O3367"/>
  <c r="X3367"/>
  <c r="F3368"/>
  <c r="G3368"/>
  <c r="H3368"/>
  <c r="L3368"/>
  <c r="M3368"/>
  <c r="X3368"/>
  <c r="I3369"/>
  <c r="N3369" s="1"/>
  <c r="X3369"/>
  <c r="I3370"/>
  <c r="J3370"/>
  <c r="N3370"/>
  <c r="O3370"/>
  <c r="X3370"/>
  <c r="I3371"/>
  <c r="J3371" s="1"/>
  <c r="X3371"/>
  <c r="I3372"/>
  <c r="J3372"/>
  <c r="N3372"/>
  <c r="O3372"/>
  <c r="X3372"/>
  <c r="I3373"/>
  <c r="J3373" s="1"/>
  <c r="X3373"/>
  <c r="I3374"/>
  <c r="J3374"/>
  <c r="N3374"/>
  <c r="O3374"/>
  <c r="X3374"/>
  <c r="I3375"/>
  <c r="J3375" s="1"/>
  <c r="X3375"/>
  <c r="I3376"/>
  <c r="J3376"/>
  <c r="N3376"/>
  <c r="O3376"/>
  <c r="X3376"/>
  <c r="X3377"/>
  <c r="I3378"/>
  <c r="J3378"/>
  <c r="X3378"/>
  <c r="I3379"/>
  <c r="X3379"/>
  <c r="I3380"/>
  <c r="J3380" s="1"/>
  <c r="X3380"/>
  <c r="I3381"/>
  <c r="J3381" s="1"/>
  <c r="X3381"/>
  <c r="I3382"/>
  <c r="J3382"/>
  <c r="X3382"/>
  <c r="I3383"/>
  <c r="J3383" s="1"/>
  <c r="S3383"/>
  <c r="T3383" s="1"/>
  <c r="X3383" s="1"/>
  <c r="I3384"/>
  <c r="J3384"/>
  <c r="N3384"/>
  <c r="O3384"/>
  <c r="X3384"/>
  <c r="I3385"/>
  <c r="J3385" s="1"/>
  <c r="X3385"/>
  <c r="F3386"/>
  <c r="G3386"/>
  <c r="H3386"/>
  <c r="L3386"/>
  <c r="M3386"/>
  <c r="Q3386"/>
  <c r="R3386"/>
  <c r="U3386"/>
  <c r="V3386"/>
  <c r="W3386"/>
  <c r="I3387"/>
  <c r="N3387" s="1"/>
  <c r="S3387"/>
  <c r="I3388"/>
  <c r="J3388"/>
  <c r="N3388"/>
  <c r="O3388"/>
  <c r="S3388"/>
  <c r="T3388"/>
  <c r="X3388" s="1"/>
  <c r="I3389"/>
  <c r="J3389" s="1"/>
  <c r="N3389"/>
  <c r="O3389" s="1"/>
  <c r="S3389"/>
  <c r="T3389" s="1"/>
  <c r="X3389" s="1"/>
  <c r="I3390"/>
  <c r="J3390" s="1"/>
  <c r="N3390"/>
  <c r="O3390" s="1"/>
  <c r="S3390"/>
  <c r="T3390" s="1"/>
  <c r="X3390" s="1"/>
  <c r="I3391"/>
  <c r="J3391" s="1"/>
  <c r="S3391"/>
  <c r="T3391" s="1"/>
  <c r="X3391" s="1"/>
  <c r="I3392"/>
  <c r="J3392"/>
  <c r="N3392"/>
  <c r="O3392"/>
  <c r="S3392"/>
  <c r="T3392"/>
  <c r="X3392" s="1"/>
  <c r="F3393"/>
  <c r="G3393"/>
  <c r="H3393"/>
  <c r="L3393"/>
  <c r="M3393"/>
  <c r="Q3393"/>
  <c r="R3393"/>
  <c r="U3393"/>
  <c r="V3393"/>
  <c r="W3393"/>
  <c r="I3394"/>
  <c r="J3394"/>
  <c r="N3394"/>
  <c r="O3394"/>
  <c r="S3394"/>
  <c r="T3394"/>
  <c r="I3395"/>
  <c r="J3395" s="1"/>
  <c r="N3395"/>
  <c r="O3395" s="1"/>
  <c r="S3395"/>
  <c r="T3395" s="1"/>
  <c r="X3395" s="1"/>
  <c r="I3396"/>
  <c r="J3396" s="1"/>
  <c r="N3396"/>
  <c r="O3396" s="1"/>
  <c r="S3396"/>
  <c r="T3396" s="1"/>
  <c r="X3396" s="1"/>
  <c r="I3397"/>
  <c r="J3397" s="1"/>
  <c r="S3397"/>
  <c r="T3397" s="1"/>
  <c r="X3397" s="1"/>
  <c r="I3398"/>
  <c r="J3398"/>
  <c r="N3398"/>
  <c r="O3398"/>
  <c r="S3398"/>
  <c r="T3398"/>
  <c r="X3398" s="1"/>
  <c r="I3399"/>
  <c r="J3399" s="1"/>
  <c r="N3399"/>
  <c r="O3399" s="1"/>
  <c r="S3399"/>
  <c r="T3399" s="1"/>
  <c r="X3399" s="1"/>
  <c r="F3400"/>
  <c r="G3400"/>
  <c r="H3400"/>
  <c r="X3400"/>
  <c r="I3401"/>
  <c r="J3401" s="1"/>
  <c r="X3401"/>
  <c r="I3402"/>
  <c r="X3402"/>
  <c r="I3403"/>
  <c r="J3403"/>
  <c r="N3403"/>
  <c r="O3403"/>
  <c r="S3403"/>
  <c r="T3403"/>
  <c r="X3403" s="1"/>
  <c r="F3404"/>
  <c r="G3404"/>
  <c r="H3404"/>
  <c r="L3404"/>
  <c r="M3404"/>
  <c r="Q3404"/>
  <c r="R3404"/>
  <c r="U3404"/>
  <c r="V3404"/>
  <c r="W3404"/>
  <c r="I3405"/>
  <c r="J3405"/>
  <c r="N3405"/>
  <c r="O3405"/>
  <c r="S3405"/>
  <c r="T3405"/>
  <c r="I3406"/>
  <c r="J3406" s="1"/>
  <c r="N3406"/>
  <c r="O3406" s="1"/>
  <c r="S3406"/>
  <c r="T3406" s="1"/>
  <c r="X3406" s="1"/>
  <c r="I3407"/>
  <c r="J3407" s="1"/>
  <c r="N3407"/>
  <c r="O3407" s="1"/>
  <c r="S3407"/>
  <c r="T3407" s="1"/>
  <c r="X3407" s="1"/>
  <c r="I3408"/>
  <c r="J3408" s="1"/>
  <c r="S3408"/>
  <c r="T3408" s="1"/>
  <c r="X3408" s="1"/>
  <c r="I3409"/>
  <c r="J3409"/>
  <c r="N3409"/>
  <c r="O3409"/>
  <c r="S3409"/>
  <c r="T3409"/>
  <c r="X3409" s="1"/>
  <c r="I3410"/>
  <c r="J3410" s="1"/>
  <c r="N3410"/>
  <c r="O3410" s="1"/>
  <c r="S3410"/>
  <c r="T3410" s="1"/>
  <c r="X3410" s="1"/>
  <c r="I3411"/>
  <c r="J3411" s="1"/>
  <c r="N3411"/>
  <c r="O3411" s="1"/>
  <c r="S3411"/>
  <c r="T3411" s="1"/>
  <c r="X3411" s="1"/>
  <c r="F3412"/>
  <c r="G3412"/>
  <c r="H3412"/>
  <c r="L3412"/>
  <c r="M3412"/>
  <c r="Q3412"/>
  <c r="R3412"/>
  <c r="U3412"/>
  <c r="V3412"/>
  <c r="W3412"/>
  <c r="I3413"/>
  <c r="J3413" s="1"/>
  <c r="N3413"/>
  <c r="O3413" s="1"/>
  <c r="S3413"/>
  <c r="T3413" s="1"/>
  <c r="T3412" s="1"/>
  <c r="X3412" s="1"/>
  <c r="I3414"/>
  <c r="J3414" s="1"/>
  <c r="S3414"/>
  <c r="T3414" s="1"/>
  <c r="X3414" s="1"/>
  <c r="I3415"/>
  <c r="J3415"/>
  <c r="N3415"/>
  <c r="O3415"/>
  <c r="S3415"/>
  <c r="T3415"/>
  <c r="X3415" s="1"/>
  <c r="F3416"/>
  <c r="G3416"/>
  <c r="H3416"/>
  <c r="L3416"/>
  <c r="M3416"/>
  <c r="Q3416"/>
  <c r="R3416"/>
  <c r="U3416"/>
  <c r="V3416"/>
  <c r="W3416"/>
  <c r="I3417"/>
  <c r="J3417"/>
  <c r="N3417"/>
  <c r="O3417"/>
  <c r="S3417"/>
  <c r="T3417"/>
  <c r="I3418"/>
  <c r="J3418" s="1"/>
  <c r="N3418"/>
  <c r="O3418" s="1"/>
  <c r="S3418"/>
  <c r="T3418" s="1"/>
  <c r="X3418" s="1"/>
  <c r="I3419"/>
  <c r="J3419" s="1"/>
  <c r="N3419"/>
  <c r="O3419" s="1"/>
  <c r="S3419"/>
  <c r="T3419" s="1"/>
  <c r="X3419" s="1"/>
  <c r="I3420"/>
  <c r="J3420" s="1"/>
  <c r="S3420"/>
  <c r="T3420" s="1"/>
  <c r="X3420" s="1"/>
  <c r="L3421"/>
  <c r="M3421"/>
  <c r="Q3421"/>
  <c r="R3421"/>
  <c r="U3421"/>
  <c r="V3421"/>
  <c r="W3421"/>
  <c r="I3422"/>
  <c r="J3422" s="1"/>
  <c r="N3422"/>
  <c r="O3422" s="1"/>
  <c r="S3422"/>
  <c r="T3422" s="1"/>
  <c r="T3421" s="1"/>
  <c r="X3421" s="1"/>
  <c r="I3423"/>
  <c r="J3423" s="1"/>
  <c r="S3423"/>
  <c r="T3423" s="1"/>
  <c r="X3423" s="1"/>
  <c r="I3424"/>
  <c r="J3424"/>
  <c r="X3424"/>
  <c r="J3425"/>
  <c r="I3426"/>
  <c r="J3426"/>
  <c r="N3426"/>
  <c r="O3426"/>
  <c r="S3426"/>
  <c r="T3426"/>
  <c r="X3426" s="1"/>
  <c r="J3427"/>
  <c r="J3428"/>
  <c r="J3429"/>
  <c r="G3430"/>
  <c r="K3430"/>
  <c r="M3430"/>
  <c r="V3430"/>
  <c r="J3434"/>
  <c r="B3437"/>
  <c r="B3439"/>
  <c r="E3439"/>
  <c r="F3439"/>
  <c r="B3440"/>
  <c r="F3440"/>
  <c r="B3442"/>
  <c r="F3442"/>
  <c r="B3443"/>
  <c r="U3447"/>
  <c r="V3447"/>
  <c r="W3447"/>
  <c r="C3449"/>
  <c r="C3450"/>
  <c r="F3453"/>
  <c r="G3453"/>
  <c r="H3453"/>
  <c r="L3453"/>
  <c r="M3453"/>
  <c r="X3453"/>
  <c r="I3454"/>
  <c r="J3454" s="1"/>
  <c r="N3454"/>
  <c r="O3454" s="1"/>
  <c r="X3454"/>
  <c r="I3455"/>
  <c r="N3455"/>
  <c r="N3453" s="1"/>
  <c r="X3455"/>
  <c r="F3456"/>
  <c r="G3456"/>
  <c r="H3456"/>
  <c r="L3456"/>
  <c r="M3456"/>
  <c r="X3456"/>
  <c r="I3457"/>
  <c r="J3457" s="1"/>
  <c r="N3457"/>
  <c r="O3457" s="1"/>
  <c r="X3457"/>
  <c r="I3458"/>
  <c r="N3458"/>
  <c r="X3458"/>
  <c r="I3459"/>
  <c r="J3459" s="1"/>
  <c r="N3459"/>
  <c r="O3459" s="1"/>
  <c r="X3459"/>
  <c r="I3460"/>
  <c r="J3460" s="1"/>
  <c r="N3460"/>
  <c r="O3460" s="1"/>
  <c r="X3460"/>
  <c r="I3461"/>
  <c r="J3461" s="1"/>
  <c r="N3461"/>
  <c r="O3461" s="1"/>
  <c r="X3461"/>
  <c r="F3462"/>
  <c r="G3462"/>
  <c r="H3462"/>
  <c r="L3462"/>
  <c r="M3462"/>
  <c r="X3462"/>
  <c r="I3463"/>
  <c r="N3463"/>
  <c r="X3463"/>
  <c r="I3464"/>
  <c r="J3464" s="1"/>
  <c r="N3464"/>
  <c r="O3464" s="1"/>
  <c r="X3464"/>
  <c r="I3465"/>
  <c r="J3465" s="1"/>
  <c r="N3465"/>
  <c r="O3465" s="1"/>
  <c r="X3465"/>
  <c r="I3466"/>
  <c r="J3466" s="1"/>
  <c r="N3466"/>
  <c r="O3466" s="1"/>
  <c r="X3466"/>
  <c r="I3467"/>
  <c r="J3467" s="1"/>
  <c r="N3467"/>
  <c r="O3467" s="1"/>
  <c r="X3467"/>
  <c r="I3468"/>
  <c r="J3468" s="1"/>
  <c r="N3468"/>
  <c r="O3468" s="1"/>
  <c r="X3468"/>
  <c r="I3469"/>
  <c r="J3469" s="1"/>
  <c r="N3469"/>
  <c r="O3469" s="1"/>
  <c r="X3469"/>
  <c r="I3470"/>
  <c r="J3470" s="1"/>
  <c r="N3470"/>
  <c r="O3470" s="1"/>
  <c r="X3470"/>
  <c r="F3471"/>
  <c r="G3471"/>
  <c r="H3471"/>
  <c r="L3471"/>
  <c r="M3471"/>
  <c r="Q3471"/>
  <c r="R3471"/>
  <c r="U3471"/>
  <c r="V3471"/>
  <c r="W3471"/>
  <c r="I3472"/>
  <c r="J3472"/>
  <c r="N3472"/>
  <c r="O3472"/>
  <c r="S3472"/>
  <c r="T3472"/>
  <c r="I3473"/>
  <c r="J3473" s="1"/>
  <c r="N3473"/>
  <c r="O3473" s="1"/>
  <c r="S3473"/>
  <c r="T3473" s="1"/>
  <c r="X3473" s="1"/>
  <c r="I3474"/>
  <c r="J3474" s="1"/>
  <c r="N3474"/>
  <c r="O3474" s="1"/>
  <c r="S3474"/>
  <c r="T3474" s="1"/>
  <c r="X3474" s="1"/>
  <c r="I3475"/>
  <c r="J3475" s="1"/>
  <c r="S3475"/>
  <c r="T3475" s="1"/>
  <c r="X3475" s="1"/>
  <c r="I3476"/>
  <c r="J3476"/>
  <c r="N3476"/>
  <c r="O3476"/>
  <c r="S3476"/>
  <c r="T3476"/>
  <c r="X3476" s="1"/>
  <c r="I3477"/>
  <c r="J3477" s="1"/>
  <c r="N3477"/>
  <c r="O3477" s="1"/>
  <c r="S3477"/>
  <c r="T3477" s="1"/>
  <c r="X3477" s="1"/>
  <c r="I3478"/>
  <c r="J3478" s="1"/>
  <c r="N3478"/>
  <c r="O3478" s="1"/>
  <c r="S3478"/>
  <c r="T3478" s="1"/>
  <c r="X3478" s="1"/>
  <c r="I3479"/>
  <c r="J3479" s="1"/>
  <c r="S3479"/>
  <c r="T3479" s="1"/>
  <c r="X3479" s="1"/>
  <c r="I3480"/>
  <c r="J3480"/>
  <c r="N3480"/>
  <c r="O3480"/>
  <c r="X3480"/>
  <c r="I3481"/>
  <c r="J3481" s="1"/>
  <c r="X3481"/>
  <c r="I3482"/>
  <c r="J3482"/>
  <c r="N3482"/>
  <c r="O3482"/>
  <c r="X3482"/>
  <c r="I3483"/>
  <c r="J3483" s="1"/>
  <c r="S3483"/>
  <c r="T3483" s="1"/>
  <c r="X3483" s="1"/>
  <c r="I3484"/>
  <c r="J3484"/>
  <c r="N3484"/>
  <c r="O3484"/>
  <c r="X3484"/>
  <c r="I3485"/>
  <c r="J3485" s="1"/>
  <c r="S3485"/>
  <c r="T3485" s="1"/>
  <c r="X3485" s="1"/>
  <c r="I3486"/>
  <c r="J3486"/>
  <c r="N3486"/>
  <c r="O3486"/>
  <c r="S3486"/>
  <c r="T3486"/>
  <c r="X3486" s="1"/>
  <c r="I3487"/>
  <c r="J3487" s="1"/>
  <c r="N3487"/>
  <c r="O3487" s="1"/>
  <c r="X3487"/>
  <c r="I3488"/>
  <c r="J3488" s="1"/>
  <c r="N3488"/>
  <c r="O3488" s="1"/>
  <c r="S3488"/>
  <c r="T3488" s="1"/>
  <c r="X3488" s="1"/>
  <c r="F3489"/>
  <c r="G3489"/>
  <c r="H3489"/>
  <c r="L3489"/>
  <c r="M3489"/>
  <c r="X3489"/>
  <c r="I3490"/>
  <c r="N3490" s="1"/>
  <c r="X3490"/>
  <c r="I3491"/>
  <c r="J3491"/>
  <c r="N3491"/>
  <c r="O3491"/>
  <c r="X3491"/>
  <c r="I3492"/>
  <c r="J3492" s="1"/>
  <c r="X3492"/>
  <c r="F3493"/>
  <c r="G3493"/>
  <c r="H3493"/>
  <c r="L3493"/>
  <c r="M3493"/>
  <c r="X3493"/>
  <c r="I3494"/>
  <c r="J3494"/>
  <c r="N3494"/>
  <c r="O3494"/>
  <c r="X3494"/>
  <c r="I3495"/>
  <c r="N3495" s="1"/>
  <c r="X3495"/>
  <c r="I3496"/>
  <c r="J3496"/>
  <c r="N3496"/>
  <c r="O3496"/>
  <c r="X3496"/>
  <c r="I3497"/>
  <c r="J3497" s="1"/>
  <c r="X3497"/>
  <c r="I3498"/>
  <c r="J3498"/>
  <c r="N3498"/>
  <c r="O3498"/>
  <c r="X3498"/>
  <c r="F3499"/>
  <c r="G3499"/>
  <c r="H3499"/>
  <c r="H3571" s="1"/>
  <c r="L3499"/>
  <c r="M3499"/>
  <c r="X3499"/>
  <c r="I3500"/>
  <c r="I3499" s="1"/>
  <c r="J3499" s="1"/>
  <c r="X3500"/>
  <c r="I3501"/>
  <c r="J3501"/>
  <c r="N3501"/>
  <c r="O3501"/>
  <c r="X3501"/>
  <c r="I3502"/>
  <c r="J3502" s="1"/>
  <c r="X3502"/>
  <c r="I3503"/>
  <c r="J3503"/>
  <c r="N3503"/>
  <c r="O3503"/>
  <c r="X3503"/>
  <c r="I3504"/>
  <c r="J3504" s="1"/>
  <c r="X3504"/>
  <c r="F3505"/>
  <c r="G3505"/>
  <c r="H3505"/>
  <c r="X3505"/>
  <c r="J3506"/>
  <c r="N3506"/>
  <c r="O3506" s="1"/>
  <c r="X3506"/>
  <c r="I3507"/>
  <c r="J3507" s="1"/>
  <c r="N3507"/>
  <c r="O3507" s="1"/>
  <c r="X3507"/>
  <c r="I3508"/>
  <c r="N3508"/>
  <c r="O3508" s="1"/>
  <c r="X3508"/>
  <c r="F3509"/>
  <c r="G3509"/>
  <c r="H3509"/>
  <c r="L3509"/>
  <c r="M3509"/>
  <c r="X3509"/>
  <c r="I3510"/>
  <c r="J3510" s="1"/>
  <c r="N3510"/>
  <c r="O3510" s="1"/>
  <c r="X3510"/>
  <c r="I3511"/>
  <c r="N3511"/>
  <c r="X3511"/>
  <c r="I3512"/>
  <c r="J3512" s="1"/>
  <c r="N3512"/>
  <c r="O3512" s="1"/>
  <c r="X3512"/>
  <c r="I3513"/>
  <c r="J3513" s="1"/>
  <c r="N3513"/>
  <c r="O3513" s="1"/>
  <c r="X3513"/>
  <c r="I3514"/>
  <c r="J3514" s="1"/>
  <c r="N3514"/>
  <c r="O3514" s="1"/>
  <c r="X3514"/>
  <c r="I3515"/>
  <c r="J3515" s="1"/>
  <c r="N3515"/>
  <c r="O3515" s="1"/>
  <c r="X3515"/>
  <c r="I3516"/>
  <c r="J3516" s="1"/>
  <c r="N3516"/>
  <c r="O3516" s="1"/>
  <c r="X3516"/>
  <c r="I3517"/>
  <c r="J3517" s="1"/>
  <c r="N3517"/>
  <c r="O3517" s="1"/>
  <c r="X3517"/>
  <c r="X3518"/>
  <c r="I3519"/>
  <c r="X3519"/>
  <c r="I3520"/>
  <c r="J3520"/>
  <c r="X3520"/>
  <c r="I3521"/>
  <c r="J3521" s="1"/>
  <c r="X3521"/>
  <c r="I3522"/>
  <c r="J3522" s="1"/>
  <c r="X3522"/>
  <c r="I3523"/>
  <c r="J3523" s="1"/>
  <c r="X3523"/>
  <c r="I3524"/>
  <c r="J3524"/>
  <c r="N3524"/>
  <c r="O3524"/>
  <c r="S3524"/>
  <c r="T3524"/>
  <c r="X3524" s="1"/>
  <c r="I3525"/>
  <c r="J3525" s="1"/>
  <c r="N3525"/>
  <c r="O3525" s="1"/>
  <c r="X3525"/>
  <c r="I3526"/>
  <c r="J3526" s="1"/>
  <c r="X3526"/>
  <c r="F3527"/>
  <c r="G3527"/>
  <c r="H3527"/>
  <c r="L3527"/>
  <c r="L3571" s="1"/>
  <c r="M3527"/>
  <c r="Q3527"/>
  <c r="Q3571" s="1"/>
  <c r="R3527"/>
  <c r="U3527"/>
  <c r="U3571" s="1"/>
  <c r="V3527"/>
  <c r="W3527"/>
  <c r="W3571" s="1"/>
  <c r="I3528"/>
  <c r="J3528"/>
  <c r="N3528"/>
  <c r="O3528"/>
  <c r="S3528"/>
  <c r="T3528"/>
  <c r="I3529"/>
  <c r="J3529" s="1"/>
  <c r="N3529"/>
  <c r="O3529" s="1"/>
  <c r="S3529"/>
  <c r="T3529" s="1"/>
  <c r="X3529" s="1"/>
  <c r="I3530"/>
  <c r="J3530" s="1"/>
  <c r="N3530"/>
  <c r="O3530" s="1"/>
  <c r="S3530"/>
  <c r="T3530" s="1"/>
  <c r="X3530" s="1"/>
  <c r="I3531"/>
  <c r="J3531" s="1"/>
  <c r="S3531"/>
  <c r="T3531" s="1"/>
  <c r="X3531" s="1"/>
  <c r="I3532"/>
  <c r="J3532"/>
  <c r="N3532"/>
  <c r="O3532"/>
  <c r="S3532"/>
  <c r="T3532"/>
  <c r="X3532" s="1"/>
  <c r="I3533"/>
  <c r="J3533" s="1"/>
  <c r="N3533"/>
  <c r="O3533" s="1"/>
  <c r="S3533"/>
  <c r="T3533" s="1"/>
  <c r="X3533" s="1"/>
  <c r="F3534"/>
  <c r="G3534"/>
  <c r="H3534"/>
  <c r="L3534"/>
  <c r="M3534"/>
  <c r="Q3534"/>
  <c r="R3534"/>
  <c r="U3534"/>
  <c r="V3534"/>
  <c r="W3534"/>
  <c r="I3535"/>
  <c r="I3534" s="1"/>
  <c r="J3534" s="1"/>
  <c r="S3535"/>
  <c r="S3534" s="1"/>
  <c r="I3536"/>
  <c r="J3536"/>
  <c r="N3536"/>
  <c r="O3536"/>
  <c r="S3536"/>
  <c r="T3536"/>
  <c r="X3536" s="1"/>
  <c r="I3537"/>
  <c r="J3537" s="1"/>
  <c r="N3537"/>
  <c r="O3537" s="1"/>
  <c r="S3537"/>
  <c r="T3537" s="1"/>
  <c r="X3537" s="1"/>
  <c r="I3538"/>
  <c r="J3538" s="1"/>
  <c r="N3538"/>
  <c r="O3538" s="1"/>
  <c r="S3538"/>
  <c r="T3538" s="1"/>
  <c r="X3538" s="1"/>
  <c r="I3539"/>
  <c r="J3539" s="1"/>
  <c r="S3539"/>
  <c r="T3539" s="1"/>
  <c r="X3539" s="1"/>
  <c r="I3540"/>
  <c r="J3540"/>
  <c r="N3540"/>
  <c r="O3540"/>
  <c r="S3540"/>
  <c r="T3540"/>
  <c r="X3540" s="1"/>
  <c r="F3541"/>
  <c r="G3541"/>
  <c r="H3541"/>
  <c r="X3541"/>
  <c r="I3542"/>
  <c r="X3542"/>
  <c r="I3543"/>
  <c r="J3543"/>
  <c r="X3543"/>
  <c r="I3544"/>
  <c r="J3544" s="1"/>
  <c r="S3544"/>
  <c r="T3544" s="1"/>
  <c r="X3544" s="1"/>
  <c r="F3545"/>
  <c r="G3545"/>
  <c r="H3545"/>
  <c r="L3545"/>
  <c r="M3545"/>
  <c r="Q3545"/>
  <c r="R3545"/>
  <c r="U3545"/>
  <c r="V3545"/>
  <c r="W3545"/>
  <c r="I3546"/>
  <c r="N3546"/>
  <c r="S3546"/>
  <c r="I3547"/>
  <c r="J3547" s="1"/>
  <c r="N3547"/>
  <c r="O3547" s="1"/>
  <c r="S3547"/>
  <c r="T3547" s="1"/>
  <c r="X3547" s="1"/>
  <c r="I3548"/>
  <c r="J3548" s="1"/>
  <c r="S3548"/>
  <c r="T3548" s="1"/>
  <c r="X3548" s="1"/>
  <c r="I3549"/>
  <c r="J3549"/>
  <c r="N3549"/>
  <c r="O3549"/>
  <c r="S3549"/>
  <c r="T3549"/>
  <c r="X3549" s="1"/>
  <c r="I3550"/>
  <c r="J3550" s="1"/>
  <c r="N3550"/>
  <c r="O3550" s="1"/>
  <c r="S3550"/>
  <c r="T3550" s="1"/>
  <c r="X3550" s="1"/>
  <c r="I3551"/>
  <c r="J3551" s="1"/>
  <c r="N3551"/>
  <c r="O3551" s="1"/>
  <c r="S3551"/>
  <c r="T3551" s="1"/>
  <c r="X3551" s="1"/>
  <c r="I3552"/>
  <c r="J3552" s="1"/>
  <c r="S3552"/>
  <c r="T3552" s="1"/>
  <c r="X3552" s="1"/>
  <c r="F3553"/>
  <c r="G3553"/>
  <c r="H3553"/>
  <c r="L3553"/>
  <c r="M3553"/>
  <c r="Q3553"/>
  <c r="R3553"/>
  <c r="U3553"/>
  <c r="V3553"/>
  <c r="W3553"/>
  <c r="I3554"/>
  <c r="N3554"/>
  <c r="S3554"/>
  <c r="I3555"/>
  <c r="J3555" s="1"/>
  <c r="N3555"/>
  <c r="O3555" s="1"/>
  <c r="S3555"/>
  <c r="T3555" s="1"/>
  <c r="X3555" s="1"/>
  <c r="I3556"/>
  <c r="J3556" s="1"/>
  <c r="S3556"/>
  <c r="T3556" s="1"/>
  <c r="X3556" s="1"/>
  <c r="F3557"/>
  <c r="G3557"/>
  <c r="H3557"/>
  <c r="L3557"/>
  <c r="M3557"/>
  <c r="Q3557"/>
  <c r="R3557"/>
  <c r="U3557"/>
  <c r="V3557"/>
  <c r="W3557"/>
  <c r="I3558"/>
  <c r="N3558"/>
  <c r="S3558"/>
  <c r="I3559"/>
  <c r="J3559" s="1"/>
  <c r="N3559"/>
  <c r="O3559" s="1"/>
  <c r="S3559"/>
  <c r="T3559" s="1"/>
  <c r="X3559" s="1"/>
  <c r="I3560"/>
  <c r="J3560" s="1"/>
  <c r="S3560"/>
  <c r="T3560" s="1"/>
  <c r="X3560" s="1"/>
  <c r="I3561"/>
  <c r="J3561"/>
  <c r="N3561"/>
  <c r="O3561"/>
  <c r="S3561"/>
  <c r="T3561"/>
  <c r="X3561" s="1"/>
  <c r="L3562"/>
  <c r="M3562"/>
  <c r="Q3562"/>
  <c r="R3562"/>
  <c r="U3562"/>
  <c r="V3562"/>
  <c r="W3562"/>
  <c r="I3563"/>
  <c r="I3562" s="1"/>
  <c r="J3562" s="1"/>
  <c r="S3563"/>
  <c r="S3562" s="1"/>
  <c r="I3564"/>
  <c r="J3564"/>
  <c r="N3564"/>
  <c r="O3564"/>
  <c r="S3564"/>
  <c r="T3564"/>
  <c r="X3564" s="1"/>
  <c r="I3565"/>
  <c r="J3565" s="1"/>
  <c r="X3565"/>
  <c r="J3566"/>
  <c r="I3567"/>
  <c r="J3567" s="1"/>
  <c r="S3567"/>
  <c r="T3567" s="1"/>
  <c r="J3568"/>
  <c r="J3569"/>
  <c r="J3570"/>
  <c r="F3571"/>
  <c r="K3571"/>
  <c r="M3571"/>
  <c r="R3571"/>
  <c r="V3571"/>
  <c r="J3575"/>
  <c r="B3578"/>
  <c r="B3580"/>
  <c r="E3580"/>
  <c r="F3580"/>
  <c r="B3581"/>
  <c r="F3581"/>
  <c r="B3583"/>
  <c r="F3583"/>
  <c r="B3584"/>
  <c r="U3588"/>
  <c r="V3588"/>
  <c r="W3588"/>
  <c r="C3590"/>
  <c r="C3591"/>
  <c r="K3712" s="1"/>
  <c r="F3594"/>
  <c r="G3594"/>
  <c r="H3594"/>
  <c r="L3594"/>
  <c r="M3594"/>
  <c r="X3594"/>
  <c r="I3595"/>
  <c r="N3595"/>
  <c r="X3595"/>
  <c r="I3596"/>
  <c r="J3596" s="1"/>
  <c r="N3596"/>
  <c r="O3596" s="1"/>
  <c r="X3596"/>
  <c r="F3597"/>
  <c r="G3597"/>
  <c r="H3597"/>
  <c r="L3597"/>
  <c r="M3597"/>
  <c r="X3597"/>
  <c r="I3598"/>
  <c r="N3598"/>
  <c r="X3598"/>
  <c r="I3599"/>
  <c r="J3599" s="1"/>
  <c r="N3599"/>
  <c r="O3599" s="1"/>
  <c r="X3599"/>
  <c r="I3600"/>
  <c r="J3600" s="1"/>
  <c r="N3600"/>
  <c r="O3600" s="1"/>
  <c r="X3600"/>
  <c r="I3601"/>
  <c r="J3601" s="1"/>
  <c r="N3601"/>
  <c r="O3601" s="1"/>
  <c r="X3601"/>
  <c r="I3602"/>
  <c r="J3602" s="1"/>
  <c r="N3602"/>
  <c r="O3602" s="1"/>
  <c r="X3602"/>
  <c r="F3603"/>
  <c r="G3603"/>
  <c r="H3603"/>
  <c r="L3603"/>
  <c r="M3603"/>
  <c r="X3603"/>
  <c r="I3604"/>
  <c r="J3604" s="1"/>
  <c r="N3604"/>
  <c r="O3604" s="1"/>
  <c r="X3604"/>
  <c r="I3605"/>
  <c r="N3605"/>
  <c r="X3605"/>
  <c r="I3606"/>
  <c r="J3606" s="1"/>
  <c r="N3606"/>
  <c r="O3606" s="1"/>
  <c r="X3606"/>
  <c r="I3607"/>
  <c r="J3607" s="1"/>
  <c r="N3607"/>
  <c r="O3607" s="1"/>
  <c r="X3607"/>
  <c r="I3608"/>
  <c r="J3608" s="1"/>
  <c r="N3608"/>
  <c r="O3608" s="1"/>
  <c r="X3608"/>
  <c r="I3609"/>
  <c r="J3609" s="1"/>
  <c r="N3609"/>
  <c r="O3609" s="1"/>
  <c r="X3609"/>
  <c r="I3610"/>
  <c r="J3610" s="1"/>
  <c r="N3610"/>
  <c r="O3610" s="1"/>
  <c r="X3610"/>
  <c r="I3611"/>
  <c r="J3611" s="1"/>
  <c r="N3611"/>
  <c r="O3611" s="1"/>
  <c r="X3611"/>
  <c r="F3612"/>
  <c r="G3612"/>
  <c r="H3612"/>
  <c r="L3612"/>
  <c r="M3612"/>
  <c r="Q3612"/>
  <c r="R3612"/>
  <c r="R3712" s="1"/>
  <c r="U3612"/>
  <c r="V3612"/>
  <c r="W3612"/>
  <c r="I3613"/>
  <c r="N3613" s="1"/>
  <c r="S3613"/>
  <c r="I3614"/>
  <c r="J3614"/>
  <c r="N3614"/>
  <c r="O3614"/>
  <c r="S3614"/>
  <c r="T3614"/>
  <c r="X3614" s="1"/>
  <c r="I3615"/>
  <c r="J3615" s="1"/>
  <c r="N3615"/>
  <c r="O3615" s="1"/>
  <c r="S3615"/>
  <c r="T3615" s="1"/>
  <c r="X3615" s="1"/>
  <c r="I3616"/>
  <c r="J3616" s="1"/>
  <c r="N3616"/>
  <c r="O3616" s="1"/>
  <c r="S3616"/>
  <c r="T3616" s="1"/>
  <c r="X3616" s="1"/>
  <c r="I3617"/>
  <c r="J3617" s="1"/>
  <c r="S3617"/>
  <c r="T3617" s="1"/>
  <c r="X3617" s="1"/>
  <c r="I3618"/>
  <c r="J3618"/>
  <c r="N3618"/>
  <c r="O3618"/>
  <c r="S3618"/>
  <c r="T3618"/>
  <c r="X3618" s="1"/>
  <c r="I3619"/>
  <c r="J3619" s="1"/>
  <c r="N3619"/>
  <c r="O3619" s="1"/>
  <c r="S3619"/>
  <c r="T3619" s="1"/>
  <c r="X3619" s="1"/>
  <c r="I3620"/>
  <c r="J3620" s="1"/>
  <c r="N3620"/>
  <c r="O3620" s="1"/>
  <c r="S3620"/>
  <c r="T3620" s="1"/>
  <c r="X3620" s="1"/>
  <c r="I3621"/>
  <c r="J3621" s="1"/>
  <c r="X3621"/>
  <c r="I3622"/>
  <c r="J3622"/>
  <c r="N3622"/>
  <c r="O3622"/>
  <c r="X3622"/>
  <c r="I3623"/>
  <c r="J3623" s="1"/>
  <c r="X3623"/>
  <c r="I3624"/>
  <c r="J3624"/>
  <c r="N3624"/>
  <c r="O3624"/>
  <c r="S3624"/>
  <c r="T3624"/>
  <c r="X3624" s="1"/>
  <c r="I3625"/>
  <c r="J3625" s="1"/>
  <c r="N3625"/>
  <c r="O3625" s="1"/>
  <c r="X3625"/>
  <c r="I3626"/>
  <c r="J3626" s="1"/>
  <c r="N3626"/>
  <c r="O3626" s="1"/>
  <c r="S3626"/>
  <c r="T3626" s="1"/>
  <c r="X3626" s="1"/>
  <c r="I3627"/>
  <c r="J3627" s="1"/>
  <c r="S3627"/>
  <c r="T3627" s="1"/>
  <c r="X3627" s="1"/>
  <c r="I3628"/>
  <c r="J3628"/>
  <c r="N3628"/>
  <c r="O3628"/>
  <c r="X3628"/>
  <c r="I3629"/>
  <c r="J3629" s="1"/>
  <c r="S3629"/>
  <c r="T3629" s="1"/>
  <c r="X3629" s="1"/>
  <c r="F3630"/>
  <c r="G3630"/>
  <c r="H3630"/>
  <c r="L3630"/>
  <c r="M3630"/>
  <c r="X3630"/>
  <c r="I3631"/>
  <c r="J3631"/>
  <c r="N3631"/>
  <c r="O3631"/>
  <c r="X3631"/>
  <c r="I3632"/>
  <c r="I3630" s="1"/>
  <c r="J3630" s="1"/>
  <c r="X3632"/>
  <c r="I3633"/>
  <c r="J3633"/>
  <c r="N3633"/>
  <c r="O3633"/>
  <c r="X3633"/>
  <c r="F3634"/>
  <c r="G3634"/>
  <c r="H3634"/>
  <c r="L3634"/>
  <c r="M3634"/>
  <c r="X3634"/>
  <c r="I3635"/>
  <c r="N3635" s="1"/>
  <c r="X3635"/>
  <c r="I3636"/>
  <c r="J3636"/>
  <c r="N3636"/>
  <c r="O3636"/>
  <c r="X3636"/>
  <c r="I3637"/>
  <c r="J3637" s="1"/>
  <c r="X3637"/>
  <c r="I3638"/>
  <c r="J3638"/>
  <c r="N3638"/>
  <c r="O3638"/>
  <c r="X3638"/>
  <c r="I3639"/>
  <c r="J3639" s="1"/>
  <c r="X3639"/>
  <c r="F3640"/>
  <c r="G3640"/>
  <c r="H3640"/>
  <c r="L3640"/>
  <c r="M3640"/>
  <c r="X3640"/>
  <c r="I3641"/>
  <c r="J3641"/>
  <c r="N3641"/>
  <c r="O3641"/>
  <c r="X3641"/>
  <c r="I3642"/>
  <c r="I3640" s="1"/>
  <c r="J3640" s="1"/>
  <c r="X3642"/>
  <c r="I3643"/>
  <c r="J3643"/>
  <c r="N3643"/>
  <c r="O3643"/>
  <c r="X3643"/>
  <c r="I3644"/>
  <c r="J3644" s="1"/>
  <c r="X3644"/>
  <c r="I3645"/>
  <c r="J3645"/>
  <c r="N3645"/>
  <c r="O3645"/>
  <c r="X3645"/>
  <c r="F3646"/>
  <c r="G3646"/>
  <c r="H3646"/>
  <c r="X3646"/>
  <c r="J3647"/>
  <c r="N3647"/>
  <c r="O3647"/>
  <c r="X3647"/>
  <c r="I3648"/>
  <c r="I3646" s="1"/>
  <c r="X3648"/>
  <c r="I3649"/>
  <c r="J3649"/>
  <c r="N3649"/>
  <c r="O3649"/>
  <c r="X3649"/>
  <c r="F3650"/>
  <c r="G3650"/>
  <c r="H3650"/>
  <c r="L3650"/>
  <c r="M3650"/>
  <c r="X3650"/>
  <c r="I3651"/>
  <c r="N3651" s="1"/>
  <c r="X3651"/>
  <c r="I3652"/>
  <c r="J3652"/>
  <c r="N3652"/>
  <c r="O3652"/>
  <c r="X3652"/>
  <c r="I3653"/>
  <c r="J3653" s="1"/>
  <c r="X3653"/>
  <c r="I3654"/>
  <c r="J3654"/>
  <c r="N3654"/>
  <c r="O3654"/>
  <c r="X3654"/>
  <c r="I3655"/>
  <c r="J3655" s="1"/>
  <c r="X3655"/>
  <c r="I3656"/>
  <c r="J3656"/>
  <c r="N3656"/>
  <c r="O3656"/>
  <c r="X3656"/>
  <c r="I3657"/>
  <c r="J3657" s="1"/>
  <c r="X3657"/>
  <c r="I3658"/>
  <c r="J3658"/>
  <c r="N3658"/>
  <c r="O3658"/>
  <c r="X3658"/>
  <c r="X3659"/>
  <c r="I3660"/>
  <c r="J3660"/>
  <c r="X3660"/>
  <c r="I3661"/>
  <c r="X3661"/>
  <c r="I3662"/>
  <c r="J3662" s="1"/>
  <c r="X3662"/>
  <c r="I3663"/>
  <c r="J3663" s="1"/>
  <c r="X3663"/>
  <c r="I3664"/>
  <c r="J3664"/>
  <c r="X3664"/>
  <c r="I3665"/>
  <c r="J3665" s="1"/>
  <c r="S3665"/>
  <c r="T3665" s="1"/>
  <c r="X3665" s="1"/>
  <c r="I3666"/>
  <c r="J3666"/>
  <c r="N3666"/>
  <c r="O3666"/>
  <c r="X3666"/>
  <c r="I3667"/>
  <c r="J3667" s="1"/>
  <c r="X3667"/>
  <c r="F3668"/>
  <c r="G3668"/>
  <c r="H3668"/>
  <c r="L3668"/>
  <c r="M3668"/>
  <c r="Q3668"/>
  <c r="R3668"/>
  <c r="U3668"/>
  <c r="V3668"/>
  <c r="W3668"/>
  <c r="I3669"/>
  <c r="N3669" s="1"/>
  <c r="S3669"/>
  <c r="I3670"/>
  <c r="J3670"/>
  <c r="N3670"/>
  <c r="O3670"/>
  <c r="S3670"/>
  <c r="T3670"/>
  <c r="X3670" s="1"/>
  <c r="I3671"/>
  <c r="J3671" s="1"/>
  <c r="N3671"/>
  <c r="O3671" s="1"/>
  <c r="S3671"/>
  <c r="T3671" s="1"/>
  <c r="X3671" s="1"/>
  <c r="I3672"/>
  <c r="J3672" s="1"/>
  <c r="N3672"/>
  <c r="O3672" s="1"/>
  <c r="S3672"/>
  <c r="T3672" s="1"/>
  <c r="X3672" s="1"/>
  <c r="I3673"/>
  <c r="J3673" s="1"/>
  <c r="S3673"/>
  <c r="T3673" s="1"/>
  <c r="X3673" s="1"/>
  <c r="I3674"/>
  <c r="J3674"/>
  <c r="N3674"/>
  <c r="O3674"/>
  <c r="S3674"/>
  <c r="T3674"/>
  <c r="X3674" s="1"/>
  <c r="F3675"/>
  <c r="G3675"/>
  <c r="H3675"/>
  <c r="L3675"/>
  <c r="M3675"/>
  <c r="Q3675"/>
  <c r="R3675"/>
  <c r="U3675"/>
  <c r="V3675"/>
  <c r="W3675"/>
  <c r="I3676"/>
  <c r="J3676"/>
  <c r="N3676"/>
  <c r="O3676"/>
  <c r="S3676"/>
  <c r="T3676"/>
  <c r="I3677"/>
  <c r="J3677" s="1"/>
  <c r="N3677"/>
  <c r="O3677" s="1"/>
  <c r="S3677"/>
  <c r="T3677" s="1"/>
  <c r="X3677" s="1"/>
  <c r="I3678"/>
  <c r="J3678" s="1"/>
  <c r="N3678"/>
  <c r="O3678" s="1"/>
  <c r="S3678"/>
  <c r="T3678" s="1"/>
  <c r="X3678" s="1"/>
  <c r="I3679"/>
  <c r="J3679" s="1"/>
  <c r="S3679"/>
  <c r="T3679" s="1"/>
  <c r="X3679" s="1"/>
  <c r="I3680"/>
  <c r="J3680"/>
  <c r="N3680"/>
  <c r="O3680"/>
  <c r="S3680"/>
  <c r="T3680"/>
  <c r="X3680" s="1"/>
  <c r="I3681"/>
  <c r="J3681" s="1"/>
  <c r="N3681"/>
  <c r="O3681" s="1"/>
  <c r="S3681"/>
  <c r="T3681" s="1"/>
  <c r="X3681" s="1"/>
  <c r="F3682"/>
  <c r="G3682"/>
  <c r="H3682"/>
  <c r="X3682"/>
  <c r="I3683"/>
  <c r="J3683" s="1"/>
  <c r="X3683"/>
  <c r="I3684"/>
  <c r="X3684"/>
  <c r="I3685"/>
  <c r="J3685"/>
  <c r="N3685"/>
  <c r="O3685"/>
  <c r="S3685"/>
  <c r="T3685"/>
  <c r="X3685" s="1"/>
  <c r="F3686"/>
  <c r="G3686"/>
  <c r="H3686"/>
  <c r="L3686"/>
  <c r="M3686"/>
  <c r="Q3686"/>
  <c r="R3686"/>
  <c r="U3686"/>
  <c r="V3686"/>
  <c r="W3686"/>
  <c r="I3687"/>
  <c r="J3687"/>
  <c r="N3687"/>
  <c r="O3687"/>
  <c r="S3687"/>
  <c r="T3687"/>
  <c r="I3688"/>
  <c r="J3688" s="1"/>
  <c r="N3688"/>
  <c r="O3688" s="1"/>
  <c r="S3688"/>
  <c r="T3688" s="1"/>
  <c r="X3688" s="1"/>
  <c r="I3689"/>
  <c r="J3689" s="1"/>
  <c r="N3689"/>
  <c r="O3689" s="1"/>
  <c r="S3689"/>
  <c r="T3689" s="1"/>
  <c r="X3689" s="1"/>
  <c r="I3690"/>
  <c r="J3690" s="1"/>
  <c r="S3690"/>
  <c r="T3690" s="1"/>
  <c r="X3690" s="1"/>
  <c r="I3691"/>
  <c r="J3691"/>
  <c r="N3691"/>
  <c r="O3691"/>
  <c r="S3691"/>
  <c r="T3691"/>
  <c r="X3691" s="1"/>
  <c r="I3692"/>
  <c r="J3692" s="1"/>
  <c r="N3692"/>
  <c r="O3692" s="1"/>
  <c r="S3692"/>
  <c r="T3692" s="1"/>
  <c r="X3692" s="1"/>
  <c r="I3693"/>
  <c r="J3693" s="1"/>
  <c r="N3693"/>
  <c r="O3693" s="1"/>
  <c r="S3693"/>
  <c r="T3693" s="1"/>
  <c r="X3693" s="1"/>
  <c r="F3694"/>
  <c r="G3694"/>
  <c r="H3694"/>
  <c r="L3694"/>
  <c r="M3694"/>
  <c r="Q3694"/>
  <c r="R3694"/>
  <c r="U3694"/>
  <c r="V3694"/>
  <c r="W3694"/>
  <c r="I3695"/>
  <c r="J3695" s="1"/>
  <c r="N3695"/>
  <c r="O3695" s="1"/>
  <c r="S3695"/>
  <c r="T3695" s="1"/>
  <c r="T3694" s="1"/>
  <c r="X3694" s="1"/>
  <c r="I3696"/>
  <c r="J3696" s="1"/>
  <c r="S3696"/>
  <c r="T3696" s="1"/>
  <c r="X3696" s="1"/>
  <c r="I3697"/>
  <c r="J3697"/>
  <c r="N3697"/>
  <c r="O3697"/>
  <c r="S3697"/>
  <c r="T3697"/>
  <c r="X3697" s="1"/>
  <c r="F3698"/>
  <c r="G3698"/>
  <c r="H3698"/>
  <c r="L3698"/>
  <c r="M3698"/>
  <c r="Q3698"/>
  <c r="R3698"/>
  <c r="U3698"/>
  <c r="V3698"/>
  <c r="W3698"/>
  <c r="I3699"/>
  <c r="J3699"/>
  <c r="N3699"/>
  <c r="O3699"/>
  <c r="S3699"/>
  <c r="T3699"/>
  <c r="I3700"/>
  <c r="J3700" s="1"/>
  <c r="N3700"/>
  <c r="O3700" s="1"/>
  <c r="S3700"/>
  <c r="T3700" s="1"/>
  <c r="X3700" s="1"/>
  <c r="I3701"/>
  <c r="J3701" s="1"/>
  <c r="N3701"/>
  <c r="O3701" s="1"/>
  <c r="S3701"/>
  <c r="T3701" s="1"/>
  <c r="X3701" s="1"/>
  <c r="I3702"/>
  <c r="J3702" s="1"/>
  <c r="S3702"/>
  <c r="T3702" s="1"/>
  <c r="X3702" s="1"/>
  <c r="L3703"/>
  <c r="M3703"/>
  <c r="Q3703"/>
  <c r="R3703"/>
  <c r="U3703"/>
  <c r="V3703"/>
  <c r="W3703"/>
  <c r="I3704"/>
  <c r="J3704" s="1"/>
  <c r="N3704"/>
  <c r="O3704" s="1"/>
  <c r="S3704"/>
  <c r="T3704" s="1"/>
  <c r="I3705"/>
  <c r="J3705" s="1"/>
  <c r="S3705"/>
  <c r="T3705" s="1"/>
  <c r="X3705" s="1"/>
  <c r="I3706"/>
  <c r="J3706"/>
  <c r="X3706"/>
  <c r="J3707"/>
  <c r="I3708"/>
  <c r="J3708"/>
  <c r="N3708"/>
  <c r="O3708"/>
  <c r="S3708"/>
  <c r="T3708"/>
  <c r="X3708" s="1"/>
  <c r="J3709"/>
  <c r="J3710"/>
  <c r="J3711"/>
  <c r="G3712"/>
  <c r="M3712"/>
  <c r="V3712"/>
  <c r="J3716"/>
  <c r="B3719"/>
  <c r="B3721"/>
  <c r="E3721"/>
  <c r="F3721"/>
  <c r="B3722"/>
  <c r="F3722"/>
  <c r="B3724"/>
  <c r="F3724"/>
  <c r="B3725"/>
  <c r="U3729"/>
  <c r="V3729"/>
  <c r="W3729"/>
  <c r="C3731"/>
  <c r="C3732"/>
  <c r="K3853" s="1"/>
  <c r="F3735"/>
  <c r="G3735"/>
  <c r="H3735"/>
  <c r="L3735"/>
  <c r="M3735"/>
  <c r="X3735"/>
  <c r="I3736"/>
  <c r="J3736" s="1"/>
  <c r="N3736"/>
  <c r="O3736" s="1"/>
  <c r="X3736"/>
  <c r="I3737"/>
  <c r="N3737"/>
  <c r="N3735" s="1"/>
  <c r="X3737"/>
  <c r="F3738"/>
  <c r="G3738"/>
  <c r="H3738"/>
  <c r="L3738"/>
  <c r="M3738"/>
  <c r="X3738"/>
  <c r="I3739"/>
  <c r="J3739" s="1"/>
  <c r="N3739"/>
  <c r="O3739" s="1"/>
  <c r="X3739"/>
  <c r="I3740"/>
  <c r="N3740"/>
  <c r="X3740"/>
  <c r="I3741"/>
  <c r="J3741" s="1"/>
  <c r="N3741"/>
  <c r="O3741" s="1"/>
  <c r="X3741"/>
  <c r="I3742"/>
  <c r="J3742" s="1"/>
  <c r="N3742"/>
  <c r="O3742" s="1"/>
  <c r="X3742"/>
  <c r="I3743"/>
  <c r="J3743" s="1"/>
  <c r="N3743"/>
  <c r="O3743" s="1"/>
  <c r="X3743"/>
  <c r="F3744"/>
  <c r="G3744"/>
  <c r="H3744"/>
  <c r="L3744"/>
  <c r="M3744"/>
  <c r="X3744"/>
  <c r="I3745"/>
  <c r="N3745"/>
  <c r="X3745"/>
  <c r="I3746"/>
  <c r="J3746" s="1"/>
  <c r="N3746"/>
  <c r="O3746" s="1"/>
  <c r="X3746"/>
  <c r="I3747"/>
  <c r="J3747" s="1"/>
  <c r="N3747"/>
  <c r="O3747" s="1"/>
  <c r="X3747"/>
  <c r="I3748"/>
  <c r="J3748" s="1"/>
  <c r="N3748"/>
  <c r="O3748" s="1"/>
  <c r="X3748"/>
  <c r="I3749"/>
  <c r="J3749" s="1"/>
  <c r="N3749"/>
  <c r="O3749" s="1"/>
  <c r="X3749"/>
  <c r="I3750"/>
  <c r="J3750" s="1"/>
  <c r="N3750"/>
  <c r="O3750" s="1"/>
  <c r="X3750"/>
  <c r="I3751"/>
  <c r="J3751" s="1"/>
  <c r="N3751"/>
  <c r="O3751" s="1"/>
  <c r="X3751"/>
  <c r="I3752"/>
  <c r="J3752" s="1"/>
  <c r="N3752"/>
  <c r="O3752" s="1"/>
  <c r="X3752"/>
  <c r="F3753"/>
  <c r="G3753"/>
  <c r="H3753"/>
  <c r="L3753"/>
  <c r="M3753"/>
  <c r="Q3753"/>
  <c r="R3753"/>
  <c r="U3753"/>
  <c r="V3753"/>
  <c r="W3753"/>
  <c r="I3754"/>
  <c r="J3754"/>
  <c r="N3754"/>
  <c r="O3754"/>
  <c r="S3754"/>
  <c r="T3754"/>
  <c r="I3755"/>
  <c r="J3755" s="1"/>
  <c r="N3755"/>
  <c r="O3755" s="1"/>
  <c r="S3755"/>
  <c r="T3755" s="1"/>
  <c r="X3755" s="1"/>
  <c r="I3756"/>
  <c r="J3756" s="1"/>
  <c r="N3756"/>
  <c r="O3756" s="1"/>
  <c r="S3756"/>
  <c r="T3756" s="1"/>
  <c r="X3756" s="1"/>
  <c r="I3757"/>
  <c r="J3757" s="1"/>
  <c r="S3757"/>
  <c r="T3757" s="1"/>
  <c r="X3757" s="1"/>
  <c r="I3758"/>
  <c r="J3758"/>
  <c r="N3758"/>
  <c r="O3758"/>
  <c r="S3758"/>
  <c r="T3758"/>
  <c r="X3758" s="1"/>
  <c r="I3759"/>
  <c r="J3759" s="1"/>
  <c r="N3759"/>
  <c r="O3759" s="1"/>
  <c r="S3759"/>
  <c r="T3759" s="1"/>
  <c r="X3759" s="1"/>
  <c r="I3760"/>
  <c r="J3760" s="1"/>
  <c r="N3760"/>
  <c r="O3760" s="1"/>
  <c r="S3760"/>
  <c r="T3760" s="1"/>
  <c r="X3760" s="1"/>
  <c r="I3761"/>
  <c r="J3761" s="1"/>
  <c r="S3761"/>
  <c r="T3761" s="1"/>
  <c r="X3761" s="1"/>
  <c r="I3762"/>
  <c r="J3762"/>
  <c r="N3762"/>
  <c r="O3762"/>
  <c r="X3762"/>
  <c r="I3763"/>
  <c r="J3763" s="1"/>
  <c r="X3763"/>
  <c r="I3764"/>
  <c r="J3764"/>
  <c r="N3764"/>
  <c r="O3764"/>
  <c r="X3764"/>
  <c r="I3765"/>
  <c r="J3765" s="1"/>
  <c r="S3765"/>
  <c r="T3765" s="1"/>
  <c r="X3765" s="1"/>
  <c r="I3766"/>
  <c r="J3766"/>
  <c r="N3766"/>
  <c r="O3766"/>
  <c r="X3766"/>
  <c r="I3767"/>
  <c r="J3767" s="1"/>
  <c r="S3767"/>
  <c r="T3767" s="1"/>
  <c r="X3767" s="1"/>
  <c r="I3768"/>
  <c r="J3768"/>
  <c r="N3768"/>
  <c r="O3768"/>
  <c r="S3768"/>
  <c r="T3768"/>
  <c r="X3768" s="1"/>
  <c r="I3769"/>
  <c r="J3769" s="1"/>
  <c r="N3769"/>
  <c r="O3769" s="1"/>
  <c r="X3769"/>
  <c r="I3770"/>
  <c r="J3770" s="1"/>
  <c r="N3770"/>
  <c r="O3770" s="1"/>
  <c r="S3770"/>
  <c r="T3770" s="1"/>
  <c r="X3770" s="1"/>
  <c r="F3771"/>
  <c r="G3771"/>
  <c r="H3771"/>
  <c r="H3853" s="1"/>
  <c r="L3771"/>
  <c r="M3771"/>
  <c r="X3771"/>
  <c r="I3772"/>
  <c r="N3772" s="1"/>
  <c r="X3772"/>
  <c r="I3773"/>
  <c r="J3773"/>
  <c r="N3773"/>
  <c r="O3773"/>
  <c r="X3773"/>
  <c r="I3774"/>
  <c r="J3774" s="1"/>
  <c r="X3774"/>
  <c r="F3775"/>
  <c r="G3775"/>
  <c r="H3775"/>
  <c r="L3775"/>
  <c r="L3853" s="1"/>
  <c r="M3775"/>
  <c r="X3775"/>
  <c r="I3776"/>
  <c r="J3776"/>
  <c r="N3776"/>
  <c r="O3776"/>
  <c r="X3776"/>
  <c r="I3777"/>
  <c r="N3777" s="1"/>
  <c r="X3777"/>
  <c r="I3778"/>
  <c r="J3778"/>
  <c r="N3778"/>
  <c r="O3778"/>
  <c r="X3778"/>
  <c r="I3779"/>
  <c r="J3779" s="1"/>
  <c r="X3779"/>
  <c r="I3780"/>
  <c r="J3780"/>
  <c r="N3780"/>
  <c r="O3780"/>
  <c r="X3780"/>
  <c r="F3781"/>
  <c r="G3781"/>
  <c r="H3781"/>
  <c r="L3781"/>
  <c r="M3781"/>
  <c r="X3781"/>
  <c r="I3782"/>
  <c r="I3781" s="1"/>
  <c r="J3781" s="1"/>
  <c r="X3782"/>
  <c r="I3783"/>
  <c r="J3783"/>
  <c r="N3783"/>
  <c r="O3783"/>
  <c r="X3783"/>
  <c r="I3784"/>
  <c r="J3784" s="1"/>
  <c r="X3784"/>
  <c r="I3785"/>
  <c r="J3785"/>
  <c r="N3785"/>
  <c r="O3785"/>
  <c r="X3785"/>
  <c r="I3786"/>
  <c r="J3786" s="1"/>
  <c r="X3786"/>
  <c r="F3787"/>
  <c r="G3787"/>
  <c r="H3787"/>
  <c r="X3787"/>
  <c r="J3788"/>
  <c r="N3788"/>
  <c r="O3788" s="1"/>
  <c r="X3788"/>
  <c r="I3789"/>
  <c r="J3789" s="1"/>
  <c r="N3789"/>
  <c r="O3789" s="1"/>
  <c r="X3789"/>
  <c r="I3790"/>
  <c r="N3790"/>
  <c r="O3790" s="1"/>
  <c r="X3790"/>
  <c r="F3791"/>
  <c r="G3791"/>
  <c r="H3791"/>
  <c r="L3791"/>
  <c r="M3791"/>
  <c r="X3791"/>
  <c r="I3792"/>
  <c r="J3792" s="1"/>
  <c r="N3792"/>
  <c r="O3792" s="1"/>
  <c r="X3792"/>
  <c r="I3793"/>
  <c r="N3793"/>
  <c r="X3793"/>
  <c r="I3794"/>
  <c r="J3794" s="1"/>
  <c r="N3794"/>
  <c r="O3794" s="1"/>
  <c r="X3794"/>
  <c r="I3795"/>
  <c r="J3795" s="1"/>
  <c r="N3795"/>
  <c r="O3795" s="1"/>
  <c r="X3795"/>
  <c r="I3796"/>
  <c r="J3796" s="1"/>
  <c r="N3796"/>
  <c r="O3796" s="1"/>
  <c r="X3796"/>
  <c r="I3797"/>
  <c r="J3797" s="1"/>
  <c r="N3797"/>
  <c r="O3797" s="1"/>
  <c r="X3797"/>
  <c r="I3798"/>
  <c r="J3798" s="1"/>
  <c r="N3798"/>
  <c r="O3798" s="1"/>
  <c r="X3798"/>
  <c r="I3799"/>
  <c r="J3799" s="1"/>
  <c r="N3799"/>
  <c r="O3799" s="1"/>
  <c r="X3799"/>
  <c r="X3800"/>
  <c r="I3801"/>
  <c r="X3801"/>
  <c r="I3802"/>
  <c r="J3802"/>
  <c r="X3802"/>
  <c r="I3803"/>
  <c r="J3803" s="1"/>
  <c r="X3803"/>
  <c r="I3804"/>
  <c r="J3804" s="1"/>
  <c r="X3804"/>
  <c r="I3805"/>
  <c r="J3805" s="1"/>
  <c r="X3805"/>
  <c r="I3806"/>
  <c r="J3806"/>
  <c r="N3806"/>
  <c r="O3806"/>
  <c r="S3806"/>
  <c r="T3806"/>
  <c r="X3806" s="1"/>
  <c r="I3807"/>
  <c r="J3807" s="1"/>
  <c r="N3807"/>
  <c r="O3807" s="1"/>
  <c r="X3807"/>
  <c r="I3808"/>
  <c r="J3808" s="1"/>
  <c r="X3808"/>
  <c r="F3809"/>
  <c r="G3809"/>
  <c r="H3809"/>
  <c r="L3809"/>
  <c r="M3809"/>
  <c r="Q3809"/>
  <c r="Q3853" s="1"/>
  <c r="R3809"/>
  <c r="U3809"/>
  <c r="U3853" s="1"/>
  <c r="V3809"/>
  <c r="W3809"/>
  <c r="W3853" s="1"/>
  <c r="I3810"/>
  <c r="J3810"/>
  <c r="N3810"/>
  <c r="O3810"/>
  <c r="S3810"/>
  <c r="T3810"/>
  <c r="I3811"/>
  <c r="J3811" s="1"/>
  <c r="N3811"/>
  <c r="O3811" s="1"/>
  <c r="S3811"/>
  <c r="T3811" s="1"/>
  <c r="X3811" s="1"/>
  <c r="I3812"/>
  <c r="J3812" s="1"/>
  <c r="N3812"/>
  <c r="O3812" s="1"/>
  <c r="S3812"/>
  <c r="T3812" s="1"/>
  <c r="X3812" s="1"/>
  <c r="I3813"/>
  <c r="J3813" s="1"/>
  <c r="S3813"/>
  <c r="T3813" s="1"/>
  <c r="X3813" s="1"/>
  <c r="I3814"/>
  <c r="J3814"/>
  <c r="N3814"/>
  <c r="O3814"/>
  <c r="S3814"/>
  <c r="T3814"/>
  <c r="X3814" s="1"/>
  <c r="I3815"/>
  <c r="J3815" s="1"/>
  <c r="N3815"/>
  <c r="O3815" s="1"/>
  <c r="S3815"/>
  <c r="T3815" s="1"/>
  <c r="X3815" s="1"/>
  <c r="F3816"/>
  <c r="G3816"/>
  <c r="H3816"/>
  <c r="L3816"/>
  <c r="M3816"/>
  <c r="Q3816"/>
  <c r="R3816"/>
  <c r="U3816"/>
  <c r="V3816"/>
  <c r="W3816"/>
  <c r="I3817"/>
  <c r="I3816" s="1"/>
  <c r="J3816" s="1"/>
  <c r="S3817"/>
  <c r="S3816" s="1"/>
  <c r="I3818"/>
  <c r="J3818"/>
  <c r="N3818"/>
  <c r="O3818"/>
  <c r="S3818"/>
  <c r="T3818"/>
  <c r="X3818" s="1"/>
  <c r="I3819"/>
  <c r="J3819" s="1"/>
  <c r="N3819"/>
  <c r="O3819" s="1"/>
  <c r="S3819"/>
  <c r="T3819" s="1"/>
  <c r="X3819" s="1"/>
  <c r="I3820"/>
  <c r="J3820" s="1"/>
  <c r="N3820"/>
  <c r="O3820" s="1"/>
  <c r="S3820"/>
  <c r="T3820" s="1"/>
  <c r="X3820" s="1"/>
  <c r="I3821"/>
  <c r="J3821" s="1"/>
  <c r="S3821"/>
  <c r="T3821" s="1"/>
  <c r="X3821" s="1"/>
  <c r="I3822"/>
  <c r="J3822"/>
  <c r="N3822"/>
  <c r="O3822"/>
  <c r="S3822"/>
  <c r="T3822"/>
  <c r="X3822" s="1"/>
  <c r="F3823"/>
  <c r="G3823"/>
  <c r="H3823"/>
  <c r="X3823"/>
  <c r="I3824"/>
  <c r="X3824"/>
  <c r="I3825"/>
  <c r="J3825"/>
  <c r="X3825"/>
  <c r="I3826"/>
  <c r="J3826" s="1"/>
  <c r="S3826"/>
  <c r="T3826" s="1"/>
  <c r="X3826" s="1"/>
  <c r="F3827"/>
  <c r="G3827"/>
  <c r="H3827"/>
  <c r="L3827"/>
  <c r="M3827"/>
  <c r="Q3827"/>
  <c r="R3827"/>
  <c r="U3827"/>
  <c r="V3827"/>
  <c r="W3827"/>
  <c r="I3828"/>
  <c r="N3828"/>
  <c r="S3828"/>
  <c r="I3829"/>
  <c r="J3829" s="1"/>
  <c r="N3829"/>
  <c r="O3829" s="1"/>
  <c r="S3829"/>
  <c r="T3829" s="1"/>
  <c r="X3829" s="1"/>
  <c r="I3830"/>
  <c r="J3830" s="1"/>
  <c r="S3830"/>
  <c r="T3830" s="1"/>
  <c r="X3830" s="1"/>
  <c r="I3831"/>
  <c r="J3831"/>
  <c r="N3831"/>
  <c r="O3831"/>
  <c r="S3831"/>
  <c r="T3831"/>
  <c r="X3831" s="1"/>
  <c r="I3832"/>
  <c r="J3832" s="1"/>
  <c r="N3832"/>
  <c r="O3832" s="1"/>
  <c r="S3832"/>
  <c r="T3832" s="1"/>
  <c r="X3832" s="1"/>
  <c r="I3833"/>
  <c r="J3833" s="1"/>
  <c r="N3833"/>
  <c r="O3833" s="1"/>
  <c r="S3833"/>
  <c r="T3833" s="1"/>
  <c r="X3833" s="1"/>
  <c r="I3834"/>
  <c r="J3834" s="1"/>
  <c r="S3834"/>
  <c r="T3834" s="1"/>
  <c r="X3834" s="1"/>
  <c r="F3835"/>
  <c r="G3835"/>
  <c r="H3835"/>
  <c r="L3835"/>
  <c r="M3835"/>
  <c r="Q3835"/>
  <c r="R3835"/>
  <c r="U3835"/>
  <c r="V3835"/>
  <c r="W3835"/>
  <c r="I3836"/>
  <c r="N3836"/>
  <c r="S3836"/>
  <c r="I3837"/>
  <c r="J3837" s="1"/>
  <c r="N3837"/>
  <c r="O3837" s="1"/>
  <c r="S3837"/>
  <c r="T3837" s="1"/>
  <c r="X3837" s="1"/>
  <c r="I3838"/>
  <c r="J3838" s="1"/>
  <c r="S3838"/>
  <c r="T3838" s="1"/>
  <c r="X3838" s="1"/>
  <c r="F3839"/>
  <c r="G3839"/>
  <c r="H3839"/>
  <c r="L3839"/>
  <c r="M3839"/>
  <c r="Q3839"/>
  <c r="R3839"/>
  <c r="U3839"/>
  <c r="V3839"/>
  <c r="W3839"/>
  <c r="I3840"/>
  <c r="N3840"/>
  <c r="S3840"/>
  <c r="I3841"/>
  <c r="J3841" s="1"/>
  <c r="N3841"/>
  <c r="O3841" s="1"/>
  <c r="S3841"/>
  <c r="T3841" s="1"/>
  <c r="X3841" s="1"/>
  <c r="I3842"/>
  <c r="J3842" s="1"/>
  <c r="S3842"/>
  <c r="T3842" s="1"/>
  <c r="X3842" s="1"/>
  <c r="I3843"/>
  <c r="J3843"/>
  <c r="N3843"/>
  <c r="O3843"/>
  <c r="S3843"/>
  <c r="T3843"/>
  <c r="X3843" s="1"/>
  <c r="L3844"/>
  <c r="M3844"/>
  <c r="Q3844"/>
  <c r="R3844"/>
  <c r="U3844"/>
  <c r="V3844"/>
  <c r="W3844"/>
  <c r="I3845"/>
  <c r="I3844" s="1"/>
  <c r="J3844" s="1"/>
  <c r="S3845"/>
  <c r="S3844" s="1"/>
  <c r="I3846"/>
  <c r="J3846"/>
  <c r="N3846"/>
  <c r="O3846"/>
  <c r="S3846"/>
  <c r="T3846"/>
  <c r="X3846" s="1"/>
  <c r="I3847"/>
  <c r="J3847" s="1"/>
  <c r="X3847"/>
  <c r="J3848"/>
  <c r="I3849"/>
  <c r="J3849" s="1"/>
  <c r="S3849"/>
  <c r="T3849" s="1"/>
  <c r="J3850"/>
  <c r="J3851"/>
  <c r="J3852"/>
  <c r="F3853"/>
  <c r="M3853"/>
  <c r="R3853"/>
  <c r="V3853"/>
  <c r="J3857"/>
  <c r="B3860"/>
  <c r="B3862"/>
  <c r="E3862"/>
  <c r="F3862"/>
  <c r="B3863"/>
  <c r="F3863"/>
  <c r="B3865"/>
  <c r="F3865"/>
  <c r="B3866"/>
  <c r="U3870"/>
  <c r="V3870"/>
  <c r="W3870"/>
  <c r="C3872"/>
  <c r="C3873"/>
  <c r="F3876"/>
  <c r="G3876"/>
  <c r="G3994" s="1"/>
  <c r="H3876"/>
  <c r="L3876"/>
  <c r="M3876"/>
  <c r="X3876"/>
  <c r="I3877"/>
  <c r="N3877"/>
  <c r="X3877"/>
  <c r="I3878"/>
  <c r="J3878" s="1"/>
  <c r="N3878"/>
  <c r="O3878" s="1"/>
  <c r="X3878"/>
  <c r="F3879"/>
  <c r="G3879"/>
  <c r="H3879"/>
  <c r="L3879"/>
  <c r="M3879"/>
  <c r="X3879"/>
  <c r="I3880"/>
  <c r="N3880"/>
  <c r="X3880"/>
  <c r="I3881"/>
  <c r="J3881" s="1"/>
  <c r="N3881"/>
  <c r="O3881" s="1"/>
  <c r="X3881"/>
  <c r="I3882"/>
  <c r="J3882" s="1"/>
  <c r="N3882"/>
  <c r="O3882" s="1"/>
  <c r="X3882"/>
  <c r="I3883"/>
  <c r="J3883" s="1"/>
  <c r="N3883"/>
  <c r="O3883" s="1"/>
  <c r="X3883"/>
  <c r="I3884"/>
  <c r="J3884" s="1"/>
  <c r="N3884"/>
  <c r="O3884" s="1"/>
  <c r="X3884"/>
  <c r="F3885"/>
  <c r="G3885"/>
  <c r="H3885"/>
  <c r="L3885"/>
  <c r="M3885"/>
  <c r="M3994" s="1"/>
  <c r="X3885"/>
  <c r="I3886"/>
  <c r="J3886" s="1"/>
  <c r="N3886"/>
  <c r="O3886" s="1"/>
  <c r="X3886"/>
  <c r="I3887"/>
  <c r="N3887"/>
  <c r="X3887"/>
  <c r="I3888"/>
  <c r="J3888" s="1"/>
  <c r="N3888"/>
  <c r="O3888" s="1"/>
  <c r="X3888"/>
  <c r="I3889"/>
  <c r="J3889" s="1"/>
  <c r="N3889"/>
  <c r="O3889" s="1"/>
  <c r="X3889"/>
  <c r="I3890"/>
  <c r="J3890" s="1"/>
  <c r="N3890"/>
  <c r="O3890" s="1"/>
  <c r="X3890"/>
  <c r="I3891"/>
  <c r="J3891" s="1"/>
  <c r="N3891"/>
  <c r="O3891" s="1"/>
  <c r="X3891"/>
  <c r="I3892"/>
  <c r="J3892" s="1"/>
  <c r="N3892"/>
  <c r="O3892" s="1"/>
  <c r="X3892"/>
  <c r="I3893"/>
  <c r="J3893" s="1"/>
  <c r="N3893"/>
  <c r="O3893" s="1"/>
  <c r="X3893"/>
  <c r="F3894"/>
  <c r="G3894"/>
  <c r="H3894"/>
  <c r="L3894"/>
  <c r="M3894"/>
  <c r="Q3894"/>
  <c r="R3894"/>
  <c r="U3894"/>
  <c r="V3894"/>
  <c r="V3994" s="1"/>
  <c r="W3894"/>
  <c r="I3895"/>
  <c r="N3895" s="1"/>
  <c r="S3895"/>
  <c r="I3896"/>
  <c r="J3896"/>
  <c r="N3896"/>
  <c r="O3896"/>
  <c r="S3896"/>
  <c r="T3896"/>
  <c r="X3896" s="1"/>
  <c r="I3897"/>
  <c r="J3897" s="1"/>
  <c r="N3897"/>
  <c r="O3897" s="1"/>
  <c r="S3897"/>
  <c r="T3897" s="1"/>
  <c r="X3897" s="1"/>
  <c r="I3898"/>
  <c r="J3898" s="1"/>
  <c r="N3898"/>
  <c r="O3898" s="1"/>
  <c r="S3898"/>
  <c r="T3898" s="1"/>
  <c r="X3898" s="1"/>
  <c r="I3899"/>
  <c r="J3899" s="1"/>
  <c r="S3899"/>
  <c r="T3899" s="1"/>
  <c r="X3899" s="1"/>
  <c r="I3900"/>
  <c r="J3900"/>
  <c r="N3900"/>
  <c r="O3900"/>
  <c r="S3900"/>
  <c r="T3900"/>
  <c r="X3900" s="1"/>
  <c r="I3901"/>
  <c r="J3901" s="1"/>
  <c r="N3901"/>
  <c r="O3901" s="1"/>
  <c r="S3901"/>
  <c r="T3901" s="1"/>
  <c r="X3901" s="1"/>
  <c r="I3902"/>
  <c r="J3902" s="1"/>
  <c r="N3902"/>
  <c r="O3902" s="1"/>
  <c r="S3902"/>
  <c r="T3902" s="1"/>
  <c r="X3902" s="1"/>
  <c r="I3903"/>
  <c r="J3903" s="1"/>
  <c r="X3903"/>
  <c r="I3904"/>
  <c r="J3904"/>
  <c r="N3904"/>
  <c r="O3904"/>
  <c r="X3904"/>
  <c r="I3905"/>
  <c r="J3905" s="1"/>
  <c r="X3905"/>
  <c r="I3906"/>
  <c r="J3906"/>
  <c r="N3906"/>
  <c r="O3906"/>
  <c r="S3906"/>
  <c r="T3906"/>
  <c r="X3906" s="1"/>
  <c r="I3907"/>
  <c r="J3907" s="1"/>
  <c r="N3907"/>
  <c r="O3907" s="1"/>
  <c r="X3907"/>
  <c r="I3908"/>
  <c r="J3908" s="1"/>
  <c r="N3908"/>
  <c r="O3908" s="1"/>
  <c r="S3908"/>
  <c r="T3908" s="1"/>
  <c r="X3908" s="1"/>
  <c r="I3909"/>
  <c r="J3909" s="1"/>
  <c r="S3909"/>
  <c r="T3909" s="1"/>
  <c r="X3909" s="1"/>
  <c r="I3910"/>
  <c r="J3910"/>
  <c r="N3910"/>
  <c r="O3910"/>
  <c r="X3910"/>
  <c r="I3911"/>
  <c r="J3911" s="1"/>
  <c r="S3911"/>
  <c r="T3911" s="1"/>
  <c r="X3911" s="1"/>
  <c r="F3912"/>
  <c r="G3912"/>
  <c r="H3912"/>
  <c r="L3912"/>
  <c r="M3912"/>
  <c r="X3912"/>
  <c r="I3913"/>
  <c r="J3913"/>
  <c r="N3913"/>
  <c r="O3913"/>
  <c r="X3913"/>
  <c r="I3914"/>
  <c r="I3912" s="1"/>
  <c r="J3912" s="1"/>
  <c r="X3914"/>
  <c r="I3915"/>
  <c r="J3915"/>
  <c r="N3915"/>
  <c r="O3915"/>
  <c r="X3915"/>
  <c r="F3916"/>
  <c r="G3916"/>
  <c r="H3916"/>
  <c r="L3916"/>
  <c r="M3916"/>
  <c r="X3916"/>
  <c r="I3917"/>
  <c r="N3917" s="1"/>
  <c r="X3917"/>
  <c r="I3918"/>
  <c r="J3918"/>
  <c r="N3918"/>
  <c r="O3918"/>
  <c r="X3918"/>
  <c r="I3919"/>
  <c r="J3919" s="1"/>
  <c r="X3919"/>
  <c r="I3920"/>
  <c r="J3920"/>
  <c r="N3920"/>
  <c r="O3920"/>
  <c r="X3920"/>
  <c r="I3921"/>
  <c r="J3921" s="1"/>
  <c r="X3921"/>
  <c r="F3922"/>
  <c r="G3922"/>
  <c r="H3922"/>
  <c r="L3922"/>
  <c r="M3922"/>
  <c r="X3922"/>
  <c r="I3923"/>
  <c r="J3923"/>
  <c r="N3923"/>
  <c r="O3923"/>
  <c r="X3923"/>
  <c r="I3924"/>
  <c r="I3922" s="1"/>
  <c r="J3922" s="1"/>
  <c r="X3924"/>
  <c r="I3925"/>
  <c r="J3925"/>
  <c r="N3925"/>
  <c r="O3925"/>
  <c r="X3925"/>
  <c r="I3926"/>
  <c r="J3926" s="1"/>
  <c r="X3926"/>
  <c r="I3927"/>
  <c r="J3927"/>
  <c r="N3927"/>
  <c r="O3927"/>
  <c r="X3927"/>
  <c r="F3928"/>
  <c r="G3928"/>
  <c r="H3928"/>
  <c r="X3928"/>
  <c r="J3929"/>
  <c r="N3929"/>
  <c r="O3929"/>
  <c r="X3929"/>
  <c r="I3930"/>
  <c r="I3928" s="1"/>
  <c r="X3930"/>
  <c r="I3931"/>
  <c r="J3931"/>
  <c r="N3931"/>
  <c r="O3931"/>
  <c r="X3931"/>
  <c r="F3932"/>
  <c r="G3932"/>
  <c r="H3932"/>
  <c r="L3932"/>
  <c r="M3932"/>
  <c r="X3932"/>
  <c r="I3933"/>
  <c r="X3933"/>
  <c r="I3934"/>
  <c r="J3934"/>
  <c r="N3934"/>
  <c r="O3934"/>
  <c r="X3934"/>
  <c r="I3935"/>
  <c r="J3935" s="1"/>
  <c r="X3935"/>
  <c r="I3936"/>
  <c r="J3936"/>
  <c r="N3936"/>
  <c r="O3936"/>
  <c r="X3936"/>
  <c r="I3937"/>
  <c r="J3937" s="1"/>
  <c r="X3937"/>
  <c r="I3938"/>
  <c r="J3938"/>
  <c r="N3938"/>
  <c r="O3938"/>
  <c r="X3938"/>
  <c r="I3939"/>
  <c r="J3939" s="1"/>
  <c r="X3939"/>
  <c r="I3940"/>
  <c r="J3940"/>
  <c r="N3940"/>
  <c r="O3940"/>
  <c r="X3940"/>
  <c r="X3941"/>
  <c r="I3942"/>
  <c r="J3942"/>
  <c r="X3942"/>
  <c r="I3943"/>
  <c r="X3943"/>
  <c r="I3944"/>
  <c r="J3944" s="1"/>
  <c r="X3944"/>
  <c r="I3945"/>
  <c r="J3945" s="1"/>
  <c r="X3945"/>
  <c r="I3946"/>
  <c r="J3946"/>
  <c r="X3946"/>
  <c r="I3947"/>
  <c r="J3947" s="1"/>
  <c r="S3947"/>
  <c r="T3947" s="1"/>
  <c r="X3947" s="1"/>
  <c r="I3948"/>
  <c r="J3948"/>
  <c r="N3948"/>
  <c r="O3948"/>
  <c r="X3948"/>
  <c r="I3949"/>
  <c r="J3949" s="1"/>
  <c r="X3949"/>
  <c r="F3950"/>
  <c r="G3950"/>
  <c r="H3950"/>
  <c r="L3950"/>
  <c r="M3950"/>
  <c r="Q3950"/>
  <c r="R3950"/>
  <c r="U3950"/>
  <c r="V3950"/>
  <c r="W3950"/>
  <c r="I3951"/>
  <c r="I3952"/>
  <c r="J3952"/>
  <c r="N3952"/>
  <c r="O3952"/>
  <c r="S3952"/>
  <c r="T3952"/>
  <c r="X3952" s="1"/>
  <c r="I3953"/>
  <c r="J3953" s="1"/>
  <c r="N3953"/>
  <c r="O3953" s="1"/>
  <c r="S3953"/>
  <c r="T3953" s="1"/>
  <c r="X3953" s="1"/>
  <c r="I3954"/>
  <c r="J3954" s="1"/>
  <c r="S3954"/>
  <c r="T3954" s="1"/>
  <c r="X3954" s="1"/>
  <c r="I3955"/>
  <c r="J3955" s="1"/>
  <c r="S3955"/>
  <c r="T3955" s="1"/>
  <c r="X3955" s="1"/>
  <c r="I3956"/>
  <c r="J3956"/>
  <c r="N3956"/>
  <c r="O3956"/>
  <c r="S3956"/>
  <c r="T3956"/>
  <c r="X3956" s="1"/>
  <c r="F3957"/>
  <c r="G3957"/>
  <c r="H3957"/>
  <c r="L3957"/>
  <c r="M3957"/>
  <c r="Q3957"/>
  <c r="R3957"/>
  <c r="U3957"/>
  <c r="V3957"/>
  <c r="W3957"/>
  <c r="I3958"/>
  <c r="J3958"/>
  <c r="N3958"/>
  <c r="O3958"/>
  <c r="S3958"/>
  <c r="T3958"/>
  <c r="I3959"/>
  <c r="J3959" s="1"/>
  <c r="S3959"/>
  <c r="T3959" s="1"/>
  <c r="X3959" s="1"/>
  <c r="I3960"/>
  <c r="J3960"/>
  <c r="N3960"/>
  <c r="O3960"/>
  <c r="S3960"/>
  <c r="T3960"/>
  <c r="X3960" s="1"/>
  <c r="I3961"/>
  <c r="J3961" s="1"/>
  <c r="S3961"/>
  <c r="T3961" s="1"/>
  <c r="X3961" s="1"/>
  <c r="I3962"/>
  <c r="J3962"/>
  <c r="N3962"/>
  <c r="O3962"/>
  <c r="S3962"/>
  <c r="T3962"/>
  <c r="X3962" s="1"/>
  <c r="I3963"/>
  <c r="J3963" s="1"/>
  <c r="S3963"/>
  <c r="T3963" s="1"/>
  <c r="X3963" s="1"/>
  <c r="F3964"/>
  <c r="G3964"/>
  <c r="H3964"/>
  <c r="X3964"/>
  <c r="I3965"/>
  <c r="J3965"/>
  <c r="X3965"/>
  <c r="I3966"/>
  <c r="I3964" s="1"/>
  <c r="J3964" s="1"/>
  <c r="X3966"/>
  <c r="I3967"/>
  <c r="J3967" s="1"/>
  <c r="N3967"/>
  <c r="O3967" s="1"/>
  <c r="S3967"/>
  <c r="T3967" s="1"/>
  <c r="X3967" s="1"/>
  <c r="F3968"/>
  <c r="G3968"/>
  <c r="H3968"/>
  <c r="L3968"/>
  <c r="M3968"/>
  <c r="Q3968"/>
  <c r="R3968"/>
  <c r="U3968"/>
  <c r="V3968"/>
  <c r="W3968"/>
  <c r="I3969"/>
  <c r="S3969"/>
  <c r="T3969" s="1"/>
  <c r="X3969" s="1"/>
  <c r="I3970"/>
  <c r="N3970" s="1"/>
  <c r="O3970" s="1"/>
  <c r="I3971"/>
  <c r="J3971" s="1"/>
  <c r="N3971"/>
  <c r="O3971" s="1"/>
  <c r="S3971"/>
  <c r="T3971" s="1"/>
  <c r="X3971" s="1"/>
  <c r="I3972"/>
  <c r="N3972" s="1"/>
  <c r="O3972" s="1"/>
  <c r="I3973"/>
  <c r="J3973" s="1"/>
  <c r="N3973"/>
  <c r="O3973" s="1"/>
  <c r="S3973"/>
  <c r="T3973" s="1"/>
  <c r="X3973" s="1"/>
  <c r="I3974"/>
  <c r="J3974" s="1"/>
  <c r="I3975"/>
  <c r="J3975" s="1"/>
  <c r="N3975"/>
  <c r="O3975" s="1"/>
  <c r="S3975"/>
  <c r="T3975" s="1"/>
  <c r="X3975" s="1"/>
  <c r="F3976"/>
  <c r="G3976"/>
  <c r="H3976"/>
  <c r="L3976"/>
  <c r="M3976"/>
  <c r="Q3976"/>
  <c r="R3976"/>
  <c r="U3976"/>
  <c r="V3976"/>
  <c r="W3976"/>
  <c r="I3977"/>
  <c r="S3977"/>
  <c r="T3977" s="1"/>
  <c r="X3977" s="1"/>
  <c r="I3978"/>
  <c r="J3978" s="1"/>
  <c r="I3979"/>
  <c r="J3979" s="1"/>
  <c r="N3979"/>
  <c r="O3979" s="1"/>
  <c r="S3979"/>
  <c r="T3979" s="1"/>
  <c r="X3979" s="1"/>
  <c r="F3980"/>
  <c r="G3980"/>
  <c r="H3980"/>
  <c r="L3980"/>
  <c r="M3980"/>
  <c r="Q3980"/>
  <c r="R3980"/>
  <c r="U3980"/>
  <c r="V3980"/>
  <c r="W3980"/>
  <c r="I3981"/>
  <c r="J3981" s="1"/>
  <c r="N3981"/>
  <c r="O3981" s="1"/>
  <c r="S3981"/>
  <c r="I3982"/>
  <c r="J3982" s="1"/>
  <c r="I3983"/>
  <c r="J3983" s="1"/>
  <c r="N3983"/>
  <c r="O3983" s="1"/>
  <c r="S3983"/>
  <c r="T3983" s="1"/>
  <c r="X3983" s="1"/>
  <c r="I3984"/>
  <c r="J3984" s="1"/>
  <c r="S3984"/>
  <c r="T3984" s="1"/>
  <c r="X3984" s="1"/>
  <c r="L3985"/>
  <c r="M3985"/>
  <c r="Q3985"/>
  <c r="R3985"/>
  <c r="U3985"/>
  <c r="V3985"/>
  <c r="W3985"/>
  <c r="I3986"/>
  <c r="S3986"/>
  <c r="T3986" s="1"/>
  <c r="X3986" s="1"/>
  <c r="I3987"/>
  <c r="N3987" s="1"/>
  <c r="O3987" s="1"/>
  <c r="I3988"/>
  <c r="J3988" s="1"/>
  <c r="X3988"/>
  <c r="J3989"/>
  <c r="I3990"/>
  <c r="J3990" s="1"/>
  <c r="N3990"/>
  <c r="O3990" s="1"/>
  <c r="S3990"/>
  <c r="T3990" s="1"/>
  <c r="X3990" s="1"/>
  <c r="J3991"/>
  <c r="J3992"/>
  <c r="J3993"/>
  <c r="K3994"/>
  <c r="R3994"/>
  <c r="J3998"/>
  <c r="Q12" i="3"/>
  <c r="Q13"/>
  <c r="I14"/>
  <c r="Q14"/>
  <c r="Q15"/>
  <c r="I16"/>
  <c r="L16"/>
  <c r="M16"/>
  <c r="Q16"/>
  <c r="I17"/>
  <c r="M17"/>
  <c r="Q17"/>
  <c r="Q18"/>
  <c r="I19"/>
  <c r="M19"/>
  <c r="Q19"/>
  <c r="I20"/>
  <c r="Q20"/>
  <c r="Q21"/>
  <c r="Q22"/>
  <c r="Q23"/>
  <c r="Q24"/>
  <c r="AB24"/>
  <c r="AC24"/>
  <c r="AD24"/>
  <c r="Q25"/>
  <c r="J26"/>
  <c r="Q26"/>
  <c r="J27"/>
  <c r="Q27"/>
  <c r="Q28"/>
  <c r="V28"/>
  <c r="AA28"/>
  <c r="Q29"/>
  <c r="M30"/>
  <c r="N30"/>
  <c r="O30"/>
  <c r="P30"/>
  <c r="Q30"/>
  <c r="S30"/>
  <c r="T30"/>
  <c r="U30"/>
  <c r="V30"/>
  <c r="AE30"/>
  <c r="P31"/>
  <c r="Q31"/>
  <c r="U31"/>
  <c r="V31"/>
  <c r="AE31"/>
  <c r="P32"/>
  <c r="Q32"/>
  <c r="U32"/>
  <c r="V32"/>
  <c r="AE32"/>
  <c r="M33"/>
  <c r="N33"/>
  <c r="O33"/>
  <c r="P33"/>
  <c r="Q33"/>
  <c r="S33"/>
  <c r="T33"/>
  <c r="U33"/>
  <c r="V33"/>
  <c r="AE33"/>
  <c r="P34"/>
  <c r="Q34"/>
  <c r="U34"/>
  <c r="V34"/>
  <c r="AE34"/>
  <c r="P35"/>
  <c r="Q35"/>
  <c r="U35"/>
  <c r="V35"/>
  <c r="AE35"/>
  <c r="P36"/>
  <c r="Q36"/>
  <c r="U36"/>
  <c r="V36"/>
  <c r="AE36"/>
  <c r="P37"/>
  <c r="Q37"/>
  <c r="U37"/>
  <c r="V37"/>
  <c r="AE37"/>
  <c r="P38"/>
  <c r="Q38"/>
  <c r="U38"/>
  <c r="V38"/>
  <c r="AE38"/>
  <c r="M39"/>
  <c r="N39"/>
  <c r="O39"/>
  <c r="P39"/>
  <c r="Q39"/>
  <c r="S39"/>
  <c r="T39"/>
  <c r="U39"/>
  <c r="V39"/>
  <c r="AE39"/>
  <c r="P40"/>
  <c r="Q40"/>
  <c r="U40"/>
  <c r="V40"/>
  <c r="AE40"/>
  <c r="P41"/>
  <c r="Q41"/>
  <c r="U41"/>
  <c r="V41"/>
  <c r="AE41"/>
  <c r="P42"/>
  <c r="Q42"/>
  <c r="U42"/>
  <c r="V42"/>
  <c r="AE42"/>
  <c r="P43"/>
  <c r="Q43"/>
  <c r="U43"/>
  <c r="V43"/>
  <c r="AE43"/>
  <c r="P44"/>
  <c r="Q44"/>
  <c r="U44"/>
  <c r="V44"/>
  <c r="AE44"/>
  <c r="P45"/>
  <c r="Q45"/>
  <c r="U45"/>
  <c r="V45"/>
  <c r="AE45"/>
  <c r="P46"/>
  <c r="Q46"/>
  <c r="U46"/>
  <c r="V46"/>
  <c r="AE46"/>
  <c r="P47"/>
  <c r="Q47"/>
  <c r="U47"/>
  <c r="V47"/>
  <c r="AE47"/>
  <c r="M48"/>
  <c r="N48"/>
  <c r="O48"/>
  <c r="P48"/>
  <c r="Q48"/>
  <c r="S48"/>
  <c r="T48"/>
  <c r="U48"/>
  <c r="V48"/>
  <c r="X48"/>
  <c r="Y48"/>
  <c r="Z48"/>
  <c r="AA48"/>
  <c r="AB48"/>
  <c r="AC48"/>
  <c r="AD48"/>
  <c r="AE48"/>
  <c r="P49"/>
  <c r="Q49"/>
  <c r="U49"/>
  <c r="V49"/>
  <c r="Z49"/>
  <c r="AA49"/>
  <c r="AE49"/>
  <c r="P50"/>
  <c r="Q50"/>
  <c r="U50"/>
  <c r="V50"/>
  <c r="Z50"/>
  <c r="AA50"/>
  <c r="AE50"/>
  <c r="P51"/>
  <c r="Q51"/>
  <c r="U51"/>
  <c r="V51"/>
  <c r="Z51"/>
  <c r="AA51"/>
  <c r="AE51"/>
  <c r="P52"/>
  <c r="Q52"/>
  <c r="U52"/>
  <c r="V52"/>
  <c r="Z52"/>
  <c r="AA52"/>
  <c r="AE52"/>
  <c r="P53"/>
  <c r="Q53"/>
  <c r="U53"/>
  <c r="V53"/>
  <c r="Z53"/>
  <c r="AA53"/>
  <c r="AE53"/>
  <c r="P54"/>
  <c r="Q54"/>
  <c r="U54"/>
  <c r="V54"/>
  <c r="Z54"/>
  <c r="AA54"/>
  <c r="AE54"/>
  <c r="P55"/>
  <c r="Q55"/>
  <c r="U55"/>
  <c r="V55"/>
  <c r="Z55"/>
  <c r="AA55"/>
  <c r="AE55"/>
  <c r="P56"/>
  <c r="Q56"/>
  <c r="U56"/>
  <c r="V56"/>
  <c r="Z56"/>
  <c r="AA56"/>
  <c r="AE56"/>
  <c r="P57"/>
  <c r="Q57"/>
  <c r="U57"/>
  <c r="V57"/>
  <c r="AE57"/>
  <c r="P58"/>
  <c r="Q58"/>
  <c r="U58"/>
  <c r="V58"/>
  <c r="AE58"/>
  <c r="P59"/>
  <c r="Q59"/>
  <c r="U59"/>
  <c r="V59"/>
  <c r="AE59"/>
  <c r="P60"/>
  <c r="Q60"/>
  <c r="U60"/>
  <c r="V60"/>
  <c r="Z60"/>
  <c r="AA60"/>
  <c r="AE60"/>
  <c r="P61"/>
  <c r="Q61"/>
  <c r="U61"/>
  <c r="V61"/>
  <c r="AE61"/>
  <c r="P62"/>
  <c r="Q62"/>
  <c r="U62"/>
  <c r="V62"/>
  <c r="Z62"/>
  <c r="AA62"/>
  <c r="AE62"/>
  <c r="P63"/>
  <c r="Q63"/>
  <c r="U63"/>
  <c r="V63"/>
  <c r="Z63"/>
  <c r="AA63"/>
  <c r="AE63"/>
  <c r="P64"/>
  <c r="Q64"/>
  <c r="U64"/>
  <c r="V64"/>
  <c r="AE64"/>
  <c r="P65"/>
  <c r="Q65"/>
  <c r="U65"/>
  <c r="V65"/>
  <c r="Z65"/>
  <c r="AA65"/>
  <c r="AE65"/>
  <c r="M66"/>
  <c r="N66"/>
  <c r="O66"/>
  <c r="P66"/>
  <c r="Q66"/>
  <c r="S66"/>
  <c r="T66"/>
  <c r="U66"/>
  <c r="V66"/>
  <c r="AE66"/>
  <c r="P67"/>
  <c r="Q67"/>
  <c r="U67"/>
  <c r="V67"/>
  <c r="AE67"/>
  <c r="P68"/>
  <c r="Q68"/>
  <c r="U68"/>
  <c r="V68"/>
  <c r="AE68"/>
  <c r="P69"/>
  <c r="Q69"/>
  <c r="U69"/>
  <c r="V69"/>
  <c r="AE69"/>
  <c r="M70"/>
  <c r="N70"/>
  <c r="O70"/>
  <c r="P70"/>
  <c r="Q70"/>
  <c r="S70"/>
  <c r="T70"/>
  <c r="U70"/>
  <c r="V70"/>
  <c r="AE70"/>
  <c r="P71"/>
  <c r="Q71"/>
  <c r="U71"/>
  <c r="V71"/>
  <c r="AE71"/>
  <c r="P72"/>
  <c r="Q72"/>
  <c r="U72"/>
  <c r="V72"/>
  <c r="AE72"/>
  <c r="P73"/>
  <c r="Q73"/>
  <c r="U73"/>
  <c r="V73"/>
  <c r="AE73"/>
  <c r="P74"/>
  <c r="Q74"/>
  <c r="U74"/>
  <c r="V74"/>
  <c r="AE74"/>
  <c r="P75"/>
  <c r="Q75"/>
  <c r="U75"/>
  <c r="V75"/>
  <c r="AE75"/>
  <c r="M76"/>
  <c r="N76"/>
  <c r="O76"/>
  <c r="P76"/>
  <c r="Q76"/>
  <c r="S76"/>
  <c r="T76"/>
  <c r="U76"/>
  <c r="V76"/>
  <c r="AE76"/>
  <c r="P77"/>
  <c r="Q77"/>
  <c r="U77"/>
  <c r="V77"/>
  <c r="AE77"/>
  <c r="P78"/>
  <c r="Q78"/>
  <c r="U78"/>
  <c r="V78"/>
  <c r="AE78"/>
  <c r="P79"/>
  <c r="Q79"/>
  <c r="U79"/>
  <c r="V79"/>
  <c r="AE79"/>
  <c r="P80"/>
  <c r="Q80"/>
  <c r="U80"/>
  <c r="V80"/>
  <c r="AE80"/>
  <c r="P81"/>
  <c r="Q81"/>
  <c r="U81"/>
  <c r="V81"/>
  <c r="AE81"/>
  <c r="M82"/>
  <c r="N82"/>
  <c r="O82"/>
  <c r="P82"/>
  <c r="Q82"/>
  <c r="U82"/>
  <c r="V82"/>
  <c r="AE82"/>
  <c r="Q83"/>
  <c r="U83"/>
  <c r="V83"/>
  <c r="AE83"/>
  <c r="P84"/>
  <c r="Q84"/>
  <c r="U84"/>
  <c r="V84"/>
  <c r="AE84"/>
  <c r="P85"/>
  <c r="Q85"/>
  <c r="U85"/>
  <c r="V85"/>
  <c r="AE85"/>
  <c r="M86"/>
  <c r="N86"/>
  <c r="O86"/>
  <c r="P86"/>
  <c r="Q86"/>
  <c r="S86"/>
  <c r="T86"/>
  <c r="U86"/>
  <c r="V86"/>
  <c r="AE86"/>
  <c r="P87"/>
  <c r="Q87"/>
  <c r="U87"/>
  <c r="V87"/>
  <c r="AE87"/>
  <c r="P88"/>
  <c r="Q88"/>
  <c r="U88"/>
  <c r="V88"/>
  <c r="AE88"/>
  <c r="P89"/>
  <c r="Q89"/>
  <c r="U89"/>
  <c r="V89"/>
  <c r="AE89"/>
  <c r="P90"/>
  <c r="Q90"/>
  <c r="U90"/>
  <c r="V90"/>
  <c r="AE90"/>
  <c r="P91"/>
  <c r="Q91"/>
  <c r="U91"/>
  <c r="V91"/>
  <c r="AE91"/>
  <c r="P92"/>
  <c r="Q92"/>
  <c r="U92"/>
  <c r="V92"/>
  <c r="AE92"/>
  <c r="P93"/>
  <c r="Q93"/>
  <c r="U93"/>
  <c r="V93"/>
  <c r="AE93"/>
  <c r="P94"/>
  <c r="Q94"/>
  <c r="U94"/>
  <c r="V94"/>
  <c r="AE94"/>
  <c r="P95"/>
  <c r="Q95"/>
  <c r="AE95"/>
  <c r="P96"/>
  <c r="Q96"/>
  <c r="AE96"/>
  <c r="P97"/>
  <c r="Q97"/>
  <c r="AE97"/>
  <c r="P98"/>
  <c r="Q98"/>
  <c r="AE98"/>
  <c r="P99"/>
  <c r="Q99"/>
  <c r="AE99"/>
  <c r="P100"/>
  <c r="Q100"/>
  <c r="AE100"/>
  <c r="P101"/>
  <c r="Q101"/>
  <c r="U101"/>
  <c r="V101"/>
  <c r="Z101"/>
  <c r="AA101"/>
  <c r="AE101"/>
  <c r="P102"/>
  <c r="Q102"/>
  <c r="U102"/>
  <c r="V102"/>
  <c r="AE102"/>
  <c r="P103"/>
  <c r="Q103"/>
  <c r="AE103"/>
  <c r="M104"/>
  <c r="N104"/>
  <c r="O104"/>
  <c r="P104"/>
  <c r="Q104"/>
  <c r="S104"/>
  <c r="T104"/>
  <c r="U104"/>
  <c r="V104"/>
  <c r="X104"/>
  <c r="Y104"/>
  <c r="Z104"/>
  <c r="AA104"/>
  <c r="AB104"/>
  <c r="AC104"/>
  <c r="AD104"/>
  <c r="AE104"/>
  <c r="P105"/>
  <c r="Q105"/>
  <c r="U105"/>
  <c r="V105"/>
  <c r="Z105"/>
  <c r="AA105"/>
  <c r="AE105"/>
  <c r="P106"/>
  <c r="Q106"/>
  <c r="U106"/>
  <c r="V106"/>
  <c r="Z106"/>
  <c r="AA106"/>
  <c r="AE106"/>
  <c r="P107"/>
  <c r="Q107"/>
  <c r="U107"/>
  <c r="V107"/>
  <c r="Z107"/>
  <c r="AA107"/>
  <c r="AE107"/>
  <c r="P108"/>
  <c r="Q108"/>
  <c r="U108"/>
  <c r="V108"/>
  <c r="Z108"/>
  <c r="AA108"/>
  <c r="AE108"/>
  <c r="P109"/>
  <c r="Q109"/>
  <c r="U109"/>
  <c r="V109"/>
  <c r="Z109"/>
  <c r="AA109"/>
  <c r="AE109"/>
  <c r="P110"/>
  <c r="Q110"/>
  <c r="U110"/>
  <c r="V110"/>
  <c r="Z110"/>
  <c r="AA110"/>
  <c r="AE110"/>
  <c r="M111"/>
  <c r="N111"/>
  <c r="O111"/>
  <c r="P111"/>
  <c r="Q111"/>
  <c r="S111"/>
  <c r="T111"/>
  <c r="U111"/>
  <c r="V111"/>
  <c r="X111"/>
  <c r="Y111"/>
  <c r="Z111"/>
  <c r="AA111"/>
  <c r="AB111"/>
  <c r="AC111"/>
  <c r="AD111"/>
  <c r="AE111"/>
  <c r="P112"/>
  <c r="Q112"/>
  <c r="U112"/>
  <c r="V112"/>
  <c r="Z112"/>
  <c r="AA112"/>
  <c r="AE112"/>
  <c r="P113"/>
  <c r="Q113"/>
  <c r="U113"/>
  <c r="V113"/>
  <c r="Z113"/>
  <c r="AA113"/>
  <c r="AE113"/>
  <c r="P114"/>
  <c r="Q114"/>
  <c r="U114"/>
  <c r="V114"/>
  <c r="Z114"/>
  <c r="AA114"/>
  <c r="AE114"/>
  <c r="P115"/>
  <c r="Q115"/>
  <c r="U115"/>
  <c r="V115"/>
  <c r="Z115"/>
  <c r="AA115"/>
  <c r="AE115"/>
  <c r="P116"/>
  <c r="Q116"/>
  <c r="U116"/>
  <c r="V116"/>
  <c r="Z116"/>
  <c r="AA116"/>
  <c r="AE116"/>
  <c r="P117"/>
  <c r="Q117"/>
  <c r="U117"/>
  <c r="V117"/>
  <c r="Z117"/>
  <c r="AA117"/>
  <c r="AE117"/>
  <c r="M118"/>
  <c r="N118"/>
  <c r="O118"/>
  <c r="P118"/>
  <c r="Q118"/>
  <c r="AE118"/>
  <c r="P119"/>
  <c r="Q119"/>
  <c r="AE119"/>
  <c r="P120"/>
  <c r="Q120"/>
  <c r="AE120"/>
  <c r="P121"/>
  <c r="Q121"/>
  <c r="U121"/>
  <c r="V121"/>
  <c r="Z121"/>
  <c r="AA121"/>
  <c r="AE121"/>
  <c r="M122"/>
  <c r="N122"/>
  <c r="O122"/>
  <c r="P122"/>
  <c r="Q122"/>
  <c r="S122"/>
  <c r="T122"/>
  <c r="U122"/>
  <c r="V122"/>
  <c r="X122"/>
  <c r="Y122"/>
  <c r="Z122"/>
  <c r="AA122"/>
  <c r="AB122"/>
  <c r="AC122"/>
  <c r="AD122"/>
  <c r="AE122"/>
  <c r="P123"/>
  <c r="Q123"/>
  <c r="U123"/>
  <c r="V123"/>
  <c r="Z123"/>
  <c r="AA123"/>
  <c r="AE123"/>
  <c r="P124"/>
  <c r="Q124"/>
  <c r="U124"/>
  <c r="V124"/>
  <c r="Z124"/>
  <c r="AA124"/>
  <c r="AE124"/>
  <c r="P125"/>
  <c r="Q125"/>
  <c r="U125"/>
  <c r="V125"/>
  <c r="Z125"/>
  <c r="AA125"/>
  <c r="AE125"/>
  <c r="P126"/>
  <c r="Q126"/>
  <c r="U126"/>
  <c r="V126"/>
  <c r="Z126"/>
  <c r="AA126"/>
  <c r="AE126"/>
  <c r="P127"/>
  <c r="Q127"/>
  <c r="U127"/>
  <c r="V127"/>
  <c r="Z127"/>
  <c r="AA127"/>
  <c r="AE127"/>
  <c r="P128"/>
  <c r="Q128"/>
  <c r="U128"/>
  <c r="V128"/>
  <c r="Z128"/>
  <c r="AA128"/>
  <c r="AE128"/>
  <c r="P129"/>
  <c r="Q129"/>
  <c r="U129"/>
  <c r="V129"/>
  <c r="Z129"/>
  <c r="AA129"/>
  <c r="AE129"/>
  <c r="M130"/>
  <c r="N130"/>
  <c r="O130"/>
  <c r="P130"/>
  <c r="Q130"/>
  <c r="S130"/>
  <c r="T130"/>
  <c r="U130"/>
  <c r="V130"/>
  <c r="X130"/>
  <c r="Y130"/>
  <c r="Z130"/>
  <c r="AA130"/>
  <c r="AB130"/>
  <c r="AC130"/>
  <c r="AD130"/>
  <c r="AE130"/>
  <c r="P131"/>
  <c r="Q131"/>
  <c r="U131"/>
  <c r="V131"/>
  <c r="Z131"/>
  <c r="AA131"/>
  <c r="AE131"/>
  <c r="P132"/>
  <c r="Q132"/>
  <c r="U132"/>
  <c r="V132"/>
  <c r="Z132"/>
  <c r="AA132"/>
  <c r="AE132"/>
  <c r="P133"/>
  <c r="Q133"/>
  <c r="U133"/>
  <c r="V133"/>
  <c r="Z133"/>
  <c r="AA133"/>
  <c r="AE133"/>
  <c r="M134"/>
  <c r="N134"/>
  <c r="O134"/>
  <c r="P134"/>
  <c r="Q134"/>
  <c r="S134"/>
  <c r="T134"/>
  <c r="U134"/>
  <c r="V134"/>
  <c r="X134"/>
  <c r="Y134"/>
  <c r="Z134"/>
  <c r="AA134"/>
  <c r="AB134"/>
  <c r="AC134"/>
  <c r="AD134"/>
  <c r="AE134"/>
  <c r="P135"/>
  <c r="Q135"/>
  <c r="U135"/>
  <c r="V135"/>
  <c r="Z135"/>
  <c r="AA135"/>
  <c r="AE135"/>
  <c r="P136"/>
  <c r="Q136"/>
  <c r="U136"/>
  <c r="V136"/>
  <c r="Z136"/>
  <c r="AA136"/>
  <c r="AE136"/>
  <c r="P137"/>
  <c r="Q137"/>
  <c r="U137"/>
  <c r="V137"/>
  <c r="Z137"/>
  <c r="AA137"/>
  <c r="AE137"/>
  <c r="P138"/>
  <c r="Q138"/>
  <c r="U138"/>
  <c r="V138"/>
  <c r="Z138"/>
  <c r="AA138"/>
  <c r="AE138"/>
  <c r="P139"/>
  <c r="Q139"/>
  <c r="S139"/>
  <c r="T139"/>
  <c r="U139"/>
  <c r="V139"/>
  <c r="X139"/>
  <c r="Y139"/>
  <c r="Z139"/>
  <c r="AA139"/>
  <c r="AB139"/>
  <c r="AC139"/>
  <c r="AD139"/>
  <c r="AE139"/>
  <c r="P140"/>
  <c r="Q140"/>
  <c r="U140"/>
  <c r="V140"/>
  <c r="Z140"/>
  <c r="AA140"/>
  <c r="AE140"/>
  <c r="P141"/>
  <c r="Q141"/>
  <c r="U141"/>
  <c r="V141"/>
  <c r="Z141"/>
  <c r="AA141"/>
  <c r="AE141"/>
  <c r="P142"/>
  <c r="Q142"/>
  <c r="AE142"/>
  <c r="Q143"/>
  <c r="P144"/>
  <c r="Q144"/>
  <c r="U144"/>
  <c r="V144"/>
  <c r="Z144"/>
  <c r="AA144"/>
  <c r="AE144"/>
  <c r="Q145"/>
  <c r="Q146"/>
  <c r="Q147"/>
  <c r="M148"/>
  <c r="N148"/>
  <c r="O148"/>
  <c r="P148"/>
  <c r="Q148"/>
  <c r="R148"/>
  <c r="S148"/>
  <c r="T148"/>
  <c r="U148"/>
  <c r="V148"/>
  <c r="X148"/>
  <c r="Y148"/>
  <c r="Z148"/>
  <c r="AA148"/>
  <c r="AB148"/>
  <c r="AC148"/>
  <c r="AD148"/>
  <c r="AE148"/>
  <c r="Q149"/>
  <c r="Q150"/>
  <c r="Q151"/>
  <c r="Q152"/>
  <c r="Q153"/>
  <c r="Q154"/>
  <c r="Q155"/>
  <c r="Q156"/>
  <c r="Q157"/>
  <c r="F94" i="1" l="1"/>
  <c r="F92"/>
  <c r="F90"/>
  <c r="F84"/>
  <c r="F82"/>
  <c r="F74"/>
  <c r="F72"/>
  <c r="F28"/>
  <c r="B441" i="2"/>
  <c r="B356"/>
  <c r="F96" i="1"/>
  <c r="F93"/>
  <c r="F91"/>
  <c r="F79"/>
  <c r="F75"/>
  <c r="F73"/>
  <c r="F70"/>
  <c r="F60"/>
  <c r="O2616" i="2"/>
  <c r="J2360"/>
  <c r="N2360"/>
  <c r="O2360" s="1"/>
  <c r="J2352"/>
  <c r="N2352"/>
  <c r="O2352" s="1"/>
  <c r="J2348"/>
  <c r="N2348"/>
  <c r="O2348" s="1"/>
  <c r="J464"/>
  <c r="I600"/>
  <c r="I3985"/>
  <c r="J3985" s="1"/>
  <c r="I3976"/>
  <c r="J3976" s="1"/>
  <c r="I3968"/>
  <c r="J3968" s="1"/>
  <c r="N3954"/>
  <c r="O3954" s="1"/>
  <c r="I3950"/>
  <c r="J3950" s="1"/>
  <c r="I3932"/>
  <c r="J3932" s="1"/>
  <c r="S3987"/>
  <c r="T3987" s="1"/>
  <c r="X3987" s="1"/>
  <c r="J3986"/>
  <c r="N3984"/>
  <c r="O3984" s="1"/>
  <c r="S3982"/>
  <c r="T3982" s="1"/>
  <c r="X3982" s="1"/>
  <c r="T3981"/>
  <c r="S3978"/>
  <c r="T3978" s="1"/>
  <c r="X3978" s="1"/>
  <c r="J3977"/>
  <c r="S3974"/>
  <c r="T3974" s="1"/>
  <c r="X3974" s="1"/>
  <c r="S3972"/>
  <c r="T3972" s="1"/>
  <c r="X3972" s="1"/>
  <c r="S3970"/>
  <c r="T3970" s="1"/>
  <c r="X3970" s="1"/>
  <c r="J3969"/>
  <c r="S3957"/>
  <c r="I3957"/>
  <c r="J3957" s="1"/>
  <c r="N3955"/>
  <c r="O3955" s="1"/>
  <c r="N3951"/>
  <c r="W3994"/>
  <c r="U3994"/>
  <c r="Q3994"/>
  <c r="N3947"/>
  <c r="O3947" s="1"/>
  <c r="N3939"/>
  <c r="O3939" s="1"/>
  <c r="N3937"/>
  <c r="O3937" s="1"/>
  <c r="N3935"/>
  <c r="O3935" s="1"/>
  <c r="N3933"/>
  <c r="N3930"/>
  <c r="O3930" s="1"/>
  <c r="N3926"/>
  <c r="O3926" s="1"/>
  <c r="N3924"/>
  <c r="N3922" s="1"/>
  <c r="N3921"/>
  <c r="O3921" s="1"/>
  <c r="N3919"/>
  <c r="O3919" s="1"/>
  <c r="N3914"/>
  <c r="N3912" s="1"/>
  <c r="N3911"/>
  <c r="O3911" s="1"/>
  <c r="N3909"/>
  <c r="O3909" s="1"/>
  <c r="N3905"/>
  <c r="O3905" s="1"/>
  <c r="N3903"/>
  <c r="O3903" s="1"/>
  <c r="N3899"/>
  <c r="O3899" s="1"/>
  <c r="I3885"/>
  <c r="J3885" s="1"/>
  <c r="I3879"/>
  <c r="J3879" s="1"/>
  <c r="I3876"/>
  <c r="N3849"/>
  <c r="O3849" s="1"/>
  <c r="N3845"/>
  <c r="N3844" s="1"/>
  <c r="N3842"/>
  <c r="O3842" s="1"/>
  <c r="S3839"/>
  <c r="I3839"/>
  <c r="J3839" s="1"/>
  <c r="N3838"/>
  <c r="O3838" s="1"/>
  <c r="S3835"/>
  <c r="I3835"/>
  <c r="J3835" s="1"/>
  <c r="N3834"/>
  <c r="O3834" s="1"/>
  <c r="N3830"/>
  <c r="O3830" s="1"/>
  <c r="S3827"/>
  <c r="I3827"/>
  <c r="J3827" s="1"/>
  <c r="N3826"/>
  <c r="O3826" s="1"/>
  <c r="I3823"/>
  <c r="J3823" s="1"/>
  <c r="N3821"/>
  <c r="O3821" s="1"/>
  <c r="N3817"/>
  <c r="N3816" s="1"/>
  <c r="N3813"/>
  <c r="O3813" s="1"/>
  <c r="S3809"/>
  <c r="N3809"/>
  <c r="I3809"/>
  <c r="J3809" s="1"/>
  <c r="I3800"/>
  <c r="J3800" s="1"/>
  <c r="I3791"/>
  <c r="J3791" s="1"/>
  <c r="I3787"/>
  <c r="N3786"/>
  <c r="O3786" s="1"/>
  <c r="N3784"/>
  <c r="O3784" s="1"/>
  <c r="N3782"/>
  <c r="N3781" s="1"/>
  <c r="N3779"/>
  <c r="O3779" s="1"/>
  <c r="N3774"/>
  <c r="O3774" s="1"/>
  <c r="N3767"/>
  <c r="O3767" s="1"/>
  <c r="N3765"/>
  <c r="O3765" s="1"/>
  <c r="N3763"/>
  <c r="O3763" s="1"/>
  <c r="N3761"/>
  <c r="O3761" s="1"/>
  <c r="N3757"/>
  <c r="O3757" s="1"/>
  <c r="S3753"/>
  <c r="N3753"/>
  <c r="I3753"/>
  <c r="J3753" s="1"/>
  <c r="I3744"/>
  <c r="J3744" s="1"/>
  <c r="I3738"/>
  <c r="J3738" s="1"/>
  <c r="I3735"/>
  <c r="J3735" s="1"/>
  <c r="N3705"/>
  <c r="O3705" s="1"/>
  <c r="N3702"/>
  <c r="O3702" s="1"/>
  <c r="S3698"/>
  <c r="N3698"/>
  <c r="I3698"/>
  <c r="J3698" s="1"/>
  <c r="N3696"/>
  <c r="O3696" s="1"/>
  <c r="N3690"/>
  <c r="O3690" s="1"/>
  <c r="S3686"/>
  <c r="N3686"/>
  <c r="I3686"/>
  <c r="J3686" s="1"/>
  <c r="I3682"/>
  <c r="J3682" s="1"/>
  <c r="N3679"/>
  <c r="O3679" s="1"/>
  <c r="S3675"/>
  <c r="N3675"/>
  <c r="I3675"/>
  <c r="J3675" s="1"/>
  <c r="N3673"/>
  <c r="O3673" s="1"/>
  <c r="W3712"/>
  <c r="U3712"/>
  <c r="Q3712"/>
  <c r="N3665"/>
  <c r="O3665" s="1"/>
  <c r="N3657"/>
  <c r="O3657" s="1"/>
  <c r="N3655"/>
  <c r="O3655" s="1"/>
  <c r="N3653"/>
  <c r="O3653" s="1"/>
  <c r="N3648"/>
  <c r="O3648" s="1"/>
  <c r="N3644"/>
  <c r="O3644" s="1"/>
  <c r="N3642"/>
  <c r="N3640" s="1"/>
  <c r="N3639"/>
  <c r="O3639" s="1"/>
  <c r="N3637"/>
  <c r="O3637" s="1"/>
  <c r="N3632"/>
  <c r="N3630" s="1"/>
  <c r="N3629"/>
  <c r="O3629" s="1"/>
  <c r="N3627"/>
  <c r="O3627" s="1"/>
  <c r="N3623"/>
  <c r="O3623" s="1"/>
  <c r="N3621"/>
  <c r="O3621" s="1"/>
  <c r="N3617"/>
  <c r="O3617" s="1"/>
  <c r="I3603"/>
  <c r="J3603" s="1"/>
  <c r="I3597"/>
  <c r="J3597" s="1"/>
  <c r="I3594"/>
  <c r="N3567"/>
  <c r="O3567" s="1"/>
  <c r="N3563"/>
  <c r="N3562" s="1"/>
  <c r="N3560"/>
  <c r="O3560" s="1"/>
  <c r="S3557"/>
  <c r="I3557"/>
  <c r="J3557" s="1"/>
  <c r="N3556"/>
  <c r="O3556" s="1"/>
  <c r="S3553"/>
  <c r="I3553"/>
  <c r="J3553" s="1"/>
  <c r="N3552"/>
  <c r="O3552" s="1"/>
  <c r="N3548"/>
  <c r="O3548" s="1"/>
  <c r="S3545"/>
  <c r="I3545"/>
  <c r="J3545" s="1"/>
  <c r="N3544"/>
  <c r="O3544" s="1"/>
  <c r="I3541"/>
  <c r="J3541" s="1"/>
  <c r="N3539"/>
  <c r="O3539" s="1"/>
  <c r="N3535"/>
  <c r="N3534" s="1"/>
  <c r="N3531"/>
  <c r="O3531" s="1"/>
  <c r="S3527"/>
  <c r="N3527"/>
  <c r="I3527"/>
  <c r="J3527" s="1"/>
  <c r="I3518"/>
  <c r="J3518" s="1"/>
  <c r="I3509"/>
  <c r="J3509" s="1"/>
  <c r="I3505"/>
  <c r="N3504"/>
  <c r="O3504" s="1"/>
  <c r="N3502"/>
  <c r="O3502" s="1"/>
  <c r="N3500"/>
  <c r="N3499" s="1"/>
  <c r="N3497"/>
  <c r="O3497" s="1"/>
  <c r="N3492"/>
  <c r="O3492" s="1"/>
  <c r="N3485"/>
  <c r="O3485" s="1"/>
  <c r="N3483"/>
  <c r="O3483" s="1"/>
  <c r="N3481"/>
  <c r="O3481" s="1"/>
  <c r="N3479"/>
  <c r="O3479" s="1"/>
  <c r="N3475"/>
  <c r="O3475" s="1"/>
  <c r="S3471"/>
  <c r="N3471"/>
  <c r="I3471"/>
  <c r="J3471" s="1"/>
  <c r="I3462"/>
  <c r="J3462" s="1"/>
  <c r="I3456"/>
  <c r="J3456" s="1"/>
  <c r="I3453"/>
  <c r="J3453" s="1"/>
  <c r="N3423"/>
  <c r="O3423" s="1"/>
  <c r="N3420"/>
  <c r="O3420" s="1"/>
  <c r="S3416"/>
  <c r="N3416"/>
  <c r="I3416"/>
  <c r="J3416" s="1"/>
  <c r="N3414"/>
  <c r="O3414" s="1"/>
  <c r="N3408"/>
  <c r="O3408" s="1"/>
  <c r="S3404"/>
  <c r="N3404"/>
  <c r="I3404"/>
  <c r="J3404" s="1"/>
  <c r="I3400"/>
  <c r="J3400" s="1"/>
  <c r="N3397"/>
  <c r="O3397" s="1"/>
  <c r="S3393"/>
  <c r="N3393"/>
  <c r="I3393"/>
  <c r="J3393" s="1"/>
  <c r="H3430"/>
  <c r="F3430"/>
  <c r="N3391"/>
  <c r="O3391" s="1"/>
  <c r="W3430"/>
  <c r="U3430"/>
  <c r="Q3430"/>
  <c r="L3430"/>
  <c r="N3383"/>
  <c r="O3383" s="1"/>
  <c r="N3375"/>
  <c r="O3375" s="1"/>
  <c r="N3373"/>
  <c r="O3373" s="1"/>
  <c r="N3371"/>
  <c r="O3371" s="1"/>
  <c r="N3366"/>
  <c r="O3366" s="1"/>
  <c r="N3362"/>
  <c r="O3362" s="1"/>
  <c r="N3360"/>
  <c r="N3358" s="1"/>
  <c r="N3357"/>
  <c r="O3357" s="1"/>
  <c r="N3355"/>
  <c r="O3355" s="1"/>
  <c r="N3350"/>
  <c r="N3348" s="1"/>
  <c r="N3347"/>
  <c r="O3347" s="1"/>
  <c r="N3345"/>
  <c r="O3345" s="1"/>
  <c r="N3341"/>
  <c r="O3341" s="1"/>
  <c r="N3339"/>
  <c r="O3339" s="1"/>
  <c r="N3335"/>
  <c r="O3335" s="1"/>
  <c r="I3321"/>
  <c r="J3321" s="1"/>
  <c r="I3315"/>
  <c r="J3315" s="1"/>
  <c r="I3312"/>
  <c r="N3285"/>
  <c r="O3285" s="1"/>
  <c r="N3281"/>
  <c r="N3280" s="1"/>
  <c r="N3278"/>
  <c r="O3278" s="1"/>
  <c r="S3275"/>
  <c r="I3275"/>
  <c r="J3275" s="1"/>
  <c r="N3274"/>
  <c r="O3274" s="1"/>
  <c r="S3271"/>
  <c r="I3271"/>
  <c r="J3271" s="1"/>
  <c r="N3270"/>
  <c r="O3270" s="1"/>
  <c r="N3266"/>
  <c r="O3266" s="1"/>
  <c r="S3263"/>
  <c r="I3263"/>
  <c r="J3263" s="1"/>
  <c r="N3262"/>
  <c r="O3262" s="1"/>
  <c r="I3259"/>
  <c r="J3259" s="1"/>
  <c r="N3257"/>
  <c r="O3257" s="1"/>
  <c r="N3253"/>
  <c r="N3252" s="1"/>
  <c r="G3289"/>
  <c r="N3249"/>
  <c r="O3249" s="1"/>
  <c r="S3245"/>
  <c r="N3245"/>
  <c r="I3245"/>
  <c r="J3245" s="1"/>
  <c r="I3236"/>
  <c r="J3236" s="1"/>
  <c r="I3227"/>
  <c r="J3227" s="1"/>
  <c r="I3223"/>
  <c r="N3222"/>
  <c r="O3222" s="1"/>
  <c r="N3220"/>
  <c r="O3220" s="1"/>
  <c r="N3218"/>
  <c r="N3217" s="1"/>
  <c r="N3215"/>
  <c r="O3215" s="1"/>
  <c r="N3210"/>
  <c r="O3210" s="1"/>
  <c r="N3203"/>
  <c r="O3203" s="1"/>
  <c r="N3201"/>
  <c r="O3201" s="1"/>
  <c r="N3199"/>
  <c r="O3199" s="1"/>
  <c r="N3197"/>
  <c r="O3197" s="1"/>
  <c r="N3193"/>
  <c r="O3193" s="1"/>
  <c r="S3189"/>
  <c r="I3189"/>
  <c r="J3189" s="1"/>
  <c r="I3180"/>
  <c r="J3180" s="1"/>
  <c r="I3174"/>
  <c r="J3174" s="1"/>
  <c r="I3171"/>
  <c r="J3171" s="1"/>
  <c r="N3141"/>
  <c r="O3141" s="1"/>
  <c r="N3138"/>
  <c r="O3138" s="1"/>
  <c r="S3134"/>
  <c r="N3134"/>
  <c r="I3134"/>
  <c r="J3134" s="1"/>
  <c r="N3132"/>
  <c r="O3132" s="1"/>
  <c r="N3126"/>
  <c r="O3126" s="1"/>
  <c r="S3122"/>
  <c r="N3122"/>
  <c r="I3122"/>
  <c r="J3122" s="1"/>
  <c r="I3118"/>
  <c r="J3118" s="1"/>
  <c r="N3115"/>
  <c r="O3115" s="1"/>
  <c r="S3111"/>
  <c r="N3111"/>
  <c r="I3111"/>
  <c r="J3111" s="1"/>
  <c r="N3109"/>
  <c r="O3109" s="1"/>
  <c r="W3148"/>
  <c r="U3148"/>
  <c r="Q3148"/>
  <c r="N3101"/>
  <c r="O3101" s="1"/>
  <c r="N3093"/>
  <c r="O3093" s="1"/>
  <c r="N3091"/>
  <c r="O3091" s="1"/>
  <c r="N3089"/>
  <c r="O3089" s="1"/>
  <c r="N3084"/>
  <c r="O3084" s="1"/>
  <c r="N3080"/>
  <c r="O3080" s="1"/>
  <c r="N3078"/>
  <c r="N3076" s="1"/>
  <c r="N3075"/>
  <c r="O3075" s="1"/>
  <c r="N3073"/>
  <c r="O3073" s="1"/>
  <c r="N3068"/>
  <c r="N3066" s="1"/>
  <c r="N3065"/>
  <c r="O3065" s="1"/>
  <c r="N3063"/>
  <c r="O3063" s="1"/>
  <c r="N3059"/>
  <c r="O3059" s="1"/>
  <c r="N3057"/>
  <c r="O3057" s="1"/>
  <c r="N3053"/>
  <c r="O3053" s="1"/>
  <c r="I3039"/>
  <c r="J3039" s="1"/>
  <c r="I3033"/>
  <c r="J3033" s="1"/>
  <c r="I3030"/>
  <c r="N3003"/>
  <c r="O3003" s="1"/>
  <c r="N2999"/>
  <c r="N2998" s="1"/>
  <c r="N2996"/>
  <c r="O2996" s="1"/>
  <c r="S2993"/>
  <c r="I2993"/>
  <c r="J2993" s="1"/>
  <c r="N2992"/>
  <c r="O2992" s="1"/>
  <c r="S2989"/>
  <c r="I2989"/>
  <c r="J2989" s="1"/>
  <c r="N2988"/>
  <c r="O2988" s="1"/>
  <c r="N2984"/>
  <c r="O2984" s="1"/>
  <c r="S2981"/>
  <c r="I2981"/>
  <c r="J2981" s="1"/>
  <c r="N2980"/>
  <c r="O2980" s="1"/>
  <c r="I2977"/>
  <c r="J2977" s="1"/>
  <c r="N2975"/>
  <c r="O2975" s="1"/>
  <c r="N2971"/>
  <c r="N2970" s="1"/>
  <c r="G3007"/>
  <c r="N2967"/>
  <c r="O2967" s="1"/>
  <c r="S2963"/>
  <c r="N2963"/>
  <c r="I2963"/>
  <c r="J2963" s="1"/>
  <c r="I2954"/>
  <c r="J2954" s="1"/>
  <c r="I2945"/>
  <c r="J2945" s="1"/>
  <c r="I2941"/>
  <c r="N2940"/>
  <c r="O2940" s="1"/>
  <c r="N2938"/>
  <c r="O2938" s="1"/>
  <c r="N2936"/>
  <c r="N2935" s="1"/>
  <c r="N2933"/>
  <c r="O2933" s="1"/>
  <c r="N2928"/>
  <c r="O2928" s="1"/>
  <c r="N2921"/>
  <c r="O2921" s="1"/>
  <c r="N2919"/>
  <c r="O2919" s="1"/>
  <c r="N2917"/>
  <c r="O2917" s="1"/>
  <c r="N2915"/>
  <c r="O2915" s="1"/>
  <c r="N2911"/>
  <c r="O2911" s="1"/>
  <c r="S2907"/>
  <c r="N2907"/>
  <c r="I2907"/>
  <c r="J2907" s="1"/>
  <c r="I2898"/>
  <c r="J2898" s="1"/>
  <c r="I2892"/>
  <c r="J2892" s="1"/>
  <c r="I2889"/>
  <c r="J2889" s="1"/>
  <c r="N2859"/>
  <c r="O2859" s="1"/>
  <c r="N2856"/>
  <c r="O2856" s="1"/>
  <c r="S2852"/>
  <c r="N2852"/>
  <c r="I2852"/>
  <c r="J2852" s="1"/>
  <c r="N2850"/>
  <c r="O2850" s="1"/>
  <c r="N2844"/>
  <c r="O2844" s="1"/>
  <c r="S2840"/>
  <c r="N2840"/>
  <c r="I2840"/>
  <c r="J2840" s="1"/>
  <c r="I2836"/>
  <c r="J2836" s="1"/>
  <c r="N2833"/>
  <c r="O2833" s="1"/>
  <c r="S2829"/>
  <c r="N2829"/>
  <c r="I2829"/>
  <c r="J2829" s="1"/>
  <c r="N2827"/>
  <c r="O2827" s="1"/>
  <c r="W2866"/>
  <c r="U2866"/>
  <c r="Q2866"/>
  <c r="N2819"/>
  <c r="O2819" s="1"/>
  <c r="N2811"/>
  <c r="O2811" s="1"/>
  <c r="N2809"/>
  <c r="O2809" s="1"/>
  <c r="N2807"/>
  <c r="O2807" s="1"/>
  <c r="N2802"/>
  <c r="O2802" s="1"/>
  <c r="N2798"/>
  <c r="O2798" s="1"/>
  <c r="N2796"/>
  <c r="N2794" s="1"/>
  <c r="N2793"/>
  <c r="O2793" s="1"/>
  <c r="N2791"/>
  <c r="O2791" s="1"/>
  <c r="N2786"/>
  <c r="N2784" s="1"/>
  <c r="N2783"/>
  <c r="O2783" s="1"/>
  <c r="N2781"/>
  <c r="O2781" s="1"/>
  <c r="N2777"/>
  <c r="O2777" s="1"/>
  <c r="N2775"/>
  <c r="O2775" s="1"/>
  <c r="N2771"/>
  <c r="O2771" s="1"/>
  <c r="I2757"/>
  <c r="J2757" s="1"/>
  <c r="I2751"/>
  <c r="J2751" s="1"/>
  <c r="I2748"/>
  <c r="S2716"/>
  <c r="I2716"/>
  <c r="J2716" s="1"/>
  <c r="N2708"/>
  <c r="N2707" s="1"/>
  <c r="N2704"/>
  <c r="O2704" s="1"/>
  <c r="N2691"/>
  <c r="O2691" s="1"/>
  <c r="S2688"/>
  <c r="I2688"/>
  <c r="J2688" s="1"/>
  <c r="N2687"/>
  <c r="O2687" s="1"/>
  <c r="N2683"/>
  <c r="O2683" s="1"/>
  <c r="N2679"/>
  <c r="O2679" s="1"/>
  <c r="N2671"/>
  <c r="O2671" s="1"/>
  <c r="N2669"/>
  <c r="O2669" s="1"/>
  <c r="N2667"/>
  <c r="O2667" s="1"/>
  <c r="N2662"/>
  <c r="O2662" s="1"/>
  <c r="I2659"/>
  <c r="I2653"/>
  <c r="J2653" s="1"/>
  <c r="N2652"/>
  <c r="O2652" s="1"/>
  <c r="N2650"/>
  <c r="O2650" s="1"/>
  <c r="N2645"/>
  <c r="O2645" s="1"/>
  <c r="N2640"/>
  <c r="O2640" s="1"/>
  <c r="N2636"/>
  <c r="O2636" s="1"/>
  <c r="N2634"/>
  <c r="O2634" s="1"/>
  <c r="N2630"/>
  <c r="O2630" s="1"/>
  <c r="N2626"/>
  <c r="O2626" s="1"/>
  <c r="I2610"/>
  <c r="J2610" s="1"/>
  <c r="I2607"/>
  <c r="J2607" s="1"/>
  <c r="S2575"/>
  <c r="I2575"/>
  <c r="J2575" s="1"/>
  <c r="S2566"/>
  <c r="I2566"/>
  <c r="J2566" s="1"/>
  <c r="T2547"/>
  <c r="X2547" s="1"/>
  <c r="S2540"/>
  <c r="I2540"/>
  <c r="J2540" s="1"/>
  <c r="I2531"/>
  <c r="J2531" s="1"/>
  <c r="I2522"/>
  <c r="J2522" s="1"/>
  <c r="I2506"/>
  <c r="J2506" s="1"/>
  <c r="S2484"/>
  <c r="I2484"/>
  <c r="J2484" s="1"/>
  <c r="N2475"/>
  <c r="N2469"/>
  <c r="N2466"/>
  <c r="N2436"/>
  <c r="O2436" s="1"/>
  <c r="N2433"/>
  <c r="O2433" s="1"/>
  <c r="S2429"/>
  <c r="N2429"/>
  <c r="I2429"/>
  <c r="J2429" s="1"/>
  <c r="N2427"/>
  <c r="O2427" s="1"/>
  <c r="N2421"/>
  <c r="O2421" s="1"/>
  <c r="S2417"/>
  <c r="N2417"/>
  <c r="I2417"/>
  <c r="J2417" s="1"/>
  <c r="N2410"/>
  <c r="O2410" s="1"/>
  <c r="S2406"/>
  <c r="N2406"/>
  <c r="I2406"/>
  <c r="J2406" s="1"/>
  <c r="N2404"/>
  <c r="O2404" s="1"/>
  <c r="N2400"/>
  <c r="O2400" s="1"/>
  <c r="N2396"/>
  <c r="O2396" s="1"/>
  <c r="N2388"/>
  <c r="O2388" s="1"/>
  <c r="N2386"/>
  <c r="O2386" s="1"/>
  <c r="N2384"/>
  <c r="O2384" s="1"/>
  <c r="N2379"/>
  <c r="O2379" s="1"/>
  <c r="N2375"/>
  <c r="O2375" s="1"/>
  <c r="N2373"/>
  <c r="O2373" s="1"/>
  <c r="N2370"/>
  <c r="O2370" s="1"/>
  <c r="N2368"/>
  <c r="O2368" s="1"/>
  <c r="N2363"/>
  <c r="O2363" s="1"/>
  <c r="N2351"/>
  <c r="O2351" s="1"/>
  <c r="N2347"/>
  <c r="O2347" s="1"/>
  <c r="J2358"/>
  <c r="N2358"/>
  <c r="O2358" s="1"/>
  <c r="J2354"/>
  <c r="N2354"/>
  <c r="O2354" s="1"/>
  <c r="J429"/>
  <c r="I432"/>
  <c r="J364"/>
  <c r="I422"/>
  <c r="J422" s="1"/>
  <c r="S3985"/>
  <c r="N3986"/>
  <c r="O3986" s="1"/>
  <c r="I3980"/>
  <c r="J3980" s="1"/>
  <c r="S3976"/>
  <c r="N3977"/>
  <c r="O3977" s="1"/>
  <c r="S3968"/>
  <c r="N3969"/>
  <c r="O3969" s="1"/>
  <c r="S3951"/>
  <c r="S3950" s="1"/>
  <c r="I3941"/>
  <c r="J3941" s="1"/>
  <c r="H3994"/>
  <c r="L3994"/>
  <c r="I3916"/>
  <c r="J3916" s="1"/>
  <c r="F3994"/>
  <c r="S3894"/>
  <c r="I3894"/>
  <c r="J3894" s="1"/>
  <c r="N3885"/>
  <c r="N3879"/>
  <c r="N3876"/>
  <c r="N3839"/>
  <c r="N3835"/>
  <c r="N3827"/>
  <c r="G3853"/>
  <c r="N3791"/>
  <c r="I3775"/>
  <c r="J3775" s="1"/>
  <c r="I3771"/>
  <c r="J3771" s="1"/>
  <c r="N3744"/>
  <c r="N3738"/>
  <c r="S3703"/>
  <c r="N3703"/>
  <c r="I3703"/>
  <c r="J3703" s="1"/>
  <c r="S3694"/>
  <c r="N3694"/>
  <c r="I3694"/>
  <c r="J3694" s="1"/>
  <c r="S3668"/>
  <c r="I3668"/>
  <c r="J3668" s="1"/>
  <c r="I3659"/>
  <c r="J3659" s="1"/>
  <c r="I3650"/>
  <c r="J3650" s="1"/>
  <c r="I3634"/>
  <c r="J3634" s="1"/>
  <c r="H3712"/>
  <c r="F3712"/>
  <c r="L3712"/>
  <c r="S3612"/>
  <c r="I3612"/>
  <c r="J3612" s="1"/>
  <c r="N3603"/>
  <c r="N3597"/>
  <c r="N3594"/>
  <c r="N3557"/>
  <c r="N3553"/>
  <c r="G3571"/>
  <c r="N3545"/>
  <c r="N3509"/>
  <c r="I3493"/>
  <c r="J3493" s="1"/>
  <c r="I3489"/>
  <c r="J3489" s="1"/>
  <c r="N3462"/>
  <c r="N3456"/>
  <c r="S3421"/>
  <c r="N3421"/>
  <c r="I3421"/>
  <c r="J3421" s="1"/>
  <c r="S3412"/>
  <c r="N3412"/>
  <c r="I3412"/>
  <c r="J3412" s="1"/>
  <c r="S3386"/>
  <c r="I3386"/>
  <c r="J3386" s="1"/>
  <c r="I3377"/>
  <c r="J3377" s="1"/>
  <c r="I3368"/>
  <c r="J3368" s="1"/>
  <c r="I3352"/>
  <c r="J3352" s="1"/>
  <c r="S3330"/>
  <c r="I3330"/>
  <c r="J3330" s="1"/>
  <c r="N3321"/>
  <c r="N3315"/>
  <c r="N3312"/>
  <c r="N3275"/>
  <c r="N3271"/>
  <c r="N3263"/>
  <c r="N3227"/>
  <c r="I3211"/>
  <c r="J3211" s="1"/>
  <c r="I3207"/>
  <c r="J3207" s="1"/>
  <c r="N3180"/>
  <c r="N3174"/>
  <c r="S3139"/>
  <c r="N3139"/>
  <c r="I3139"/>
  <c r="J3139" s="1"/>
  <c r="S3130"/>
  <c r="N3130"/>
  <c r="I3130"/>
  <c r="J3130" s="1"/>
  <c r="T3111"/>
  <c r="X3111" s="1"/>
  <c r="S3104"/>
  <c r="I3104"/>
  <c r="J3104" s="1"/>
  <c r="I3095"/>
  <c r="J3095" s="1"/>
  <c r="I3086"/>
  <c r="J3086" s="1"/>
  <c r="H3148"/>
  <c r="F3148"/>
  <c r="L3148"/>
  <c r="I3070"/>
  <c r="J3070" s="1"/>
  <c r="S3048"/>
  <c r="I3048"/>
  <c r="J3048" s="1"/>
  <c r="N3039"/>
  <c r="N3033"/>
  <c r="N3030"/>
  <c r="N2993"/>
  <c r="N2989"/>
  <c r="N2981"/>
  <c r="N2945"/>
  <c r="I2929"/>
  <c r="J2929" s="1"/>
  <c r="I2925"/>
  <c r="J2925" s="1"/>
  <c r="N2898"/>
  <c r="N2892"/>
  <c r="S2857"/>
  <c r="N2857"/>
  <c r="I2857"/>
  <c r="J2857" s="1"/>
  <c r="S2848"/>
  <c r="N2848"/>
  <c r="I2848"/>
  <c r="J2848" s="1"/>
  <c r="T2829"/>
  <c r="X2829" s="1"/>
  <c r="S2822"/>
  <c r="I2822"/>
  <c r="J2822" s="1"/>
  <c r="I2813"/>
  <c r="J2813" s="1"/>
  <c r="I2804"/>
  <c r="J2804" s="1"/>
  <c r="L2866"/>
  <c r="I2788"/>
  <c r="J2788" s="1"/>
  <c r="H2866"/>
  <c r="F2866"/>
  <c r="S2766"/>
  <c r="I2766"/>
  <c r="J2766" s="1"/>
  <c r="N2757"/>
  <c r="N2751"/>
  <c r="N2748"/>
  <c r="N2716"/>
  <c r="S2711"/>
  <c r="I2711"/>
  <c r="J2711" s="1"/>
  <c r="S2699"/>
  <c r="I2699"/>
  <c r="J2699" s="1"/>
  <c r="I2695"/>
  <c r="J2695" s="1"/>
  <c r="N2688"/>
  <c r="S2681"/>
  <c r="N2681"/>
  <c r="I2681"/>
  <c r="J2681" s="1"/>
  <c r="I2672"/>
  <c r="J2672" s="1"/>
  <c r="I2663"/>
  <c r="J2663" s="1"/>
  <c r="N2653"/>
  <c r="N2610"/>
  <c r="N2607"/>
  <c r="N2577"/>
  <c r="O2577" s="1"/>
  <c r="T2576"/>
  <c r="O2576"/>
  <c r="J2576"/>
  <c r="N2574"/>
  <c r="O2574" s="1"/>
  <c r="S2570"/>
  <c r="N2570"/>
  <c r="I2570"/>
  <c r="J2570" s="1"/>
  <c r="N2568"/>
  <c r="O2568" s="1"/>
  <c r="T2567"/>
  <c r="O2567"/>
  <c r="J2567"/>
  <c r="N2562"/>
  <c r="O2562" s="1"/>
  <c r="S2558"/>
  <c r="N2558"/>
  <c r="I2558"/>
  <c r="J2558" s="1"/>
  <c r="H2584"/>
  <c r="F2584"/>
  <c r="I2554"/>
  <c r="J2554" s="1"/>
  <c r="N2551"/>
  <c r="O2551" s="1"/>
  <c r="S2547"/>
  <c r="N2547"/>
  <c r="I2547"/>
  <c r="J2547" s="1"/>
  <c r="N2545"/>
  <c r="O2545" s="1"/>
  <c r="N2541"/>
  <c r="N2540" s="1"/>
  <c r="N2537"/>
  <c r="O2537" s="1"/>
  <c r="N2529"/>
  <c r="O2529" s="1"/>
  <c r="N2527"/>
  <c r="O2527" s="1"/>
  <c r="N2525"/>
  <c r="O2525" s="1"/>
  <c r="N2523"/>
  <c r="N2522" s="1"/>
  <c r="N2520"/>
  <c r="O2520" s="1"/>
  <c r="N2516"/>
  <c r="O2516" s="1"/>
  <c r="N2514"/>
  <c r="N2512" s="1"/>
  <c r="N2511"/>
  <c r="O2511" s="1"/>
  <c r="N2509"/>
  <c r="O2509" s="1"/>
  <c r="N2507"/>
  <c r="N2506" s="1"/>
  <c r="N2504"/>
  <c r="N2502" s="1"/>
  <c r="N2501"/>
  <c r="O2501" s="1"/>
  <c r="N2499"/>
  <c r="O2499" s="1"/>
  <c r="N2495"/>
  <c r="O2495" s="1"/>
  <c r="N2493"/>
  <c r="O2493" s="1"/>
  <c r="N2489"/>
  <c r="O2489" s="1"/>
  <c r="N2485"/>
  <c r="N2484" s="1"/>
  <c r="I2475"/>
  <c r="J2475" s="1"/>
  <c r="I2469"/>
  <c r="J2469" s="1"/>
  <c r="I2466"/>
  <c r="S2434"/>
  <c r="N2434"/>
  <c r="I2434"/>
  <c r="J2434" s="1"/>
  <c r="S2425"/>
  <c r="N2425"/>
  <c r="I2425"/>
  <c r="J2425" s="1"/>
  <c r="I2381"/>
  <c r="J2381" s="1"/>
  <c r="I2365"/>
  <c r="J2365" s="1"/>
  <c r="O2334"/>
  <c r="G188"/>
  <c r="I188"/>
  <c r="J188" s="1"/>
  <c r="L188"/>
  <c r="Q188"/>
  <c r="S188"/>
  <c r="U188"/>
  <c r="W188"/>
  <c r="F189"/>
  <c r="H189"/>
  <c r="M189"/>
  <c r="R189"/>
  <c r="T189"/>
  <c r="V189"/>
  <c r="F188"/>
  <c r="H188"/>
  <c r="M188"/>
  <c r="R188"/>
  <c r="T188"/>
  <c r="V188"/>
  <c r="G189"/>
  <c r="I189"/>
  <c r="J189" s="1"/>
  <c r="L189"/>
  <c r="N189"/>
  <c r="Q189"/>
  <c r="S189"/>
  <c r="U189"/>
  <c r="W189"/>
  <c r="G191"/>
  <c r="I191"/>
  <c r="J191" s="1"/>
  <c r="L191"/>
  <c r="Q191"/>
  <c r="S191"/>
  <c r="U191"/>
  <c r="W191"/>
  <c r="F192"/>
  <c r="H192"/>
  <c r="M192"/>
  <c r="F191"/>
  <c r="T191"/>
  <c r="I192"/>
  <c r="J192" s="1"/>
  <c r="N192"/>
  <c r="R192"/>
  <c r="T192"/>
  <c r="V192"/>
  <c r="G193"/>
  <c r="I193"/>
  <c r="J193" s="1"/>
  <c r="L193"/>
  <c r="Q193"/>
  <c r="S193"/>
  <c r="U193"/>
  <c r="W193"/>
  <c r="F194"/>
  <c r="H194"/>
  <c r="M194"/>
  <c r="O194"/>
  <c r="R194"/>
  <c r="T194"/>
  <c r="V194"/>
  <c r="G195"/>
  <c r="I195"/>
  <c r="J195" s="1"/>
  <c r="L195"/>
  <c r="Q195"/>
  <c r="S195"/>
  <c r="U195"/>
  <c r="W195"/>
  <c r="G197"/>
  <c r="I197"/>
  <c r="J197" s="1"/>
  <c r="L197"/>
  <c r="N197"/>
  <c r="Q197"/>
  <c r="S197"/>
  <c r="U197"/>
  <c r="W197"/>
  <c r="F198"/>
  <c r="H198"/>
  <c r="M198"/>
  <c r="R198"/>
  <c r="T198"/>
  <c r="V198"/>
  <c r="G199"/>
  <c r="I199"/>
  <c r="J199" s="1"/>
  <c r="L199"/>
  <c r="Q199"/>
  <c r="S199"/>
  <c r="U199"/>
  <c r="W199"/>
  <c r="F200"/>
  <c r="H200"/>
  <c r="M200"/>
  <c r="R200"/>
  <c r="T200"/>
  <c r="V200"/>
  <c r="G201"/>
  <c r="I201"/>
  <c r="J201" s="1"/>
  <c r="L201"/>
  <c r="Q201"/>
  <c r="S201"/>
  <c r="U201"/>
  <c r="W201"/>
  <c r="F202"/>
  <c r="H202"/>
  <c r="M202"/>
  <c r="R202"/>
  <c r="T202"/>
  <c r="V202"/>
  <c r="G203"/>
  <c r="I203"/>
  <c r="J203" s="1"/>
  <c r="L203"/>
  <c r="Q203"/>
  <c r="S203"/>
  <c r="U203"/>
  <c r="W203"/>
  <c r="F206"/>
  <c r="H206"/>
  <c r="M206"/>
  <c r="R206"/>
  <c r="V206"/>
  <c r="G207"/>
  <c r="I207"/>
  <c r="J207" s="1"/>
  <c r="L207"/>
  <c r="Q207"/>
  <c r="S207"/>
  <c r="U207"/>
  <c r="W207"/>
  <c r="F208"/>
  <c r="H208"/>
  <c r="M208"/>
  <c r="R208"/>
  <c r="T208"/>
  <c r="V208"/>
  <c r="G209"/>
  <c r="I209"/>
  <c r="J209" s="1"/>
  <c r="L209"/>
  <c r="Q209"/>
  <c r="S209"/>
  <c r="U209"/>
  <c r="W209"/>
  <c r="F210"/>
  <c r="H210"/>
  <c r="M210"/>
  <c r="R210"/>
  <c r="T210"/>
  <c r="V210"/>
  <c r="G211"/>
  <c r="I211"/>
  <c r="J211" s="1"/>
  <c r="L211"/>
  <c r="Q211"/>
  <c r="S211"/>
  <c r="U211"/>
  <c r="W211"/>
  <c r="F212"/>
  <c r="H212"/>
  <c r="M212"/>
  <c r="R212"/>
  <c r="T212"/>
  <c r="V212"/>
  <c r="G213"/>
  <c r="I213"/>
  <c r="J213" s="1"/>
  <c r="L213"/>
  <c r="Q213"/>
  <c r="S213"/>
  <c r="U213"/>
  <c r="W213"/>
  <c r="F214"/>
  <c r="H214"/>
  <c r="M214"/>
  <c r="R214"/>
  <c r="T214"/>
  <c r="V214"/>
  <c r="G215"/>
  <c r="I215"/>
  <c r="J215" s="1"/>
  <c r="L215"/>
  <c r="Q215"/>
  <c r="S215"/>
  <c r="U215"/>
  <c r="W215"/>
  <c r="F216"/>
  <c r="H216"/>
  <c r="M216"/>
  <c r="R216"/>
  <c r="T216"/>
  <c r="V216"/>
  <c r="G217"/>
  <c r="I217"/>
  <c r="J217" s="1"/>
  <c r="L217"/>
  <c r="Q217"/>
  <c r="S217"/>
  <c r="U217"/>
  <c r="W217"/>
  <c r="F218"/>
  <c r="H218"/>
  <c r="M218"/>
  <c r="R218"/>
  <c r="T218"/>
  <c r="V218"/>
  <c r="G219"/>
  <c r="I219"/>
  <c r="J219" s="1"/>
  <c r="L219"/>
  <c r="Q219"/>
  <c r="S219"/>
  <c r="U219"/>
  <c r="W219"/>
  <c r="F220"/>
  <c r="H220"/>
  <c r="M220"/>
  <c r="R220"/>
  <c r="T220"/>
  <c r="V220"/>
  <c r="G221"/>
  <c r="H191"/>
  <c r="M191"/>
  <c r="R191"/>
  <c r="V191"/>
  <c r="G192"/>
  <c r="L192"/>
  <c r="Q192"/>
  <c r="S192"/>
  <c r="U192"/>
  <c r="W192"/>
  <c r="F193"/>
  <c r="H193"/>
  <c r="M193"/>
  <c r="R193"/>
  <c r="T193"/>
  <c r="V193"/>
  <c r="G194"/>
  <c r="I194"/>
  <c r="J194" s="1"/>
  <c r="L194"/>
  <c r="N194"/>
  <c r="Q194"/>
  <c r="S194"/>
  <c r="U194"/>
  <c r="W194"/>
  <c r="F195"/>
  <c r="H195"/>
  <c r="M195"/>
  <c r="R195"/>
  <c r="T195"/>
  <c r="V195"/>
  <c r="F197"/>
  <c r="H197"/>
  <c r="M197"/>
  <c r="R197"/>
  <c r="T197"/>
  <c r="V197"/>
  <c r="G198"/>
  <c r="I198"/>
  <c r="J198" s="1"/>
  <c r="L198"/>
  <c r="Q198"/>
  <c r="S198"/>
  <c r="U198"/>
  <c r="W198"/>
  <c r="F199"/>
  <c r="H199"/>
  <c r="M199"/>
  <c r="R199"/>
  <c r="T199"/>
  <c r="V199"/>
  <c r="G200"/>
  <c r="I200"/>
  <c r="J200" s="1"/>
  <c r="L200"/>
  <c r="Q200"/>
  <c r="S200"/>
  <c r="U200"/>
  <c r="W200"/>
  <c r="F201"/>
  <c r="H201"/>
  <c r="M201"/>
  <c r="R201"/>
  <c r="T201"/>
  <c r="V201"/>
  <c r="G202"/>
  <c r="I202"/>
  <c r="J202" s="1"/>
  <c r="L202"/>
  <c r="Q202"/>
  <c r="S202"/>
  <c r="U202"/>
  <c r="W202"/>
  <c r="F203"/>
  <c r="H203"/>
  <c r="M203"/>
  <c r="R203"/>
  <c r="T203"/>
  <c r="V203"/>
  <c r="G206"/>
  <c r="I206"/>
  <c r="J206" s="1"/>
  <c r="L206"/>
  <c r="Q206"/>
  <c r="S206"/>
  <c r="U206"/>
  <c r="W206"/>
  <c r="F207"/>
  <c r="H207"/>
  <c r="M207"/>
  <c r="R207"/>
  <c r="T207"/>
  <c r="V207"/>
  <c r="G208"/>
  <c r="I208"/>
  <c r="J208" s="1"/>
  <c r="L208"/>
  <c r="Q208"/>
  <c r="S208"/>
  <c r="U208"/>
  <c r="W208"/>
  <c r="F209"/>
  <c r="H209"/>
  <c r="M209"/>
  <c r="R209"/>
  <c r="T209"/>
  <c r="V209"/>
  <c r="G210"/>
  <c r="I210"/>
  <c r="J210" s="1"/>
  <c r="L210"/>
  <c r="Q210"/>
  <c r="S210"/>
  <c r="U210"/>
  <c r="W210"/>
  <c r="F211"/>
  <c r="H211"/>
  <c r="M211"/>
  <c r="R211"/>
  <c r="T211"/>
  <c r="V211"/>
  <c r="G212"/>
  <c r="I212"/>
  <c r="J212" s="1"/>
  <c r="L212"/>
  <c r="Q212"/>
  <c r="S212"/>
  <c r="U212"/>
  <c r="W212"/>
  <c r="F213"/>
  <c r="H213"/>
  <c r="M213"/>
  <c r="R213"/>
  <c r="T213"/>
  <c r="V213"/>
  <c r="G214"/>
  <c r="I214"/>
  <c r="J214" s="1"/>
  <c r="L214"/>
  <c r="Q214"/>
  <c r="S214"/>
  <c r="U214"/>
  <c r="W214"/>
  <c r="F215"/>
  <c r="H215"/>
  <c r="M215"/>
  <c r="R215"/>
  <c r="T215"/>
  <c r="V215"/>
  <c r="G216"/>
  <c r="I216"/>
  <c r="J216" s="1"/>
  <c r="L216"/>
  <c r="Q216"/>
  <c r="S216"/>
  <c r="U216"/>
  <c r="W216"/>
  <c r="F217"/>
  <c r="H217"/>
  <c r="M217"/>
  <c r="R217"/>
  <c r="T217"/>
  <c r="V217"/>
  <c r="G218"/>
  <c r="I218"/>
  <c r="J218" s="1"/>
  <c r="L218"/>
  <c r="Q218"/>
  <c r="S218"/>
  <c r="U218"/>
  <c r="W218"/>
  <c r="F219"/>
  <c r="H219"/>
  <c r="M219"/>
  <c r="R219"/>
  <c r="T219"/>
  <c r="V219"/>
  <c r="G220"/>
  <c r="I220"/>
  <c r="J220" s="1"/>
  <c r="L220"/>
  <c r="Q220"/>
  <c r="S220"/>
  <c r="U220"/>
  <c r="W220"/>
  <c r="F221"/>
  <c r="I221"/>
  <c r="J221" s="1"/>
  <c r="L221"/>
  <c r="Q221"/>
  <c r="S221"/>
  <c r="U221"/>
  <c r="W221"/>
  <c r="F222"/>
  <c r="H222"/>
  <c r="M222"/>
  <c r="R222"/>
  <c r="V222"/>
  <c r="F224"/>
  <c r="H224"/>
  <c r="M224"/>
  <c r="R224"/>
  <c r="T224"/>
  <c r="V224"/>
  <c r="G225"/>
  <c r="I225"/>
  <c r="J225" s="1"/>
  <c r="L225"/>
  <c r="Q225"/>
  <c r="S225"/>
  <c r="U225"/>
  <c r="W225"/>
  <c r="F226"/>
  <c r="H226"/>
  <c r="M226"/>
  <c r="R226"/>
  <c r="T226"/>
  <c r="V226"/>
  <c r="F228"/>
  <c r="H228"/>
  <c r="M228"/>
  <c r="R228"/>
  <c r="T228"/>
  <c r="V228"/>
  <c r="G229"/>
  <c r="I229"/>
  <c r="J229" s="1"/>
  <c r="L229"/>
  <c r="Q229"/>
  <c r="S229"/>
  <c r="U229"/>
  <c r="W229"/>
  <c r="F230"/>
  <c r="H230"/>
  <c r="M230"/>
  <c r="R230"/>
  <c r="T230"/>
  <c r="V230"/>
  <c r="G231"/>
  <c r="I231"/>
  <c r="J231" s="1"/>
  <c r="L231"/>
  <c r="Q231"/>
  <c r="S231"/>
  <c r="U231"/>
  <c r="W231"/>
  <c r="F232"/>
  <c r="H232"/>
  <c r="M232"/>
  <c r="R232"/>
  <c r="T232"/>
  <c r="V232"/>
  <c r="F234"/>
  <c r="H234"/>
  <c r="M234"/>
  <c r="R234"/>
  <c r="T234"/>
  <c r="V234"/>
  <c r="G235"/>
  <c r="I235"/>
  <c r="J235" s="1"/>
  <c r="L235"/>
  <c r="Q235"/>
  <c r="S235"/>
  <c r="U235"/>
  <c r="W235"/>
  <c r="F240"/>
  <c r="H240"/>
  <c r="M240"/>
  <c r="O240"/>
  <c r="R240"/>
  <c r="T240"/>
  <c r="V240"/>
  <c r="G241"/>
  <c r="I241"/>
  <c r="J241" s="1"/>
  <c r="L241"/>
  <c r="Q241"/>
  <c r="S241"/>
  <c r="U241"/>
  <c r="W241"/>
  <c r="F242"/>
  <c r="H242"/>
  <c r="M242"/>
  <c r="O242"/>
  <c r="R242"/>
  <c r="T242"/>
  <c r="V242"/>
  <c r="F244"/>
  <c r="H244"/>
  <c r="M244"/>
  <c r="R244"/>
  <c r="T244"/>
  <c r="V244"/>
  <c r="G245"/>
  <c r="I245"/>
  <c r="J245" s="1"/>
  <c r="L245"/>
  <c r="N245"/>
  <c r="Q245"/>
  <c r="S245"/>
  <c r="U245"/>
  <c r="W245"/>
  <c r="F246"/>
  <c r="H246"/>
  <c r="M246"/>
  <c r="R246"/>
  <c r="T246"/>
  <c r="V246"/>
  <c r="G247"/>
  <c r="I247"/>
  <c r="J247" s="1"/>
  <c r="L247"/>
  <c r="N247"/>
  <c r="Q247"/>
  <c r="S247"/>
  <c r="U247"/>
  <c r="W247"/>
  <c r="F248"/>
  <c r="H248"/>
  <c r="M248"/>
  <c r="R248"/>
  <c r="T248"/>
  <c r="V248"/>
  <c r="G249"/>
  <c r="I249"/>
  <c r="J249" s="1"/>
  <c r="L249"/>
  <c r="N249"/>
  <c r="Q249"/>
  <c r="S249"/>
  <c r="U249"/>
  <c r="W249"/>
  <c r="F250"/>
  <c r="H250"/>
  <c r="M250"/>
  <c r="R250"/>
  <c r="T250"/>
  <c r="V250"/>
  <c r="G251"/>
  <c r="I251"/>
  <c r="J251" s="1"/>
  <c r="L251"/>
  <c r="N251"/>
  <c r="Q251"/>
  <c r="S251"/>
  <c r="U251"/>
  <c r="W251"/>
  <c r="G253"/>
  <c r="I253"/>
  <c r="J253" s="1"/>
  <c r="L253"/>
  <c r="N253"/>
  <c r="Q253"/>
  <c r="S253"/>
  <c r="U253"/>
  <c r="W253"/>
  <c r="F254"/>
  <c r="H254"/>
  <c r="M254"/>
  <c r="O254"/>
  <c r="R254"/>
  <c r="T254"/>
  <c r="V254"/>
  <c r="G255"/>
  <c r="I255"/>
  <c r="J255" s="1"/>
  <c r="L255"/>
  <c r="N255"/>
  <c r="Q255"/>
  <c r="S255"/>
  <c r="U255"/>
  <c r="W255"/>
  <c r="F256"/>
  <c r="H256"/>
  <c r="M256"/>
  <c r="O256"/>
  <c r="R256"/>
  <c r="T256"/>
  <c r="V256"/>
  <c r="G257"/>
  <c r="I257"/>
  <c r="J257" s="1"/>
  <c r="L257"/>
  <c r="N257"/>
  <c r="Q257"/>
  <c r="S257"/>
  <c r="U257"/>
  <c r="W257"/>
  <c r="F262"/>
  <c r="H262"/>
  <c r="M262"/>
  <c r="R262"/>
  <c r="V262"/>
  <c r="G263"/>
  <c r="I263"/>
  <c r="J263" s="1"/>
  <c r="L263"/>
  <c r="Q263"/>
  <c r="S263"/>
  <c r="U263"/>
  <c r="W263"/>
  <c r="F264"/>
  <c r="H264"/>
  <c r="M264"/>
  <c r="R264"/>
  <c r="V264"/>
  <c r="G265"/>
  <c r="I265"/>
  <c r="J265" s="1"/>
  <c r="L265"/>
  <c r="Q265"/>
  <c r="S265"/>
  <c r="U265"/>
  <c r="W265"/>
  <c r="F266"/>
  <c r="H266"/>
  <c r="M266"/>
  <c r="R266"/>
  <c r="V266"/>
  <c r="G267"/>
  <c r="I267"/>
  <c r="J267" s="1"/>
  <c r="L267"/>
  <c r="Q267"/>
  <c r="S267"/>
  <c r="U267"/>
  <c r="W267"/>
  <c r="G269"/>
  <c r="I269"/>
  <c r="J269" s="1"/>
  <c r="L269"/>
  <c r="Q269"/>
  <c r="S269"/>
  <c r="U269"/>
  <c r="W269"/>
  <c r="F270"/>
  <c r="H270"/>
  <c r="M270"/>
  <c r="R270"/>
  <c r="V270"/>
  <c r="G271"/>
  <c r="I271"/>
  <c r="J271" s="1"/>
  <c r="L271"/>
  <c r="Q271"/>
  <c r="S271"/>
  <c r="U271"/>
  <c r="W271"/>
  <c r="F276"/>
  <c r="H276"/>
  <c r="M276"/>
  <c r="O276"/>
  <c r="R276"/>
  <c r="T276"/>
  <c r="V276"/>
  <c r="G277"/>
  <c r="I277"/>
  <c r="J277" s="1"/>
  <c r="L277"/>
  <c r="N277"/>
  <c r="Q277"/>
  <c r="S277"/>
  <c r="U277"/>
  <c r="W277"/>
  <c r="F280"/>
  <c r="H280"/>
  <c r="M280"/>
  <c r="R280"/>
  <c r="V280"/>
  <c r="G281"/>
  <c r="I281"/>
  <c r="J281" s="1"/>
  <c r="L281"/>
  <c r="H221"/>
  <c r="M221"/>
  <c r="R221"/>
  <c r="T221"/>
  <c r="X221" s="1"/>
  <c r="V221"/>
  <c r="G222"/>
  <c r="I222"/>
  <c r="J222" s="1"/>
  <c r="L222"/>
  <c r="Q222"/>
  <c r="U222"/>
  <c r="W222"/>
  <c r="G224"/>
  <c r="I224"/>
  <c r="J224" s="1"/>
  <c r="L224"/>
  <c r="Q224"/>
  <c r="S224"/>
  <c r="U224"/>
  <c r="W224"/>
  <c r="F225"/>
  <c r="H225"/>
  <c r="M225"/>
  <c r="R225"/>
  <c r="T225"/>
  <c r="V225"/>
  <c r="G226"/>
  <c r="I226"/>
  <c r="J226" s="1"/>
  <c r="L226"/>
  <c r="Q226"/>
  <c r="S226"/>
  <c r="U226"/>
  <c r="W226"/>
  <c r="G228"/>
  <c r="I228"/>
  <c r="J228" s="1"/>
  <c r="L228"/>
  <c r="Q228"/>
  <c r="S228"/>
  <c r="U228"/>
  <c r="W228"/>
  <c r="F229"/>
  <c r="H229"/>
  <c r="M229"/>
  <c r="R229"/>
  <c r="T229"/>
  <c r="V229"/>
  <c r="G230"/>
  <c r="I230"/>
  <c r="J230" s="1"/>
  <c r="L230"/>
  <c r="Q230"/>
  <c r="S230"/>
  <c r="U230"/>
  <c r="W230"/>
  <c r="F231"/>
  <c r="H231"/>
  <c r="M231"/>
  <c r="R231"/>
  <c r="T231"/>
  <c r="V231"/>
  <c r="G232"/>
  <c r="I232"/>
  <c r="J232" s="1"/>
  <c r="L232"/>
  <c r="Q232"/>
  <c r="S232"/>
  <c r="U232"/>
  <c r="W232"/>
  <c r="G234"/>
  <c r="I234"/>
  <c r="J234" s="1"/>
  <c r="L234"/>
  <c r="Q234"/>
  <c r="S234"/>
  <c r="U234"/>
  <c r="W234"/>
  <c r="F235"/>
  <c r="H235"/>
  <c r="M235"/>
  <c r="R235"/>
  <c r="T235"/>
  <c r="X235" s="1"/>
  <c r="V235"/>
  <c r="G240"/>
  <c r="I240"/>
  <c r="J240" s="1"/>
  <c r="L240"/>
  <c r="N240"/>
  <c r="Q240"/>
  <c r="S240"/>
  <c r="U240"/>
  <c r="W240"/>
  <c r="F241"/>
  <c r="H241"/>
  <c r="M241"/>
  <c r="R241"/>
  <c r="T241"/>
  <c r="V241"/>
  <c r="G242"/>
  <c r="I242"/>
  <c r="J242" s="1"/>
  <c r="L242"/>
  <c r="N242"/>
  <c r="Q242"/>
  <c r="S242"/>
  <c r="U242"/>
  <c r="W242"/>
  <c r="G244"/>
  <c r="I244"/>
  <c r="J244" s="1"/>
  <c r="L244"/>
  <c r="Q244"/>
  <c r="S244"/>
  <c r="U244"/>
  <c r="W244"/>
  <c r="F245"/>
  <c r="H245"/>
  <c r="M245"/>
  <c r="R245"/>
  <c r="T245"/>
  <c r="V245"/>
  <c r="G246"/>
  <c r="I246"/>
  <c r="J246" s="1"/>
  <c r="L246"/>
  <c r="Q246"/>
  <c r="S246"/>
  <c r="U246"/>
  <c r="W246"/>
  <c r="F247"/>
  <c r="H247"/>
  <c r="M247"/>
  <c r="O247"/>
  <c r="R247"/>
  <c r="T247"/>
  <c r="V247"/>
  <c r="G248"/>
  <c r="I248"/>
  <c r="J248" s="1"/>
  <c r="L248"/>
  <c r="Q248"/>
  <c r="S248"/>
  <c r="U248"/>
  <c r="W248"/>
  <c r="F249"/>
  <c r="H249"/>
  <c r="M249"/>
  <c r="O249"/>
  <c r="R249"/>
  <c r="T249"/>
  <c r="V249"/>
  <c r="G250"/>
  <c r="I250"/>
  <c r="J250" s="1"/>
  <c r="L250"/>
  <c r="Q250"/>
  <c r="S250"/>
  <c r="U250"/>
  <c r="W250"/>
  <c r="F251"/>
  <c r="H251"/>
  <c r="M251"/>
  <c r="O251"/>
  <c r="R251"/>
  <c r="T251"/>
  <c r="V251"/>
  <c r="F253"/>
  <c r="H253"/>
  <c r="M253"/>
  <c r="O253"/>
  <c r="R253"/>
  <c r="T253"/>
  <c r="X253" s="1"/>
  <c r="V253"/>
  <c r="G254"/>
  <c r="I254"/>
  <c r="J254" s="1"/>
  <c r="L254"/>
  <c r="N254"/>
  <c r="Q254"/>
  <c r="S254"/>
  <c r="U254"/>
  <c r="W254"/>
  <c r="F255"/>
  <c r="H255"/>
  <c r="M255"/>
  <c r="O255"/>
  <c r="R255"/>
  <c r="T255"/>
  <c r="V255"/>
  <c r="G256"/>
  <c r="I256"/>
  <c r="J256" s="1"/>
  <c r="L256"/>
  <c r="N256"/>
  <c r="Q256"/>
  <c r="S256"/>
  <c r="U256"/>
  <c r="W256"/>
  <c r="F257"/>
  <c r="H257"/>
  <c r="M257"/>
  <c r="O257"/>
  <c r="R257"/>
  <c r="T257"/>
  <c r="X257" s="1"/>
  <c r="V257"/>
  <c r="G262"/>
  <c r="I262"/>
  <c r="J262" s="1"/>
  <c r="L262"/>
  <c r="Q262"/>
  <c r="U262"/>
  <c r="W262"/>
  <c r="F263"/>
  <c r="H263"/>
  <c r="M263"/>
  <c r="R263"/>
  <c r="T263"/>
  <c r="V263"/>
  <c r="G264"/>
  <c r="I264"/>
  <c r="J264" s="1"/>
  <c r="L264"/>
  <c r="Q264"/>
  <c r="U264"/>
  <c r="W264"/>
  <c r="F265"/>
  <c r="H265"/>
  <c r="M265"/>
  <c r="R265"/>
  <c r="T265"/>
  <c r="X265" s="1"/>
  <c r="V265"/>
  <c r="G266"/>
  <c r="I266"/>
  <c r="J266" s="1"/>
  <c r="L266"/>
  <c r="Q266"/>
  <c r="U266"/>
  <c r="W266"/>
  <c r="F267"/>
  <c r="H267"/>
  <c r="M267"/>
  <c r="R267"/>
  <c r="T267"/>
  <c r="V267"/>
  <c r="F269"/>
  <c r="H269"/>
  <c r="M269"/>
  <c r="R269"/>
  <c r="V269"/>
  <c r="G270"/>
  <c r="I270"/>
  <c r="J270" s="1"/>
  <c r="L270"/>
  <c r="Q270"/>
  <c r="U270"/>
  <c r="W270"/>
  <c r="F271"/>
  <c r="H271"/>
  <c r="M271"/>
  <c r="R271"/>
  <c r="T271"/>
  <c r="V271"/>
  <c r="G276"/>
  <c r="I276"/>
  <c r="J276" s="1"/>
  <c r="L276"/>
  <c r="N276"/>
  <c r="Q276"/>
  <c r="S276"/>
  <c r="U276"/>
  <c r="W276"/>
  <c r="F277"/>
  <c r="H277"/>
  <c r="M277"/>
  <c r="O277"/>
  <c r="R277"/>
  <c r="T277"/>
  <c r="X277" s="1"/>
  <c r="V277"/>
  <c r="G280"/>
  <c r="I280"/>
  <c r="J280" s="1"/>
  <c r="L280"/>
  <c r="N280"/>
  <c r="Q280"/>
  <c r="S280"/>
  <c r="U280"/>
  <c r="W280"/>
  <c r="F281"/>
  <c r="H281"/>
  <c r="F187"/>
  <c r="G40" i="1" s="1"/>
  <c r="H187" i="2"/>
  <c r="I40" i="1" s="1"/>
  <c r="M187" i="2"/>
  <c r="R187"/>
  <c r="T187"/>
  <c r="V187"/>
  <c r="G190"/>
  <c r="H41" i="1" s="1"/>
  <c r="L190" i="2"/>
  <c r="Q190"/>
  <c r="S190"/>
  <c r="U190"/>
  <c r="G187"/>
  <c r="H40" i="1" s="1"/>
  <c r="L187" i="2"/>
  <c r="Q187"/>
  <c r="S187"/>
  <c r="U187"/>
  <c r="W187"/>
  <c r="F190"/>
  <c r="G41" i="1" s="1"/>
  <c r="H190" i="2"/>
  <c r="I41" i="1" s="1"/>
  <c r="M190" i="2"/>
  <c r="R190"/>
  <c r="T190"/>
  <c r="V190"/>
  <c r="F196"/>
  <c r="H196"/>
  <c r="M196"/>
  <c r="R196"/>
  <c r="T196"/>
  <c r="V196"/>
  <c r="F204"/>
  <c r="H204"/>
  <c r="M204"/>
  <c r="R204"/>
  <c r="T204"/>
  <c r="V204"/>
  <c r="G205"/>
  <c r="L205"/>
  <c r="Q205"/>
  <c r="U205"/>
  <c r="W205"/>
  <c r="W190"/>
  <c r="G196"/>
  <c r="L196"/>
  <c r="Q196"/>
  <c r="S196"/>
  <c r="U196"/>
  <c r="W196"/>
  <c r="G204"/>
  <c r="I204"/>
  <c r="J204" s="1"/>
  <c r="L204"/>
  <c r="Q204"/>
  <c r="S204"/>
  <c r="U204"/>
  <c r="W204"/>
  <c r="F205"/>
  <c r="H205"/>
  <c r="M205"/>
  <c r="R205"/>
  <c r="V205"/>
  <c r="G223"/>
  <c r="L223"/>
  <c r="Q223"/>
  <c r="S223"/>
  <c r="U223"/>
  <c r="W223"/>
  <c r="G227"/>
  <c r="L227"/>
  <c r="Q227"/>
  <c r="S227"/>
  <c r="U227"/>
  <c r="W227"/>
  <c r="G233"/>
  <c r="L233"/>
  <c r="Q233"/>
  <c r="S233"/>
  <c r="U233"/>
  <c r="W233"/>
  <c r="F236"/>
  <c r="H236"/>
  <c r="M236"/>
  <c r="R236"/>
  <c r="T236"/>
  <c r="V236"/>
  <c r="G237"/>
  <c r="I237"/>
  <c r="J237" s="1"/>
  <c r="L237"/>
  <c r="Q237"/>
  <c r="S237"/>
  <c r="U237"/>
  <c r="W237"/>
  <c r="F238"/>
  <c r="H238"/>
  <c r="M238"/>
  <c r="R238"/>
  <c r="T238"/>
  <c r="V238"/>
  <c r="G239"/>
  <c r="L239"/>
  <c r="Q239"/>
  <c r="S239"/>
  <c r="U239"/>
  <c r="W239"/>
  <c r="G243"/>
  <c r="L243"/>
  <c r="Q243"/>
  <c r="S243"/>
  <c r="U243"/>
  <c r="W243"/>
  <c r="F252"/>
  <c r="G63" i="1" s="1"/>
  <c r="H252" i="2"/>
  <c r="I63" i="1" s="1"/>
  <c r="M252" i="2"/>
  <c r="O252"/>
  <c r="R252"/>
  <c r="T252"/>
  <c r="V252"/>
  <c r="F258"/>
  <c r="H258"/>
  <c r="M258"/>
  <c r="R258"/>
  <c r="T258"/>
  <c r="V258"/>
  <c r="G259"/>
  <c r="H47" i="1" s="1"/>
  <c r="I259" i="2"/>
  <c r="J259" s="1"/>
  <c r="L259"/>
  <c r="N259"/>
  <c r="Q259"/>
  <c r="S259"/>
  <c r="U259"/>
  <c r="W259"/>
  <c r="F260"/>
  <c r="H260"/>
  <c r="M260"/>
  <c r="O260"/>
  <c r="R260"/>
  <c r="T260"/>
  <c r="V260"/>
  <c r="G261"/>
  <c r="L261"/>
  <c r="Q261"/>
  <c r="U261"/>
  <c r="W261"/>
  <c r="F268"/>
  <c r="H268"/>
  <c r="M268"/>
  <c r="R268"/>
  <c r="V268"/>
  <c r="F272"/>
  <c r="H272"/>
  <c r="M272"/>
  <c r="R272"/>
  <c r="V272"/>
  <c r="G273"/>
  <c r="I273"/>
  <c r="J273" s="1"/>
  <c r="L273"/>
  <c r="Q273"/>
  <c r="S273"/>
  <c r="U273"/>
  <c r="W273"/>
  <c r="F274"/>
  <c r="H274"/>
  <c r="M274"/>
  <c r="R274"/>
  <c r="V274"/>
  <c r="G275"/>
  <c r="H51" i="1" s="1"/>
  <c r="L275" i="2"/>
  <c r="N275"/>
  <c r="Q275"/>
  <c r="S275"/>
  <c r="U275"/>
  <c r="W275"/>
  <c r="F278"/>
  <c r="H278"/>
  <c r="M278"/>
  <c r="R278"/>
  <c r="T278"/>
  <c r="V278"/>
  <c r="G279"/>
  <c r="L279"/>
  <c r="Q279"/>
  <c r="U279"/>
  <c r="W279"/>
  <c r="F223"/>
  <c r="H223"/>
  <c r="M223"/>
  <c r="R223"/>
  <c r="T223"/>
  <c r="V223"/>
  <c r="F227"/>
  <c r="H227"/>
  <c r="M227"/>
  <c r="R227"/>
  <c r="T227"/>
  <c r="V227"/>
  <c r="F233"/>
  <c r="H233"/>
  <c r="M233"/>
  <c r="R233"/>
  <c r="T233"/>
  <c r="V233"/>
  <c r="G236"/>
  <c r="I236"/>
  <c r="J236" s="1"/>
  <c r="L236"/>
  <c r="Q236"/>
  <c r="S236"/>
  <c r="U236"/>
  <c r="W236"/>
  <c r="F237"/>
  <c r="H237"/>
  <c r="M237"/>
  <c r="R237"/>
  <c r="T237"/>
  <c r="X237" s="1"/>
  <c r="V237"/>
  <c r="G238"/>
  <c r="I238"/>
  <c r="J238" s="1"/>
  <c r="L238"/>
  <c r="Q238"/>
  <c r="S238"/>
  <c r="U238"/>
  <c r="W238"/>
  <c r="F239"/>
  <c r="H239"/>
  <c r="M239"/>
  <c r="R239"/>
  <c r="T239"/>
  <c r="V239"/>
  <c r="F243"/>
  <c r="H243"/>
  <c r="M243"/>
  <c r="R243"/>
  <c r="T243"/>
  <c r="V243"/>
  <c r="G252"/>
  <c r="H63" i="1" s="1"/>
  <c r="L252" i="2"/>
  <c r="N252"/>
  <c r="Q252"/>
  <c r="S252"/>
  <c r="U252"/>
  <c r="W252"/>
  <c r="G258"/>
  <c r="I258"/>
  <c r="J258" s="1"/>
  <c r="L258"/>
  <c r="Q258"/>
  <c r="S258"/>
  <c r="U258"/>
  <c r="W258"/>
  <c r="F259"/>
  <c r="G47" i="1" s="1"/>
  <c r="H259" i="2"/>
  <c r="I47" i="1" s="1"/>
  <c r="M259" i="2"/>
  <c r="O259"/>
  <c r="R259"/>
  <c r="T259"/>
  <c r="V259"/>
  <c r="G260"/>
  <c r="I260"/>
  <c r="J260" s="1"/>
  <c r="L260"/>
  <c r="N260"/>
  <c r="Q260"/>
  <c r="S260"/>
  <c r="U260"/>
  <c r="W260"/>
  <c r="F261"/>
  <c r="H261"/>
  <c r="M261"/>
  <c r="R261"/>
  <c r="V261"/>
  <c r="G268"/>
  <c r="L268"/>
  <c r="Q268"/>
  <c r="U268"/>
  <c r="W268"/>
  <c r="G272"/>
  <c r="I272"/>
  <c r="J272" s="1"/>
  <c r="L272"/>
  <c r="Q272"/>
  <c r="U272"/>
  <c r="W272"/>
  <c r="F273"/>
  <c r="H273"/>
  <c r="M273"/>
  <c r="R273"/>
  <c r="T273"/>
  <c r="V273"/>
  <c r="G274"/>
  <c r="I274"/>
  <c r="J274" s="1"/>
  <c r="L274"/>
  <c r="Q274"/>
  <c r="U274"/>
  <c r="W274"/>
  <c r="F275"/>
  <c r="G51" i="1" s="1"/>
  <c r="H275" i="2"/>
  <c r="I51" i="1" s="1"/>
  <c r="M275" i="2"/>
  <c r="O275"/>
  <c r="R275"/>
  <c r="T275"/>
  <c r="V275"/>
  <c r="G278"/>
  <c r="I278"/>
  <c r="J278" s="1"/>
  <c r="L278"/>
  <c r="Q278"/>
  <c r="S278"/>
  <c r="U278"/>
  <c r="W278"/>
  <c r="F279"/>
  <c r="H279"/>
  <c r="M279"/>
  <c r="R279"/>
  <c r="V279"/>
  <c r="N2344"/>
  <c r="O2344" s="1"/>
  <c r="I2328"/>
  <c r="J2328" s="1"/>
  <c r="I2325"/>
  <c r="S2293"/>
  <c r="I2293"/>
  <c r="J2293" s="1"/>
  <c r="S2284"/>
  <c r="I2284"/>
  <c r="J2284" s="1"/>
  <c r="T2265"/>
  <c r="X2265" s="1"/>
  <c r="S2258"/>
  <c r="I2258"/>
  <c r="J2258" s="1"/>
  <c r="I2249"/>
  <c r="J2249" s="1"/>
  <c r="I2240"/>
  <c r="J2240" s="1"/>
  <c r="I2224"/>
  <c r="J2224" s="1"/>
  <c r="S2202"/>
  <c r="I2202"/>
  <c r="J2202" s="1"/>
  <c r="N2193"/>
  <c r="N2187"/>
  <c r="N2184"/>
  <c r="N2154"/>
  <c r="O2154" s="1"/>
  <c r="N2151"/>
  <c r="O2151" s="1"/>
  <c r="S2147"/>
  <c r="N2147"/>
  <c r="I2147"/>
  <c r="J2147" s="1"/>
  <c r="N2145"/>
  <c r="O2145" s="1"/>
  <c r="N2139"/>
  <c r="O2139" s="1"/>
  <c r="N2137"/>
  <c r="O2137" s="1"/>
  <c r="N2130"/>
  <c r="O2130" s="1"/>
  <c r="N2128"/>
  <c r="O2128" s="1"/>
  <c r="N2126"/>
  <c r="O2126" s="1"/>
  <c r="O2124" s="1"/>
  <c r="N2122"/>
  <c r="O2122" s="1"/>
  <c r="N2120"/>
  <c r="O2120" s="1"/>
  <c r="N2118"/>
  <c r="O2118" s="1"/>
  <c r="N2093"/>
  <c r="O2093" s="1"/>
  <c r="N2091"/>
  <c r="O2091" s="1"/>
  <c r="N2088"/>
  <c r="O2088" s="1"/>
  <c r="N2086"/>
  <c r="O2086" s="1"/>
  <c r="N2060"/>
  <c r="O2060" s="1"/>
  <c r="N2058"/>
  <c r="O2058" s="1"/>
  <c r="N2056"/>
  <c r="O2056" s="1"/>
  <c r="N2054"/>
  <c r="O2054" s="1"/>
  <c r="N2016"/>
  <c r="O2016" s="1"/>
  <c r="N2012"/>
  <c r="N2011" s="1"/>
  <c r="N2009"/>
  <c r="O2009" s="1"/>
  <c r="S2006"/>
  <c r="I2006"/>
  <c r="J2006" s="1"/>
  <c r="N2005"/>
  <c r="O2005" s="1"/>
  <c r="S2002"/>
  <c r="I2002"/>
  <c r="J2002" s="1"/>
  <c r="N2001"/>
  <c r="O2001" s="1"/>
  <c r="N1997"/>
  <c r="O1997" s="1"/>
  <c r="S1994"/>
  <c r="I1994"/>
  <c r="J1994" s="1"/>
  <c r="N1993"/>
  <c r="O1993" s="1"/>
  <c r="I1990"/>
  <c r="J1990" s="1"/>
  <c r="N1988"/>
  <c r="O1988" s="1"/>
  <c r="N1984"/>
  <c r="N1983" s="1"/>
  <c r="N1980"/>
  <c r="O1980" s="1"/>
  <c r="S1976"/>
  <c r="N1976"/>
  <c r="I1976"/>
  <c r="J1976" s="1"/>
  <c r="V2020"/>
  <c r="R2020"/>
  <c r="I1967"/>
  <c r="J1967" s="1"/>
  <c r="I1958"/>
  <c r="J1958" s="1"/>
  <c r="I1954"/>
  <c r="N1953"/>
  <c r="O1953" s="1"/>
  <c r="N1951"/>
  <c r="O1951" s="1"/>
  <c r="N1949"/>
  <c r="N1948" s="1"/>
  <c r="N1946"/>
  <c r="O1946" s="1"/>
  <c r="N1941"/>
  <c r="O1941" s="1"/>
  <c r="N1934"/>
  <c r="O1934" s="1"/>
  <c r="N1932"/>
  <c r="O1932" s="1"/>
  <c r="N1930"/>
  <c r="O1930" s="1"/>
  <c r="N1928"/>
  <c r="O1928" s="1"/>
  <c r="N1924"/>
  <c r="O1924" s="1"/>
  <c r="S1920"/>
  <c r="I1920"/>
  <c r="J1920" s="1"/>
  <c r="I1911"/>
  <c r="J1911" s="1"/>
  <c r="I1905"/>
  <c r="J1905" s="1"/>
  <c r="I1902"/>
  <c r="J1902" s="1"/>
  <c r="N1872"/>
  <c r="O1872" s="1"/>
  <c r="N1869"/>
  <c r="O1869" s="1"/>
  <c r="S1865"/>
  <c r="N1865"/>
  <c r="I1865"/>
  <c r="J1865" s="1"/>
  <c r="N1863"/>
  <c r="O1863" s="1"/>
  <c r="N1857"/>
  <c r="O1857" s="1"/>
  <c r="S1853"/>
  <c r="N1853"/>
  <c r="I1853"/>
  <c r="J1853" s="1"/>
  <c r="I1849"/>
  <c r="J1849" s="1"/>
  <c r="N1846"/>
  <c r="O1846" s="1"/>
  <c r="S1842"/>
  <c r="N1842"/>
  <c r="I1842"/>
  <c r="J1842" s="1"/>
  <c r="N1840"/>
  <c r="O1840" s="1"/>
  <c r="W1879"/>
  <c r="U1879"/>
  <c r="Q1879"/>
  <c r="N1832"/>
  <c r="O1832" s="1"/>
  <c r="N1824"/>
  <c r="O1824" s="1"/>
  <c r="N1822"/>
  <c r="O1822" s="1"/>
  <c r="N1820"/>
  <c r="O1820" s="1"/>
  <c r="N1815"/>
  <c r="O1815" s="1"/>
  <c r="N1811"/>
  <c r="O1811" s="1"/>
  <c r="N1809"/>
  <c r="N1807" s="1"/>
  <c r="N1806"/>
  <c r="O1806" s="1"/>
  <c r="N1804"/>
  <c r="O1804" s="1"/>
  <c r="N1799"/>
  <c r="N1797" s="1"/>
  <c r="N1796"/>
  <c r="O1796" s="1"/>
  <c r="N1794"/>
  <c r="O1794" s="1"/>
  <c r="N1790"/>
  <c r="O1790" s="1"/>
  <c r="N1788"/>
  <c r="O1788" s="1"/>
  <c r="N1784"/>
  <c r="O1784" s="1"/>
  <c r="I1770"/>
  <c r="J1770" s="1"/>
  <c r="I1764"/>
  <c r="J1764" s="1"/>
  <c r="I1761"/>
  <c r="S1729"/>
  <c r="I1729"/>
  <c r="J1729" s="1"/>
  <c r="N1721"/>
  <c r="N1720" s="1"/>
  <c r="N1717"/>
  <c r="O1717" s="1"/>
  <c r="N1704"/>
  <c r="O1704" s="1"/>
  <c r="O271" s="1"/>
  <c r="S1701"/>
  <c r="I1701"/>
  <c r="J1701" s="1"/>
  <c r="N1700"/>
  <c r="O1700" s="1"/>
  <c r="O267" s="1"/>
  <c r="N1696"/>
  <c r="O1696" s="1"/>
  <c r="O263" s="1"/>
  <c r="N1676"/>
  <c r="I1660"/>
  <c r="J1660" s="1"/>
  <c r="I1656"/>
  <c r="J1656" s="1"/>
  <c r="N1644"/>
  <c r="O1644" s="1"/>
  <c r="O211" s="1"/>
  <c r="N1640"/>
  <c r="O1640" s="1"/>
  <c r="O207" s="1"/>
  <c r="N1636"/>
  <c r="O1636" s="1"/>
  <c r="O203" s="1"/>
  <c r="N1634"/>
  <c r="O1634" s="1"/>
  <c r="O201" s="1"/>
  <c r="N1632"/>
  <c r="O1632" s="1"/>
  <c r="O199" s="1"/>
  <c r="N1623"/>
  <c r="S1588"/>
  <c r="I1588"/>
  <c r="J1588" s="1"/>
  <c r="S1579"/>
  <c r="I1579"/>
  <c r="J1579" s="1"/>
  <c r="T1560"/>
  <c r="X1560" s="1"/>
  <c r="S1553"/>
  <c r="I1553"/>
  <c r="J1553" s="1"/>
  <c r="I1544"/>
  <c r="J1544" s="1"/>
  <c r="I1535"/>
  <c r="J1535" s="1"/>
  <c r="I1519"/>
  <c r="J1519" s="1"/>
  <c r="H1597"/>
  <c r="F1597"/>
  <c r="L1597"/>
  <c r="S1497"/>
  <c r="I1497"/>
  <c r="J1497" s="1"/>
  <c r="N1488"/>
  <c r="N1482"/>
  <c r="N1479"/>
  <c r="N1438"/>
  <c r="G1456"/>
  <c r="V1456"/>
  <c r="M1456"/>
  <c r="N1409"/>
  <c r="O1409" s="1"/>
  <c r="N1401"/>
  <c r="O1401" s="1"/>
  <c r="N1399"/>
  <c r="O1399" s="1"/>
  <c r="N1394"/>
  <c r="N1378"/>
  <c r="N1374"/>
  <c r="I1347"/>
  <c r="J1347" s="1"/>
  <c r="I1341"/>
  <c r="J1341" s="1"/>
  <c r="S1306"/>
  <c r="I1306"/>
  <c r="J1306" s="1"/>
  <c r="S1297"/>
  <c r="I1297"/>
  <c r="J1297" s="1"/>
  <c r="I1253"/>
  <c r="J1253" s="1"/>
  <c r="I1237"/>
  <c r="J1237" s="1"/>
  <c r="N1200"/>
  <c r="N1197"/>
  <c r="I1121"/>
  <c r="J1121" s="1"/>
  <c r="I1112"/>
  <c r="J1112" s="1"/>
  <c r="I1096"/>
  <c r="J1096" s="1"/>
  <c r="S1074"/>
  <c r="I1074"/>
  <c r="J1074" s="1"/>
  <c r="N1065"/>
  <c r="N1059"/>
  <c r="N1056"/>
  <c r="N1029"/>
  <c r="O1029" s="1"/>
  <c r="N1025"/>
  <c r="N1024" s="1"/>
  <c r="N1022"/>
  <c r="O1022" s="1"/>
  <c r="S1019"/>
  <c r="I1019"/>
  <c r="J1019" s="1"/>
  <c r="N1018"/>
  <c r="O1018" s="1"/>
  <c r="S1015"/>
  <c r="I1015"/>
  <c r="J1015" s="1"/>
  <c r="N1014"/>
  <c r="O1014" s="1"/>
  <c r="N1010"/>
  <c r="O1010" s="1"/>
  <c r="S1007"/>
  <c r="I1007"/>
  <c r="J1007" s="1"/>
  <c r="N1006"/>
  <c r="O1006" s="1"/>
  <c r="O278" s="1"/>
  <c r="I1003"/>
  <c r="J1003" s="1"/>
  <c r="N1001"/>
  <c r="O1001" s="1"/>
  <c r="O273" s="1"/>
  <c r="N997"/>
  <c r="N996" s="1"/>
  <c r="N993"/>
  <c r="O993" s="1"/>
  <c r="O265" s="1"/>
  <c r="S989"/>
  <c r="N989"/>
  <c r="I989"/>
  <c r="J989" s="1"/>
  <c r="I980"/>
  <c r="J980" s="1"/>
  <c r="I971"/>
  <c r="J971" s="1"/>
  <c r="I967"/>
  <c r="I239" s="1"/>
  <c r="J239" s="1"/>
  <c r="N966"/>
  <c r="O966" s="1"/>
  <c r="O238" s="1"/>
  <c r="N964"/>
  <c r="O964" s="1"/>
  <c r="O236" s="1"/>
  <c r="N962"/>
  <c r="N961" s="1"/>
  <c r="N959"/>
  <c r="O959" s="1"/>
  <c r="O231" s="1"/>
  <c r="N954"/>
  <c r="O954" s="1"/>
  <c r="O226" s="1"/>
  <c r="N947"/>
  <c r="O947" s="1"/>
  <c r="N945"/>
  <c r="O945" s="1"/>
  <c r="N943"/>
  <c r="O943" s="1"/>
  <c r="N941"/>
  <c r="O941" s="1"/>
  <c r="N937"/>
  <c r="O937" s="1"/>
  <c r="S933"/>
  <c r="N933"/>
  <c r="I933"/>
  <c r="J933" s="1"/>
  <c r="I924"/>
  <c r="J924" s="1"/>
  <c r="I918"/>
  <c r="J918" s="1"/>
  <c r="I915"/>
  <c r="J915" s="1"/>
  <c r="N885"/>
  <c r="O885" s="1"/>
  <c r="N882"/>
  <c r="O882" s="1"/>
  <c r="S878"/>
  <c r="N878"/>
  <c r="I878"/>
  <c r="J878" s="1"/>
  <c r="N876"/>
  <c r="O876" s="1"/>
  <c r="N870"/>
  <c r="O870" s="1"/>
  <c r="S866"/>
  <c r="N866"/>
  <c r="I866"/>
  <c r="J866" s="1"/>
  <c r="F892"/>
  <c r="I862"/>
  <c r="J862" s="1"/>
  <c r="N859"/>
  <c r="O859" s="1"/>
  <c r="S855"/>
  <c r="N855"/>
  <c r="I855"/>
  <c r="J855" s="1"/>
  <c r="N853"/>
  <c r="O853" s="1"/>
  <c r="N845"/>
  <c r="O845" s="1"/>
  <c r="N837"/>
  <c r="O837" s="1"/>
  <c r="N835"/>
  <c r="O835" s="1"/>
  <c r="N833"/>
  <c r="O833" s="1"/>
  <c r="N828"/>
  <c r="O828" s="1"/>
  <c r="N824"/>
  <c r="O824" s="1"/>
  <c r="N822"/>
  <c r="N820" s="1"/>
  <c r="N819"/>
  <c r="O819" s="1"/>
  <c r="N817"/>
  <c r="O817" s="1"/>
  <c r="N806"/>
  <c r="O806" s="1"/>
  <c r="O219" s="1"/>
  <c r="N804"/>
  <c r="O804" s="1"/>
  <c r="O217" s="1"/>
  <c r="N802"/>
  <c r="O802" s="1"/>
  <c r="O215" s="1"/>
  <c r="N800"/>
  <c r="O800" s="1"/>
  <c r="O213" s="1"/>
  <c r="N796"/>
  <c r="O796" s="1"/>
  <c r="O209" s="1"/>
  <c r="S792"/>
  <c r="I783"/>
  <c r="J783" s="1"/>
  <c r="I777"/>
  <c r="J777" s="1"/>
  <c r="I774"/>
  <c r="J774" s="1"/>
  <c r="N744"/>
  <c r="O744" s="1"/>
  <c r="N741"/>
  <c r="O741" s="1"/>
  <c r="S737"/>
  <c r="N737"/>
  <c r="I737"/>
  <c r="J737" s="1"/>
  <c r="N735"/>
  <c r="O735" s="1"/>
  <c r="N729"/>
  <c r="O729" s="1"/>
  <c r="S725"/>
  <c r="S279" s="1"/>
  <c r="N725"/>
  <c r="I725"/>
  <c r="J725" s="1"/>
  <c r="I721"/>
  <c r="J721" s="1"/>
  <c r="N718"/>
  <c r="O718" s="1"/>
  <c r="O272" s="1"/>
  <c r="S714"/>
  <c r="S268" s="1"/>
  <c r="N714"/>
  <c r="I714"/>
  <c r="J714" s="1"/>
  <c r="N712"/>
  <c r="O712" s="1"/>
  <c r="O266" s="1"/>
  <c r="N704"/>
  <c r="O704" s="1"/>
  <c r="O258" s="1"/>
  <c r="N696"/>
  <c r="O696" s="1"/>
  <c r="O250" s="1"/>
  <c r="N694"/>
  <c r="O694" s="1"/>
  <c r="O248" s="1"/>
  <c r="N692"/>
  <c r="O692" s="1"/>
  <c r="O246" s="1"/>
  <c r="N687"/>
  <c r="O687" s="1"/>
  <c r="O241" s="1"/>
  <c r="N683"/>
  <c r="O683" s="1"/>
  <c r="O237" s="1"/>
  <c r="N681"/>
  <c r="N679" s="1"/>
  <c r="N233" s="1"/>
  <c r="N678"/>
  <c r="O678" s="1"/>
  <c r="O232" s="1"/>
  <c r="N676"/>
  <c r="O676" s="1"/>
  <c r="O230" s="1"/>
  <c r="N671"/>
  <c r="N669" s="1"/>
  <c r="N668"/>
  <c r="O668" s="1"/>
  <c r="O222" s="1"/>
  <c r="N666"/>
  <c r="O666" s="1"/>
  <c r="O220" s="1"/>
  <c r="N662"/>
  <c r="O662" s="1"/>
  <c r="O216" s="1"/>
  <c r="N660"/>
  <c r="O660" s="1"/>
  <c r="O214" s="1"/>
  <c r="N656"/>
  <c r="O656" s="1"/>
  <c r="O210" s="1"/>
  <c r="I642"/>
  <c r="J642" s="1"/>
  <c r="I636"/>
  <c r="J636" s="1"/>
  <c r="I633"/>
  <c r="I187" s="1"/>
  <c r="J187" s="1"/>
  <c r="H600"/>
  <c r="F600"/>
  <c r="J590"/>
  <c r="J548"/>
  <c r="J540"/>
  <c r="F85" i="1"/>
  <c r="J528" i="2"/>
  <c r="H88" i="1"/>
  <c r="J520" i="2"/>
  <c r="J507"/>
  <c r="I87" i="1"/>
  <c r="G87"/>
  <c r="J485" i="2"/>
  <c r="J475"/>
  <c r="F80" i="1"/>
  <c r="J469" i="2"/>
  <c r="G432"/>
  <c r="J430"/>
  <c r="F59" i="1"/>
  <c r="J416" i="2"/>
  <c r="F62" i="1"/>
  <c r="J410" i="2"/>
  <c r="J403"/>
  <c r="J395"/>
  <c r="J387"/>
  <c r="I58" i="1"/>
  <c r="G58"/>
  <c r="J365" i="2"/>
  <c r="I57" i="1"/>
  <c r="I56" s="1"/>
  <c r="G57"/>
  <c r="W300" i="2"/>
  <c r="U300"/>
  <c r="S300"/>
  <c r="Q300"/>
  <c r="L300"/>
  <c r="I300"/>
  <c r="J300" s="1"/>
  <c r="G300"/>
  <c r="H55" i="1" s="1"/>
  <c r="V299" i="2"/>
  <c r="T299"/>
  <c r="R299"/>
  <c r="O299"/>
  <c r="M299"/>
  <c r="H299"/>
  <c r="I54" i="1" s="1"/>
  <c r="F299" i="2"/>
  <c r="G54" i="1" s="1"/>
  <c r="W298" i="2"/>
  <c r="U298"/>
  <c r="S298"/>
  <c r="Q298"/>
  <c r="L298"/>
  <c r="I298"/>
  <c r="J298" s="1"/>
  <c r="G298"/>
  <c r="V297"/>
  <c r="R297"/>
  <c r="M297"/>
  <c r="H297"/>
  <c r="I53" i="1" s="1"/>
  <c r="F297" i="2"/>
  <c r="G53" i="1" s="1"/>
  <c r="W296" i="2"/>
  <c r="U296"/>
  <c r="Q296"/>
  <c r="L296"/>
  <c r="G296"/>
  <c r="H52" i="1" s="1"/>
  <c r="V295" i="2"/>
  <c r="T295"/>
  <c r="R295"/>
  <c r="M295"/>
  <c r="H295"/>
  <c r="F295"/>
  <c r="W294"/>
  <c r="U294"/>
  <c r="S294"/>
  <c r="Q294"/>
  <c r="L294"/>
  <c r="I294"/>
  <c r="J294" s="1"/>
  <c r="G294"/>
  <c r="V293"/>
  <c r="T293"/>
  <c r="R293"/>
  <c r="M293"/>
  <c r="H293"/>
  <c r="F293"/>
  <c r="W292"/>
  <c r="U292"/>
  <c r="S292"/>
  <c r="Q292"/>
  <c r="N292"/>
  <c r="L292"/>
  <c r="I292"/>
  <c r="J292" s="1"/>
  <c r="G292"/>
  <c r="V291"/>
  <c r="R291"/>
  <c r="M291"/>
  <c r="H291"/>
  <c r="I50" i="1" s="1"/>
  <c r="F291" i="2"/>
  <c r="G50" i="1" s="1"/>
  <c r="W290" i="2"/>
  <c r="U290"/>
  <c r="S290"/>
  <c r="Q290"/>
  <c r="L290"/>
  <c r="I290"/>
  <c r="J290" s="1"/>
  <c r="G290"/>
  <c r="V289"/>
  <c r="T289"/>
  <c r="R289"/>
  <c r="M289"/>
  <c r="H289"/>
  <c r="F289"/>
  <c r="W288"/>
  <c r="U288"/>
  <c r="S288"/>
  <c r="Q288"/>
  <c r="N288"/>
  <c r="L288"/>
  <c r="I288"/>
  <c r="J288" s="1"/>
  <c r="G288"/>
  <c r="V287"/>
  <c r="R287"/>
  <c r="M287"/>
  <c r="H287"/>
  <c r="F287"/>
  <c r="W286"/>
  <c r="U286"/>
  <c r="S286"/>
  <c r="Q286"/>
  <c r="L286"/>
  <c r="I286"/>
  <c r="J286" s="1"/>
  <c r="G286"/>
  <c r="V285"/>
  <c r="T285"/>
  <c r="R285"/>
  <c r="M285"/>
  <c r="H285"/>
  <c r="F285"/>
  <c r="W284"/>
  <c r="U284"/>
  <c r="S284"/>
  <c r="Q284"/>
  <c r="N284"/>
  <c r="L284"/>
  <c r="I284"/>
  <c r="J284" s="1"/>
  <c r="G284"/>
  <c r="V283"/>
  <c r="T283"/>
  <c r="R283"/>
  <c r="M283"/>
  <c r="H283"/>
  <c r="F283"/>
  <c r="W282"/>
  <c r="U282"/>
  <c r="S282"/>
  <c r="Q282"/>
  <c r="N282"/>
  <c r="L282"/>
  <c r="I282"/>
  <c r="J282" s="1"/>
  <c r="G282"/>
  <c r="V281"/>
  <c r="T281"/>
  <c r="R281"/>
  <c r="M281"/>
  <c r="N2334"/>
  <c r="I2334"/>
  <c r="J2334" s="1"/>
  <c r="N2328"/>
  <c r="N2325"/>
  <c r="N2295"/>
  <c r="O2295" s="1"/>
  <c r="T2294"/>
  <c r="O2294"/>
  <c r="J2294"/>
  <c r="N2292"/>
  <c r="O2292" s="1"/>
  <c r="S2288"/>
  <c r="N2288"/>
  <c r="I2288"/>
  <c r="J2288" s="1"/>
  <c r="N2286"/>
  <c r="O2286" s="1"/>
  <c r="T2285"/>
  <c r="O2285"/>
  <c r="J2285"/>
  <c r="N2280"/>
  <c r="O2280" s="1"/>
  <c r="S2276"/>
  <c r="N2276"/>
  <c r="I2276"/>
  <c r="J2276" s="1"/>
  <c r="H2302"/>
  <c r="I2272"/>
  <c r="J2272" s="1"/>
  <c r="N2269"/>
  <c r="O2269" s="1"/>
  <c r="S2265"/>
  <c r="N2265"/>
  <c r="I2265"/>
  <c r="J2265" s="1"/>
  <c r="F2302"/>
  <c r="N2263"/>
  <c r="O2263" s="1"/>
  <c r="N2259"/>
  <c r="N2255"/>
  <c r="O2255" s="1"/>
  <c r="N2247"/>
  <c r="O2247" s="1"/>
  <c r="N2245"/>
  <c r="O2245" s="1"/>
  <c r="N2243"/>
  <c r="O2243" s="1"/>
  <c r="N2241"/>
  <c r="N2240" s="1"/>
  <c r="N2238"/>
  <c r="O2238" s="1"/>
  <c r="N2234"/>
  <c r="O2234" s="1"/>
  <c r="N2232"/>
  <c r="N2230" s="1"/>
  <c r="N2229"/>
  <c r="O2229" s="1"/>
  <c r="N2227"/>
  <c r="O2227" s="1"/>
  <c r="N2225"/>
  <c r="N2224" s="1"/>
  <c r="N2222"/>
  <c r="N2220" s="1"/>
  <c r="N2219"/>
  <c r="O2219" s="1"/>
  <c r="N2217"/>
  <c r="O2217" s="1"/>
  <c r="N2213"/>
  <c r="O2213" s="1"/>
  <c r="N2211"/>
  <c r="O2211" s="1"/>
  <c r="N2207"/>
  <c r="O2207" s="1"/>
  <c r="N2203"/>
  <c r="I2193"/>
  <c r="J2193" s="1"/>
  <c r="I2187"/>
  <c r="J2187" s="1"/>
  <c r="I2184"/>
  <c r="S2152"/>
  <c r="N2152"/>
  <c r="I2152"/>
  <c r="J2152" s="1"/>
  <c r="S2143"/>
  <c r="N2143"/>
  <c r="I2143"/>
  <c r="J2143" s="1"/>
  <c r="S2078"/>
  <c r="T2078" s="1"/>
  <c r="X2078" s="1"/>
  <c r="N2072"/>
  <c r="O2072" s="1"/>
  <c r="N2006"/>
  <c r="N2002"/>
  <c r="N1994"/>
  <c r="N1958"/>
  <c r="M2020"/>
  <c r="I1942"/>
  <c r="J1942" s="1"/>
  <c r="G2020"/>
  <c r="I1938"/>
  <c r="J1938" s="1"/>
  <c r="N1911"/>
  <c r="N1905"/>
  <c r="S1870"/>
  <c r="N1870"/>
  <c r="I1870"/>
  <c r="J1870" s="1"/>
  <c r="S1861"/>
  <c r="N1861"/>
  <c r="I1861"/>
  <c r="J1861" s="1"/>
  <c r="S1835"/>
  <c r="I1835"/>
  <c r="J1835" s="1"/>
  <c r="I1826"/>
  <c r="J1826" s="1"/>
  <c r="I1817"/>
  <c r="J1817" s="1"/>
  <c r="I1801"/>
  <c r="J1801" s="1"/>
  <c r="H1879"/>
  <c r="F1879"/>
  <c r="L1879"/>
  <c r="S1779"/>
  <c r="I1779"/>
  <c r="J1779" s="1"/>
  <c r="N1770"/>
  <c r="N1764"/>
  <c r="N1761"/>
  <c r="N1729"/>
  <c r="S1724"/>
  <c r="I1724"/>
  <c r="J1724" s="1"/>
  <c r="S1712"/>
  <c r="I1712"/>
  <c r="J1712" s="1"/>
  <c r="I1708"/>
  <c r="J1708" s="1"/>
  <c r="N1701"/>
  <c r="S1694"/>
  <c r="N1694"/>
  <c r="I1694"/>
  <c r="J1694" s="1"/>
  <c r="V1738"/>
  <c r="V304" s="1"/>
  <c r="R1738"/>
  <c r="R304" s="1"/>
  <c r="M1738"/>
  <c r="M304" s="1"/>
  <c r="I1685"/>
  <c r="J1685" s="1"/>
  <c r="I1676"/>
  <c r="J1676" s="1"/>
  <c r="G1738"/>
  <c r="G304" s="1"/>
  <c r="G448" s="1"/>
  <c r="I1672"/>
  <c r="N1671"/>
  <c r="O1671" s="1"/>
  <c r="N1669"/>
  <c r="O1669" s="1"/>
  <c r="N1667"/>
  <c r="N1666" s="1"/>
  <c r="N1664"/>
  <c r="O1664" s="1"/>
  <c r="N1662"/>
  <c r="N1659"/>
  <c r="O1659" s="1"/>
  <c r="N1657"/>
  <c r="N1652"/>
  <c r="O1652" s="1"/>
  <c r="S1638"/>
  <c r="N1638"/>
  <c r="I1638"/>
  <c r="J1638" s="1"/>
  <c r="I1629"/>
  <c r="J1629" s="1"/>
  <c r="I1623"/>
  <c r="J1623" s="1"/>
  <c r="I1620"/>
  <c r="J1620" s="1"/>
  <c r="N1590"/>
  <c r="O1590" s="1"/>
  <c r="T1589"/>
  <c r="O1589"/>
  <c r="J1589"/>
  <c r="N1587"/>
  <c r="O1587" s="1"/>
  <c r="S1583"/>
  <c r="N1583"/>
  <c r="I1583"/>
  <c r="J1583" s="1"/>
  <c r="N1581"/>
  <c r="O1581" s="1"/>
  <c r="T1580"/>
  <c r="O1580"/>
  <c r="J1580"/>
  <c r="N1575"/>
  <c r="O1575" s="1"/>
  <c r="S1571"/>
  <c r="N1571"/>
  <c r="I1571"/>
  <c r="J1571" s="1"/>
  <c r="I1567"/>
  <c r="J1567" s="1"/>
  <c r="N1564"/>
  <c r="O1564" s="1"/>
  <c r="S1560"/>
  <c r="N1560"/>
  <c r="I1560"/>
  <c r="J1560" s="1"/>
  <c r="N1558"/>
  <c r="O1558" s="1"/>
  <c r="N1554"/>
  <c r="W1597"/>
  <c r="W304" s="1"/>
  <c r="U1597"/>
  <c r="Q1597"/>
  <c r="N1550"/>
  <c r="O1550" s="1"/>
  <c r="N1542"/>
  <c r="O1542" s="1"/>
  <c r="N1540"/>
  <c r="O1540" s="1"/>
  <c r="N1538"/>
  <c r="O1538" s="1"/>
  <c r="N1536"/>
  <c r="N1533"/>
  <c r="O1533" s="1"/>
  <c r="N1529"/>
  <c r="O1529" s="1"/>
  <c r="N1527"/>
  <c r="N1525" s="1"/>
  <c r="N1524"/>
  <c r="O1524" s="1"/>
  <c r="N1522"/>
  <c r="O1522" s="1"/>
  <c r="N1520"/>
  <c r="N1517"/>
  <c r="N1515" s="1"/>
  <c r="N1514"/>
  <c r="O1514" s="1"/>
  <c r="N1512"/>
  <c r="O1512" s="1"/>
  <c r="N1508"/>
  <c r="O1508" s="1"/>
  <c r="N1506"/>
  <c r="O1506" s="1"/>
  <c r="N1502"/>
  <c r="O1502" s="1"/>
  <c r="N1498"/>
  <c r="N1497" s="1"/>
  <c r="I1488"/>
  <c r="J1488" s="1"/>
  <c r="I1482"/>
  <c r="J1482" s="1"/>
  <c r="I1479"/>
  <c r="N1452"/>
  <c r="O1452" s="1"/>
  <c r="N1448"/>
  <c r="N1447" s="1"/>
  <c r="N1445"/>
  <c r="O1445" s="1"/>
  <c r="S1442"/>
  <c r="I1442"/>
  <c r="J1442" s="1"/>
  <c r="N1441"/>
  <c r="O1441" s="1"/>
  <c r="S1438"/>
  <c r="I1438"/>
  <c r="J1438" s="1"/>
  <c r="N1437"/>
  <c r="O1437" s="1"/>
  <c r="N1433"/>
  <c r="O1433" s="1"/>
  <c r="S1430"/>
  <c r="I1430"/>
  <c r="J1430" s="1"/>
  <c r="N1429"/>
  <c r="O1429" s="1"/>
  <c r="I1426"/>
  <c r="J1426" s="1"/>
  <c r="N1424"/>
  <c r="O1424" s="1"/>
  <c r="N1423"/>
  <c r="O1423" s="1"/>
  <c r="N1421"/>
  <c r="O1421" s="1"/>
  <c r="O1419" s="1"/>
  <c r="I1394"/>
  <c r="J1394" s="1"/>
  <c r="I1390"/>
  <c r="I1384"/>
  <c r="J1384" s="1"/>
  <c r="I1378"/>
  <c r="J1378" s="1"/>
  <c r="I1374"/>
  <c r="J1374" s="1"/>
  <c r="N1369"/>
  <c r="O1369" s="1"/>
  <c r="O218" s="1"/>
  <c r="N1363"/>
  <c r="O1363" s="1"/>
  <c r="O212" s="1"/>
  <c r="N1359"/>
  <c r="O1359" s="1"/>
  <c r="O208" s="1"/>
  <c r="S1356"/>
  <c r="I1356"/>
  <c r="J1356" s="1"/>
  <c r="N1355"/>
  <c r="O1355" s="1"/>
  <c r="O204" s="1"/>
  <c r="N1353"/>
  <c r="O1353" s="1"/>
  <c r="O202" s="1"/>
  <c r="N1351"/>
  <c r="O1351" s="1"/>
  <c r="O200" s="1"/>
  <c r="N1349"/>
  <c r="N1347" s="1"/>
  <c r="N1346"/>
  <c r="O1346" s="1"/>
  <c r="O195" s="1"/>
  <c r="N1344"/>
  <c r="O1344" s="1"/>
  <c r="O193" s="1"/>
  <c r="N1342"/>
  <c r="N1339"/>
  <c r="N1338" s="1"/>
  <c r="N1308"/>
  <c r="O1308" s="1"/>
  <c r="T1307"/>
  <c r="X1307" s="1"/>
  <c r="O1307"/>
  <c r="J1307"/>
  <c r="N1305"/>
  <c r="O1305" s="1"/>
  <c r="S1301"/>
  <c r="N1301"/>
  <c r="I1301"/>
  <c r="J1301" s="1"/>
  <c r="N1299"/>
  <c r="O1299" s="1"/>
  <c r="T1298"/>
  <c r="X1298" s="1"/>
  <c r="O1298"/>
  <c r="J1298"/>
  <c r="N1293"/>
  <c r="O1293" s="1"/>
  <c r="S1289"/>
  <c r="N1289"/>
  <c r="I1289"/>
  <c r="J1289" s="1"/>
  <c r="N1282"/>
  <c r="O1282" s="1"/>
  <c r="S1278"/>
  <c r="N1278"/>
  <c r="I1278"/>
  <c r="J1278" s="1"/>
  <c r="N1276"/>
  <c r="O1276" s="1"/>
  <c r="N1272"/>
  <c r="O1272" s="1"/>
  <c r="N1268"/>
  <c r="O1268" s="1"/>
  <c r="N1260"/>
  <c r="O1260" s="1"/>
  <c r="N1258"/>
  <c r="O1258" s="1"/>
  <c r="N1256"/>
  <c r="O1256" s="1"/>
  <c r="N1254"/>
  <c r="N1251"/>
  <c r="O1251" s="1"/>
  <c r="N1247"/>
  <c r="O1247" s="1"/>
  <c r="N1245"/>
  <c r="O1245" s="1"/>
  <c r="O1243" s="1"/>
  <c r="N1242"/>
  <c r="O1242" s="1"/>
  <c r="N1240"/>
  <c r="O1240" s="1"/>
  <c r="N1238"/>
  <c r="N1235"/>
  <c r="O1235" s="1"/>
  <c r="O1233" s="1"/>
  <c r="N1232"/>
  <c r="O1232" s="1"/>
  <c r="N1230"/>
  <c r="O1230" s="1"/>
  <c r="N1226"/>
  <c r="O1226" s="1"/>
  <c r="N1224"/>
  <c r="O1224" s="1"/>
  <c r="N1220"/>
  <c r="O1220" s="1"/>
  <c r="N1216"/>
  <c r="O1216" s="1"/>
  <c r="I1200"/>
  <c r="J1200" s="1"/>
  <c r="I1197"/>
  <c r="N1167"/>
  <c r="O1167" s="1"/>
  <c r="O1165" s="1"/>
  <c r="H1174"/>
  <c r="H304" s="1"/>
  <c r="H448" s="1"/>
  <c r="F1174"/>
  <c r="S1143"/>
  <c r="T1143" s="1"/>
  <c r="X1143" s="1"/>
  <c r="S1141"/>
  <c r="T1141" s="1"/>
  <c r="X1141" s="1"/>
  <c r="S1139"/>
  <c r="T1139" s="1"/>
  <c r="X1139" s="1"/>
  <c r="S1135"/>
  <c r="T1135" s="1"/>
  <c r="X1135" s="1"/>
  <c r="S1133"/>
  <c r="T1133" s="1"/>
  <c r="X1133" s="1"/>
  <c r="S1131"/>
  <c r="S262" s="1"/>
  <c r="N1127"/>
  <c r="O1127" s="1"/>
  <c r="N1119"/>
  <c r="O1119" s="1"/>
  <c r="N1117"/>
  <c r="O1117" s="1"/>
  <c r="N1115"/>
  <c r="O1115" s="1"/>
  <c r="N1113"/>
  <c r="N1112" s="1"/>
  <c r="N1110"/>
  <c r="O1110" s="1"/>
  <c r="N1106"/>
  <c r="O1106" s="1"/>
  <c r="N1104"/>
  <c r="N1102" s="1"/>
  <c r="N1101"/>
  <c r="O1101" s="1"/>
  <c r="N1099"/>
  <c r="O1099" s="1"/>
  <c r="N1097"/>
  <c r="N1096" s="1"/>
  <c r="N1094"/>
  <c r="N1092" s="1"/>
  <c r="N1091"/>
  <c r="O1091" s="1"/>
  <c r="N1089"/>
  <c r="O1089" s="1"/>
  <c r="N1085"/>
  <c r="O1085" s="1"/>
  <c r="N1083"/>
  <c r="O1083" s="1"/>
  <c r="N1079"/>
  <c r="O1079" s="1"/>
  <c r="N1075"/>
  <c r="N206" s="1"/>
  <c r="I1065"/>
  <c r="J1065" s="1"/>
  <c r="I1059"/>
  <c r="J1059" s="1"/>
  <c r="I1056"/>
  <c r="J1056" s="1"/>
  <c r="N1019"/>
  <c r="N1015"/>
  <c r="N1007"/>
  <c r="N971"/>
  <c r="I955"/>
  <c r="J955" s="1"/>
  <c r="I951"/>
  <c r="J951" s="1"/>
  <c r="N924"/>
  <c r="N918"/>
  <c r="S883"/>
  <c r="N883"/>
  <c r="I883"/>
  <c r="J883" s="1"/>
  <c r="S874"/>
  <c r="N874"/>
  <c r="I874"/>
  <c r="J874" s="1"/>
  <c r="S848"/>
  <c r="I848"/>
  <c r="J848" s="1"/>
  <c r="I839"/>
  <c r="J839" s="1"/>
  <c r="I830"/>
  <c r="J830" s="1"/>
  <c r="I814"/>
  <c r="J814" s="1"/>
  <c r="N783"/>
  <c r="N777"/>
  <c r="S742"/>
  <c r="S296" s="1"/>
  <c r="N742"/>
  <c r="I742"/>
  <c r="J742" s="1"/>
  <c r="S733"/>
  <c r="N733"/>
  <c r="I733"/>
  <c r="J733" s="1"/>
  <c r="S707"/>
  <c r="S261" s="1"/>
  <c r="I707"/>
  <c r="J707" s="1"/>
  <c r="I698"/>
  <c r="J698" s="1"/>
  <c r="I689"/>
  <c r="J689" s="1"/>
  <c r="I673"/>
  <c r="J673" s="1"/>
  <c r="S651"/>
  <c r="S205" s="1"/>
  <c r="I651"/>
  <c r="J651" s="1"/>
  <c r="N642"/>
  <c r="N636"/>
  <c r="N633"/>
  <c r="N187" s="1"/>
  <c r="F95" i="1"/>
  <c r="F89"/>
  <c r="I88"/>
  <c r="G88"/>
  <c r="H87"/>
  <c r="H86" s="1"/>
  <c r="F71"/>
  <c r="F76"/>
  <c r="H58"/>
  <c r="H57"/>
  <c r="H56" s="1"/>
  <c r="U304" i="2"/>
  <c r="Q304"/>
  <c r="L304"/>
  <c r="F304"/>
  <c r="F448" s="1"/>
  <c r="V300"/>
  <c r="T300"/>
  <c r="X300" s="1"/>
  <c r="R300"/>
  <c r="O300"/>
  <c r="M300"/>
  <c r="H300"/>
  <c r="I55" i="1" s="1"/>
  <c r="F300" i="2"/>
  <c r="G55" i="1" s="1"/>
  <c r="W299" i="2"/>
  <c r="U299"/>
  <c r="S299"/>
  <c r="Q299"/>
  <c r="N299"/>
  <c r="L299"/>
  <c r="I299"/>
  <c r="J299" s="1"/>
  <c r="G299"/>
  <c r="H54" i="1" s="1"/>
  <c r="V298" i="2"/>
  <c r="T298"/>
  <c r="R298"/>
  <c r="O298"/>
  <c r="M298"/>
  <c r="H298"/>
  <c r="F298"/>
  <c r="W297"/>
  <c r="U297"/>
  <c r="S297"/>
  <c r="Q297"/>
  <c r="N297"/>
  <c r="L297"/>
  <c r="I297"/>
  <c r="J297" s="1"/>
  <c r="G297"/>
  <c r="H53" i="1" s="1"/>
  <c r="V296" i="2"/>
  <c r="R296"/>
  <c r="M296"/>
  <c r="H296"/>
  <c r="I52" i="1" s="1"/>
  <c r="F296" i="2"/>
  <c r="G52" i="1" s="1"/>
  <c r="W295" i="2"/>
  <c r="U295"/>
  <c r="S295"/>
  <c r="Q295"/>
  <c r="L295"/>
  <c r="I295"/>
  <c r="J295" s="1"/>
  <c r="G295"/>
  <c r="V294"/>
  <c r="T294"/>
  <c r="R294"/>
  <c r="O294"/>
  <c r="M294"/>
  <c r="H294"/>
  <c r="F294"/>
  <c r="W293"/>
  <c r="U293"/>
  <c r="S293"/>
  <c r="Q293"/>
  <c r="L293"/>
  <c r="I293"/>
  <c r="J293" s="1"/>
  <c r="G293"/>
  <c r="V292"/>
  <c r="R292"/>
  <c r="M292"/>
  <c r="H292"/>
  <c r="F292"/>
  <c r="W291"/>
  <c r="U291"/>
  <c r="Q291"/>
  <c r="L291"/>
  <c r="G291"/>
  <c r="H50" i="1" s="1"/>
  <c r="V290" i="2"/>
  <c r="T290"/>
  <c r="R290"/>
  <c r="O290"/>
  <c r="M290"/>
  <c r="H290"/>
  <c r="F290"/>
  <c r="W289"/>
  <c r="U289"/>
  <c r="S289"/>
  <c r="Q289"/>
  <c r="L289"/>
  <c r="I289"/>
  <c r="J289" s="1"/>
  <c r="G289"/>
  <c r="V288"/>
  <c r="R288"/>
  <c r="M288"/>
  <c r="H288"/>
  <c r="F288"/>
  <c r="W287"/>
  <c r="U287"/>
  <c r="Q287"/>
  <c r="L287"/>
  <c r="G287"/>
  <c r="V286"/>
  <c r="T286"/>
  <c r="R286"/>
  <c r="O286"/>
  <c r="M286"/>
  <c r="H286"/>
  <c r="F286"/>
  <c r="W285"/>
  <c r="U285"/>
  <c r="S285"/>
  <c r="Q285"/>
  <c r="L285"/>
  <c r="I285"/>
  <c r="J285" s="1"/>
  <c r="G285"/>
  <c r="V284"/>
  <c r="T284"/>
  <c r="X284" s="1"/>
  <c r="R284"/>
  <c r="O284"/>
  <c r="M284"/>
  <c r="H284"/>
  <c r="F284"/>
  <c r="W283"/>
  <c r="U283"/>
  <c r="S283"/>
  <c r="Q283"/>
  <c r="L283"/>
  <c r="I283"/>
  <c r="J283" s="1"/>
  <c r="G283"/>
  <c r="V282"/>
  <c r="T282"/>
  <c r="R282"/>
  <c r="O282"/>
  <c r="M282"/>
  <c r="H282"/>
  <c r="F282"/>
  <c r="W281"/>
  <c r="U281"/>
  <c r="S281"/>
  <c r="Q281"/>
  <c r="F26" i="1"/>
  <c r="G25"/>
  <c r="G22"/>
  <c r="F23"/>
  <c r="F36"/>
  <c r="F33"/>
  <c r="F32"/>
  <c r="F30"/>
  <c r="I25"/>
  <c r="I22" s="1"/>
  <c r="I77"/>
  <c r="G77"/>
  <c r="I68"/>
  <c r="G68"/>
  <c r="J22" i="2"/>
  <c r="I167"/>
  <c r="F37" i="1"/>
  <c r="F31"/>
  <c r="H25"/>
  <c r="H22" s="1"/>
  <c r="H77"/>
  <c r="H68"/>
  <c r="J159" i="2"/>
  <c r="J141"/>
  <c r="J124"/>
  <c r="J111"/>
  <c r="J95"/>
  <c r="J75"/>
  <c r="J62"/>
  <c r="J53"/>
  <c r="J40"/>
  <c r="J29"/>
  <c r="F78" i="1"/>
  <c r="F69"/>
  <c r="J3928" i="2"/>
  <c r="N3928"/>
  <c r="O3928" s="1"/>
  <c r="X3849"/>
  <c r="J3646"/>
  <c r="N3646"/>
  <c r="O3646" s="1"/>
  <c r="X3567"/>
  <c r="J3364"/>
  <c r="N3364"/>
  <c r="O3364" s="1"/>
  <c r="X3285"/>
  <c r="J3082"/>
  <c r="N3082"/>
  <c r="O3082" s="1"/>
  <c r="X3003"/>
  <c r="J2800"/>
  <c r="N2800"/>
  <c r="O2800" s="1"/>
  <c r="N3985"/>
  <c r="T3957"/>
  <c r="X3957" s="1"/>
  <c r="T3809"/>
  <c r="X3809" s="1"/>
  <c r="O3809"/>
  <c r="T3753"/>
  <c r="X3753" s="1"/>
  <c r="O3753"/>
  <c r="T3698"/>
  <c r="X3698" s="1"/>
  <c r="O3698"/>
  <c r="T3686"/>
  <c r="X3686" s="1"/>
  <c r="O3686"/>
  <c r="T3675"/>
  <c r="X3675" s="1"/>
  <c r="O3675"/>
  <c r="S3712"/>
  <c r="T3527"/>
  <c r="X3527" s="1"/>
  <c r="O3527"/>
  <c r="T3471"/>
  <c r="X3471" s="1"/>
  <c r="O3471"/>
  <c r="T3416"/>
  <c r="X3416" s="1"/>
  <c r="O3416"/>
  <c r="T3404"/>
  <c r="X3404" s="1"/>
  <c r="O3404"/>
  <c r="T3393"/>
  <c r="X3393" s="1"/>
  <c r="O3393"/>
  <c r="S3430"/>
  <c r="T3245"/>
  <c r="X3245" s="1"/>
  <c r="O3245"/>
  <c r="T3189"/>
  <c r="X3189" s="1"/>
  <c r="O3189"/>
  <c r="T3134"/>
  <c r="X3134" s="1"/>
  <c r="O3134"/>
  <c r="T3122"/>
  <c r="X3122" s="1"/>
  <c r="O3122"/>
  <c r="O3111"/>
  <c r="S3148"/>
  <c r="T2963"/>
  <c r="X2963" s="1"/>
  <c r="O2963"/>
  <c r="T2907"/>
  <c r="X2907" s="1"/>
  <c r="O2907"/>
  <c r="T2852"/>
  <c r="X2852" s="1"/>
  <c r="O2852"/>
  <c r="T2840"/>
  <c r="X2840" s="1"/>
  <c r="O2840"/>
  <c r="O2829"/>
  <c r="S2866"/>
  <c r="J3876"/>
  <c r="I3994"/>
  <c r="N3787"/>
  <c r="O3787" s="1"/>
  <c r="J3787"/>
  <c r="J3594"/>
  <c r="I3712"/>
  <c r="N3505"/>
  <c r="O3505" s="1"/>
  <c r="J3505"/>
  <c r="J3312"/>
  <c r="I3430"/>
  <c r="N3223"/>
  <c r="O3223" s="1"/>
  <c r="J3223"/>
  <c r="J3030"/>
  <c r="I3148"/>
  <c r="N2941"/>
  <c r="O2941" s="1"/>
  <c r="J2941"/>
  <c r="J2748"/>
  <c r="I2866"/>
  <c r="X2721"/>
  <c r="N2659"/>
  <c r="O2659" s="1"/>
  <c r="J2659"/>
  <c r="O3985"/>
  <c r="T3980"/>
  <c r="X3980" s="1"/>
  <c r="O3976"/>
  <c r="S3853"/>
  <c r="T3703"/>
  <c r="X3703" s="1"/>
  <c r="O3703"/>
  <c r="O3694"/>
  <c r="O3603"/>
  <c r="S3571"/>
  <c r="O3421"/>
  <c r="O3412"/>
  <c r="S3289"/>
  <c r="T3139"/>
  <c r="X3139" s="1"/>
  <c r="O3139"/>
  <c r="T3130"/>
  <c r="X3130" s="1"/>
  <c r="O3130"/>
  <c r="S3007"/>
  <c r="T2857"/>
  <c r="X2857" s="1"/>
  <c r="O2857"/>
  <c r="T2848"/>
  <c r="X2848" s="1"/>
  <c r="O2848"/>
  <c r="T2681"/>
  <c r="X2681" s="1"/>
  <c r="O2681"/>
  <c r="I2647"/>
  <c r="J2647" s="1"/>
  <c r="J2648"/>
  <c r="T2625"/>
  <c r="X2625" s="1"/>
  <c r="X2626"/>
  <c r="J2466"/>
  <c r="I2584"/>
  <c r="T2399"/>
  <c r="X2399" s="1"/>
  <c r="X2400"/>
  <c r="N2377"/>
  <c r="O2377" s="1"/>
  <c r="J2377"/>
  <c r="T2343"/>
  <c r="T2323"/>
  <c r="X2344"/>
  <c r="J2184"/>
  <c r="I2302"/>
  <c r="T3985"/>
  <c r="X3985" s="1"/>
  <c r="N3982"/>
  <c r="O3982" s="1"/>
  <c r="O3980" s="1"/>
  <c r="N3978"/>
  <c r="O3978" s="1"/>
  <c r="T3976"/>
  <c r="X3976" s="1"/>
  <c r="N3974"/>
  <c r="O3974" s="1"/>
  <c r="O3968" s="1"/>
  <c r="T3968"/>
  <c r="X3968" s="1"/>
  <c r="N3963"/>
  <c r="O3963" s="1"/>
  <c r="N3961"/>
  <c r="O3961" s="1"/>
  <c r="N3959"/>
  <c r="O3959" s="1"/>
  <c r="O3957" s="1"/>
  <c r="J3987"/>
  <c r="X3981"/>
  <c r="J3972"/>
  <c r="J3970"/>
  <c r="J3966"/>
  <c r="X3958"/>
  <c r="T3951"/>
  <c r="O3951"/>
  <c r="O3950" s="1"/>
  <c r="J3951"/>
  <c r="J3943"/>
  <c r="O3933"/>
  <c r="O3932" s="1"/>
  <c r="J3933"/>
  <c r="J3930"/>
  <c r="O3924"/>
  <c r="O3922" s="1"/>
  <c r="J3924"/>
  <c r="O3917"/>
  <c r="O3916" s="1"/>
  <c r="J3917"/>
  <c r="O3914"/>
  <c r="O3912" s="1"/>
  <c r="J3914"/>
  <c r="T3895"/>
  <c r="O3895"/>
  <c r="O3894" s="1"/>
  <c r="J3895"/>
  <c r="O3887"/>
  <c r="O3885" s="1"/>
  <c r="J3887"/>
  <c r="O3880"/>
  <c r="O3879" s="1"/>
  <c r="J3880"/>
  <c r="O3877"/>
  <c r="J3877"/>
  <c r="I3853"/>
  <c r="T3845"/>
  <c r="O3845"/>
  <c r="O3844" s="1"/>
  <c r="J3845"/>
  <c r="T3840"/>
  <c r="O3840"/>
  <c r="O3839" s="1"/>
  <c r="J3840"/>
  <c r="T3836"/>
  <c r="O3836"/>
  <c r="O3835" s="1"/>
  <c r="J3836"/>
  <c r="T3828"/>
  <c r="O3828"/>
  <c r="O3827" s="1"/>
  <c r="J3828"/>
  <c r="J3824"/>
  <c r="T3817"/>
  <c r="O3817"/>
  <c r="O3816" s="1"/>
  <c r="J3817"/>
  <c r="X3810"/>
  <c r="J3801"/>
  <c r="O3793"/>
  <c r="O3791" s="1"/>
  <c r="J3793"/>
  <c r="J3790"/>
  <c r="O3782"/>
  <c r="O3781" s="1"/>
  <c r="J3782"/>
  <c r="O3777"/>
  <c r="O3733" s="1"/>
  <c r="J3777"/>
  <c r="O3772"/>
  <c r="O3771" s="1"/>
  <c r="J3772"/>
  <c r="X3754"/>
  <c r="O3745"/>
  <c r="O3744" s="1"/>
  <c r="J3745"/>
  <c r="O3740"/>
  <c r="O3738" s="1"/>
  <c r="J3740"/>
  <c r="O3737"/>
  <c r="J3737"/>
  <c r="O3735"/>
  <c r="T3733"/>
  <c r="X3704"/>
  <c r="X3699"/>
  <c r="X3695"/>
  <c r="X3687"/>
  <c r="J3684"/>
  <c r="X3676"/>
  <c r="T3669"/>
  <c r="O3669"/>
  <c r="O3668" s="1"/>
  <c r="J3669"/>
  <c r="J3661"/>
  <c r="O3651"/>
  <c r="O3650" s="1"/>
  <c r="J3651"/>
  <c r="J3648"/>
  <c r="O3642"/>
  <c r="O3640" s="1"/>
  <c r="J3642"/>
  <c r="O3635"/>
  <c r="O3634" s="1"/>
  <c r="J3635"/>
  <c r="O3632"/>
  <c r="O3630" s="1"/>
  <c r="J3632"/>
  <c r="T3613"/>
  <c r="O3613"/>
  <c r="O3612" s="1"/>
  <c r="J3613"/>
  <c r="O3605"/>
  <c r="J3605"/>
  <c r="O3598"/>
  <c r="O3597" s="1"/>
  <c r="J3598"/>
  <c r="O3595"/>
  <c r="J3595"/>
  <c r="I3571"/>
  <c r="T3563"/>
  <c r="O3563"/>
  <c r="O3562" s="1"/>
  <c r="J3563"/>
  <c r="T3558"/>
  <c r="O3558"/>
  <c r="O3557" s="1"/>
  <c r="J3558"/>
  <c r="T3554"/>
  <c r="T3451" s="1"/>
  <c r="O3554"/>
  <c r="O3553" s="1"/>
  <c r="J3554"/>
  <c r="T3546"/>
  <c r="O3546"/>
  <c r="O3545" s="1"/>
  <c r="J3546"/>
  <c r="J3542"/>
  <c r="T3535"/>
  <c r="O3535"/>
  <c r="O3534" s="1"/>
  <c r="J3535"/>
  <c r="X3528"/>
  <c r="J3519"/>
  <c r="O3511"/>
  <c r="O3509" s="1"/>
  <c r="J3511"/>
  <c r="J3508"/>
  <c r="O3500"/>
  <c r="O3499" s="1"/>
  <c r="J3500"/>
  <c r="O3495"/>
  <c r="O3493" s="1"/>
  <c r="J3495"/>
  <c r="O3490"/>
  <c r="O3489" s="1"/>
  <c r="J3490"/>
  <c r="X3472"/>
  <c r="O3463"/>
  <c r="O3462" s="1"/>
  <c r="J3463"/>
  <c r="O3458"/>
  <c r="O3456" s="1"/>
  <c r="J3458"/>
  <c r="O3455"/>
  <c r="O3451" s="1"/>
  <c r="J3455"/>
  <c r="O3453"/>
  <c r="O3571" s="1"/>
  <c r="X3422"/>
  <c r="X3417"/>
  <c r="X3413"/>
  <c r="X3405"/>
  <c r="J3402"/>
  <c r="X3394"/>
  <c r="T3387"/>
  <c r="O3387"/>
  <c r="O3386" s="1"/>
  <c r="J3387"/>
  <c r="J3379"/>
  <c r="O3369"/>
  <c r="O3368" s="1"/>
  <c r="J3369"/>
  <c r="J3366"/>
  <c r="O3360"/>
  <c r="O3358" s="1"/>
  <c r="J3360"/>
  <c r="O3353"/>
  <c r="O3352" s="1"/>
  <c r="J3353"/>
  <c r="O3350"/>
  <c r="O3348" s="1"/>
  <c r="J3350"/>
  <c r="T3331"/>
  <c r="O3331"/>
  <c r="O3330" s="1"/>
  <c r="J3331"/>
  <c r="O3323"/>
  <c r="O3321" s="1"/>
  <c r="J3323"/>
  <c r="O3316"/>
  <c r="O3315" s="1"/>
  <c r="J3316"/>
  <c r="O3313"/>
  <c r="J3313"/>
  <c r="I3289"/>
  <c r="T3281"/>
  <c r="O3281"/>
  <c r="O3280" s="1"/>
  <c r="J3281"/>
  <c r="T3276"/>
  <c r="O3276"/>
  <c r="O3275" s="1"/>
  <c r="J3276"/>
  <c r="T3272"/>
  <c r="T3169" s="1"/>
  <c r="O3272"/>
  <c r="O3271" s="1"/>
  <c r="J3272"/>
  <c r="T3264"/>
  <c r="O3264"/>
  <c r="O3263" s="1"/>
  <c r="J3264"/>
  <c r="J3260"/>
  <c r="T3253"/>
  <c r="O3253"/>
  <c r="O3252" s="1"/>
  <c r="J3253"/>
  <c r="X3246"/>
  <c r="J3237"/>
  <c r="O3229"/>
  <c r="O3227" s="1"/>
  <c r="J3229"/>
  <c r="J3226"/>
  <c r="O3218"/>
  <c r="O3217" s="1"/>
  <c r="J3218"/>
  <c r="O3213"/>
  <c r="O3211" s="1"/>
  <c r="J3213"/>
  <c r="O3208"/>
  <c r="O3207" s="1"/>
  <c r="J3208"/>
  <c r="X3190"/>
  <c r="O3181"/>
  <c r="O3180" s="1"/>
  <c r="J3181"/>
  <c r="O3176"/>
  <c r="O3174" s="1"/>
  <c r="J3176"/>
  <c r="O3173"/>
  <c r="O3169" s="1"/>
  <c r="J3173"/>
  <c r="O3171"/>
  <c r="O3289" s="1"/>
  <c r="X3140"/>
  <c r="X3135"/>
  <c r="X3131"/>
  <c r="X3123"/>
  <c r="J3120"/>
  <c r="X3112"/>
  <c r="T3105"/>
  <c r="O3105"/>
  <c r="O3104" s="1"/>
  <c r="J3105"/>
  <c r="J3097"/>
  <c r="O3087"/>
  <c r="O3086" s="1"/>
  <c r="J3087"/>
  <c r="J3084"/>
  <c r="O3078"/>
  <c r="O3076" s="1"/>
  <c r="J3078"/>
  <c r="O3071"/>
  <c r="O3070" s="1"/>
  <c r="J3071"/>
  <c r="O3068"/>
  <c r="O3066" s="1"/>
  <c r="J3068"/>
  <c r="T3049"/>
  <c r="O3049"/>
  <c r="O3048" s="1"/>
  <c r="J3049"/>
  <c r="O3041"/>
  <c r="O3039" s="1"/>
  <c r="J3041"/>
  <c r="O3034"/>
  <c r="O3033" s="1"/>
  <c r="J3034"/>
  <c r="O3031"/>
  <c r="J3031"/>
  <c r="I3007"/>
  <c r="T2999"/>
  <c r="O2999"/>
  <c r="O2998" s="1"/>
  <c r="J2999"/>
  <c r="T2994"/>
  <c r="O2994"/>
  <c r="O2993" s="1"/>
  <c r="J2994"/>
  <c r="T2990"/>
  <c r="O2990"/>
  <c r="O2989" s="1"/>
  <c r="J2990"/>
  <c r="T2982"/>
  <c r="O2982"/>
  <c r="O2981" s="1"/>
  <c r="J2982"/>
  <c r="J2978"/>
  <c r="T2971"/>
  <c r="O2971"/>
  <c r="O2970" s="1"/>
  <c r="J2971"/>
  <c r="X2964"/>
  <c r="J2955"/>
  <c r="O2947"/>
  <c r="O2945" s="1"/>
  <c r="J2947"/>
  <c r="J2944"/>
  <c r="O2936"/>
  <c r="O2935" s="1"/>
  <c r="J2936"/>
  <c r="O2931"/>
  <c r="O2929" s="1"/>
  <c r="J2931"/>
  <c r="O2926"/>
  <c r="O2925" s="1"/>
  <c r="J2926"/>
  <c r="X2908"/>
  <c r="O2899"/>
  <c r="O2898" s="1"/>
  <c r="J2899"/>
  <c r="O2894"/>
  <c r="O2892" s="1"/>
  <c r="J2894"/>
  <c r="O2891"/>
  <c r="J2891"/>
  <c r="O2889"/>
  <c r="X2858"/>
  <c r="X2853"/>
  <c r="X2849"/>
  <c r="X2841"/>
  <c r="J2838"/>
  <c r="X2830"/>
  <c r="T2823"/>
  <c r="O2823"/>
  <c r="O2822" s="1"/>
  <c r="J2823"/>
  <c r="J2815"/>
  <c r="O2805"/>
  <c r="O2804" s="1"/>
  <c r="J2805"/>
  <c r="J2802"/>
  <c r="O2796"/>
  <c r="O2794" s="1"/>
  <c r="J2796"/>
  <c r="O2789"/>
  <c r="O2788" s="1"/>
  <c r="J2789"/>
  <c r="O2786"/>
  <c r="O2784" s="1"/>
  <c r="J2786"/>
  <c r="T2767"/>
  <c r="O2767"/>
  <c r="O2766" s="1"/>
  <c r="J2767"/>
  <c r="O2759"/>
  <c r="O2757" s="1"/>
  <c r="J2759"/>
  <c r="O2752"/>
  <c r="O2751" s="1"/>
  <c r="J2752"/>
  <c r="O2749"/>
  <c r="J2749"/>
  <c r="T2717"/>
  <c r="O2717"/>
  <c r="O2716" s="1"/>
  <c r="J2717"/>
  <c r="T2712"/>
  <c r="O2712"/>
  <c r="O2711" s="1"/>
  <c r="J2712"/>
  <c r="T2708"/>
  <c r="O2708"/>
  <c r="O2707" s="1"/>
  <c r="J2708"/>
  <c r="T2700"/>
  <c r="O2700"/>
  <c r="O2699" s="1"/>
  <c r="J2700"/>
  <c r="J2696"/>
  <c r="T2689"/>
  <c r="O2689"/>
  <c r="O2688" s="1"/>
  <c r="J2689"/>
  <c r="X2682"/>
  <c r="J2673"/>
  <c r="O2665"/>
  <c r="O2663" s="1"/>
  <c r="J2665"/>
  <c r="O2654"/>
  <c r="O2653" s="1"/>
  <c r="J2654"/>
  <c r="O2643"/>
  <c r="I2643"/>
  <c r="J2643" s="1"/>
  <c r="N2642"/>
  <c r="O2642" s="1"/>
  <c r="T2575"/>
  <c r="X2575" s="1"/>
  <c r="O2575"/>
  <c r="T2566"/>
  <c r="X2566" s="1"/>
  <c r="O2566"/>
  <c r="O2429"/>
  <c r="O2417"/>
  <c r="O2406"/>
  <c r="O2371"/>
  <c r="O2361"/>
  <c r="T2293"/>
  <c r="X2293" s="1"/>
  <c r="O2293"/>
  <c r="T2284"/>
  <c r="X2284" s="1"/>
  <c r="O2284"/>
  <c r="O2147"/>
  <c r="N2647"/>
  <c r="O2648"/>
  <c r="O2647" s="1"/>
  <c r="J2518"/>
  <c r="N2518"/>
  <c r="O2518" s="1"/>
  <c r="J2325"/>
  <c r="J2236"/>
  <c r="N2236"/>
  <c r="O2236" s="1"/>
  <c r="N2643"/>
  <c r="O2625"/>
  <c r="T2570"/>
  <c r="X2570" s="1"/>
  <c r="O2570"/>
  <c r="T2558"/>
  <c r="X2558" s="1"/>
  <c r="O2558"/>
  <c r="O2547"/>
  <c r="S2584"/>
  <c r="O2434"/>
  <c r="O2425"/>
  <c r="O2399"/>
  <c r="O2343"/>
  <c r="T2288"/>
  <c r="X2288" s="1"/>
  <c r="O2288"/>
  <c r="T2276"/>
  <c r="X2276" s="1"/>
  <c r="O2276"/>
  <c r="O2265"/>
  <c r="S2302"/>
  <c r="O2152"/>
  <c r="O2143"/>
  <c r="O2135"/>
  <c r="I2099"/>
  <c r="J2099" s="1"/>
  <c r="J2100"/>
  <c r="I2095"/>
  <c r="J2097"/>
  <c r="I2083"/>
  <c r="J2083" s="1"/>
  <c r="J2084"/>
  <c r="I2046"/>
  <c r="J2046" s="1"/>
  <c r="J2047"/>
  <c r="I2043"/>
  <c r="J2044"/>
  <c r="X2016"/>
  <c r="J1813"/>
  <c r="N1813"/>
  <c r="O1813" s="1"/>
  <c r="N1672"/>
  <c r="O1672" s="1"/>
  <c r="J1672"/>
  <c r="J1479"/>
  <c r="I1597"/>
  <c r="S2625"/>
  <c r="S2725" s="1"/>
  <c r="N2625"/>
  <c r="I2625"/>
  <c r="J2625" s="1"/>
  <c r="N2616"/>
  <c r="I2616"/>
  <c r="J2616" s="1"/>
  <c r="X2576"/>
  <c r="X2571"/>
  <c r="X2567"/>
  <c r="X2559"/>
  <c r="J2556"/>
  <c r="X2548"/>
  <c r="T2541"/>
  <c r="O2541"/>
  <c r="O2540" s="1"/>
  <c r="J2541"/>
  <c r="J2533"/>
  <c r="O2523"/>
  <c r="O2522" s="1"/>
  <c r="J2523"/>
  <c r="J2520"/>
  <c r="O2514"/>
  <c r="O2512" s="1"/>
  <c r="J2514"/>
  <c r="O2507"/>
  <c r="O2506" s="1"/>
  <c r="J2507"/>
  <c r="O2504"/>
  <c r="O2502" s="1"/>
  <c r="J2504"/>
  <c r="T2485"/>
  <c r="O2485"/>
  <c r="O2484" s="1"/>
  <c r="J2485"/>
  <c r="O2477"/>
  <c r="O2475" s="1"/>
  <c r="J2477"/>
  <c r="O2470"/>
  <c r="O2469" s="1"/>
  <c r="J2470"/>
  <c r="O2467"/>
  <c r="J2467"/>
  <c r="T2434"/>
  <c r="X2434" s="1"/>
  <c r="T2429"/>
  <c r="X2429" s="1"/>
  <c r="T2425"/>
  <c r="X2425" s="1"/>
  <c r="T2417"/>
  <c r="X2417" s="1"/>
  <c r="I2413"/>
  <c r="J2413" s="1"/>
  <c r="T2406"/>
  <c r="X2406" s="1"/>
  <c r="S2399"/>
  <c r="N2399"/>
  <c r="I2399"/>
  <c r="J2399" s="1"/>
  <c r="I2390"/>
  <c r="J2390" s="1"/>
  <c r="N2371"/>
  <c r="I2371"/>
  <c r="J2371" s="1"/>
  <c r="N2361"/>
  <c r="I2361"/>
  <c r="J2361" s="1"/>
  <c r="S2343"/>
  <c r="S2443" s="1"/>
  <c r="N2343"/>
  <c r="I2343"/>
  <c r="J2343" s="1"/>
  <c r="X2294"/>
  <c r="X2289"/>
  <c r="X2285"/>
  <c r="X2277"/>
  <c r="J2274"/>
  <c r="X2266"/>
  <c r="T2259"/>
  <c r="O2259"/>
  <c r="O2258" s="1"/>
  <c r="J2259"/>
  <c r="J2251"/>
  <c r="O2241"/>
  <c r="O2240" s="1"/>
  <c r="J2241"/>
  <c r="J2238"/>
  <c r="O2232"/>
  <c r="O2230" s="1"/>
  <c r="J2232"/>
  <c r="O2225"/>
  <c r="O2224" s="1"/>
  <c r="J2225"/>
  <c r="O2222"/>
  <c r="O2220" s="1"/>
  <c r="J2222"/>
  <c r="T2203"/>
  <c r="O2203"/>
  <c r="O2202" s="1"/>
  <c r="J2203"/>
  <c r="O2195"/>
  <c r="O2193" s="1"/>
  <c r="J2195"/>
  <c r="O2188"/>
  <c r="O2187" s="1"/>
  <c r="J2188"/>
  <c r="O2185"/>
  <c r="J2185"/>
  <c r="T2152"/>
  <c r="X2152" s="1"/>
  <c r="T2147"/>
  <c r="X2147" s="1"/>
  <c r="T2143"/>
  <c r="X2143" s="1"/>
  <c r="T2135"/>
  <c r="X2135" s="1"/>
  <c r="T2124"/>
  <c r="X2124" s="1"/>
  <c r="O2117"/>
  <c r="N2117"/>
  <c r="I2108"/>
  <c r="J2108" s="1"/>
  <c r="O2089"/>
  <c r="I2089"/>
  <c r="J2089" s="1"/>
  <c r="O2079"/>
  <c r="I2079"/>
  <c r="J2079" s="1"/>
  <c r="N2078"/>
  <c r="O2078" s="1"/>
  <c r="N2074"/>
  <c r="O2074" s="1"/>
  <c r="O2061" s="1"/>
  <c r="T2061"/>
  <c r="S2061"/>
  <c r="I2061"/>
  <c r="J2061" s="1"/>
  <c r="O2052"/>
  <c r="I2052"/>
  <c r="J2052" s="1"/>
  <c r="T1976"/>
  <c r="X1976" s="1"/>
  <c r="O1976"/>
  <c r="T1920"/>
  <c r="X1920" s="1"/>
  <c r="O1920"/>
  <c r="T1865"/>
  <c r="X1865" s="1"/>
  <c r="O1865"/>
  <c r="T1853"/>
  <c r="X1853" s="1"/>
  <c r="O1853"/>
  <c r="T1842"/>
  <c r="X1842" s="1"/>
  <c r="O1842"/>
  <c r="S1879"/>
  <c r="S1738"/>
  <c r="T1588"/>
  <c r="X1588" s="1"/>
  <c r="O1588"/>
  <c r="T1579"/>
  <c r="X1579" s="1"/>
  <c r="O1579"/>
  <c r="O2100"/>
  <c r="N2083"/>
  <c r="O2084"/>
  <c r="O2083" s="1"/>
  <c r="N2046"/>
  <c r="O2047"/>
  <c r="O2046" s="1"/>
  <c r="N2043"/>
  <c r="O2044"/>
  <c r="N1954"/>
  <c r="O1954" s="1"/>
  <c r="J1954"/>
  <c r="J1761"/>
  <c r="I1879"/>
  <c r="X1734"/>
  <c r="J1531"/>
  <c r="N1531"/>
  <c r="O1531" s="1"/>
  <c r="X1452"/>
  <c r="O2611"/>
  <c r="O2610" s="1"/>
  <c r="J2611"/>
  <c r="O2608"/>
  <c r="J2608"/>
  <c r="O2382"/>
  <c r="O2381" s="1"/>
  <c r="J2382"/>
  <c r="J2379"/>
  <c r="O2366"/>
  <c r="O2365" s="1"/>
  <c r="J2366"/>
  <c r="O2329"/>
  <c r="O2328" s="1"/>
  <c r="J2329"/>
  <c r="O2326"/>
  <c r="J2326"/>
  <c r="S2135"/>
  <c r="N2135"/>
  <c r="I2135"/>
  <c r="J2135" s="1"/>
  <c r="S2124"/>
  <c r="N2124"/>
  <c r="I2124"/>
  <c r="J2124" s="1"/>
  <c r="T2117"/>
  <c r="X2117" s="1"/>
  <c r="S2117"/>
  <c r="I2117"/>
  <c r="J2117" s="1"/>
  <c r="N2106"/>
  <c r="O2106" s="1"/>
  <c r="N2104"/>
  <c r="O2104" s="1"/>
  <c r="N2102"/>
  <c r="O2102" s="1"/>
  <c r="N2089"/>
  <c r="N2079"/>
  <c r="N2061"/>
  <c r="N2052"/>
  <c r="T2041"/>
  <c r="S2020"/>
  <c r="O1870"/>
  <c r="O1861"/>
  <c r="T1694"/>
  <c r="X1694" s="1"/>
  <c r="O1694"/>
  <c r="T1638"/>
  <c r="X1638" s="1"/>
  <c r="O1638"/>
  <c r="T1583"/>
  <c r="X1583" s="1"/>
  <c r="O1583"/>
  <c r="T1571"/>
  <c r="X1571" s="1"/>
  <c r="O1571"/>
  <c r="O1560"/>
  <c r="S1597"/>
  <c r="I1403"/>
  <c r="J1403" s="1"/>
  <c r="J1405"/>
  <c r="J1390"/>
  <c r="N1390"/>
  <c r="J1197"/>
  <c r="I2020"/>
  <c r="T2012"/>
  <c r="O2012"/>
  <c r="O2011" s="1"/>
  <c r="J2012"/>
  <c r="T2007"/>
  <c r="O2007"/>
  <c r="O2006" s="1"/>
  <c r="J2007"/>
  <c r="T2003"/>
  <c r="T1900" s="1"/>
  <c r="O2003"/>
  <c r="O2002" s="1"/>
  <c r="J2003"/>
  <c r="T1995"/>
  <c r="O1995"/>
  <c r="O1994" s="1"/>
  <c r="J1995"/>
  <c r="J1991"/>
  <c r="T1984"/>
  <c r="O1984"/>
  <c r="O1983" s="1"/>
  <c r="J1984"/>
  <c r="X1977"/>
  <c r="J1968"/>
  <c r="O1960"/>
  <c r="O1958" s="1"/>
  <c r="J1960"/>
  <c r="J1957"/>
  <c r="O1949"/>
  <c r="O1948" s="1"/>
  <c r="J1949"/>
  <c r="O1944"/>
  <c r="O1942" s="1"/>
  <c r="J1944"/>
  <c r="O1939"/>
  <c r="O1938" s="1"/>
  <c r="J1939"/>
  <c r="X1921"/>
  <c r="O1912"/>
  <c r="O1911" s="1"/>
  <c r="J1912"/>
  <c r="O1907"/>
  <c r="O1905" s="1"/>
  <c r="J1907"/>
  <c r="O1904"/>
  <c r="O1900" s="1"/>
  <c r="J1904"/>
  <c r="O1902"/>
  <c r="X1871"/>
  <c r="X1866"/>
  <c r="X1862"/>
  <c r="X1854"/>
  <c r="J1851"/>
  <c r="X1843"/>
  <c r="T1836"/>
  <c r="O1836"/>
  <c r="O1835" s="1"/>
  <c r="J1836"/>
  <c r="J1828"/>
  <c r="O1818"/>
  <c r="O1817" s="1"/>
  <c r="J1818"/>
  <c r="J1815"/>
  <c r="O1809"/>
  <c r="O1807" s="1"/>
  <c r="J1809"/>
  <c r="O1802"/>
  <c r="O1801" s="1"/>
  <c r="J1802"/>
  <c r="O1799"/>
  <c r="O1797" s="1"/>
  <c r="J1799"/>
  <c r="T1780"/>
  <c r="O1780"/>
  <c r="O1779" s="1"/>
  <c r="J1780"/>
  <c r="O1772"/>
  <c r="O1770" s="1"/>
  <c r="J1772"/>
  <c r="O1765"/>
  <c r="O1764" s="1"/>
  <c r="J1765"/>
  <c r="O1762"/>
  <c r="J1762"/>
  <c r="I1738"/>
  <c r="T1730"/>
  <c r="O1730"/>
  <c r="O1729" s="1"/>
  <c r="J1730"/>
  <c r="T1725"/>
  <c r="O1725"/>
  <c r="O1724" s="1"/>
  <c r="J1725"/>
  <c r="T1721"/>
  <c r="O1721"/>
  <c r="O1720" s="1"/>
  <c r="J1721"/>
  <c r="T1713"/>
  <c r="O1713"/>
  <c r="O1712" s="1"/>
  <c r="J1713"/>
  <c r="J1709"/>
  <c r="T1702"/>
  <c r="O1702"/>
  <c r="O1701" s="1"/>
  <c r="J1702"/>
  <c r="X1695"/>
  <c r="J1686"/>
  <c r="O1678"/>
  <c r="O1676" s="1"/>
  <c r="J1678"/>
  <c r="J1675"/>
  <c r="O1667"/>
  <c r="O1666" s="1"/>
  <c r="J1667"/>
  <c r="O1662"/>
  <c r="O1660" s="1"/>
  <c r="J1662"/>
  <c r="O1657"/>
  <c r="O1656" s="1"/>
  <c r="J1657"/>
  <c r="X1639"/>
  <c r="O1630"/>
  <c r="O1629" s="1"/>
  <c r="J1630"/>
  <c r="O1625"/>
  <c r="O1623" s="1"/>
  <c r="J1625"/>
  <c r="O1622"/>
  <c r="J1622"/>
  <c r="O1620"/>
  <c r="X1589"/>
  <c r="X1584"/>
  <c r="X1580"/>
  <c r="X1572"/>
  <c r="J1569"/>
  <c r="X1561"/>
  <c r="T1554"/>
  <c r="O1554"/>
  <c r="O1553" s="1"/>
  <c r="J1554"/>
  <c r="J1546"/>
  <c r="O1536"/>
  <c r="O1535" s="1"/>
  <c r="J1536"/>
  <c r="J1533"/>
  <c r="O1527"/>
  <c r="O1525" s="1"/>
  <c r="J1527"/>
  <c r="O1520"/>
  <c r="O1519" s="1"/>
  <c r="J1520"/>
  <c r="O1517"/>
  <c r="O1515" s="1"/>
  <c r="J1517"/>
  <c r="T1498"/>
  <c r="O1498"/>
  <c r="O1497" s="1"/>
  <c r="J1498"/>
  <c r="O1490"/>
  <c r="O1488" s="1"/>
  <c r="J1490"/>
  <c r="O1483"/>
  <c r="O1482" s="1"/>
  <c r="J1483"/>
  <c r="O1480"/>
  <c r="J1480"/>
  <c r="T1448"/>
  <c r="O1448"/>
  <c r="O1447" s="1"/>
  <c r="J1448"/>
  <c r="T1443"/>
  <c r="O1443"/>
  <c r="O1442" s="1"/>
  <c r="J1443"/>
  <c r="T1439"/>
  <c r="O1439"/>
  <c r="O1438" s="1"/>
  <c r="J1439"/>
  <c r="T1431"/>
  <c r="O1431"/>
  <c r="O1430" s="1"/>
  <c r="J1431"/>
  <c r="J1427"/>
  <c r="S1419"/>
  <c r="N1419"/>
  <c r="I1419"/>
  <c r="J1419" s="1"/>
  <c r="T1412"/>
  <c r="X1412" s="1"/>
  <c r="S1412"/>
  <c r="S1456" s="1"/>
  <c r="I1412"/>
  <c r="J1412" s="1"/>
  <c r="O1306"/>
  <c r="O1297"/>
  <c r="O1271"/>
  <c r="O1215"/>
  <c r="O1206"/>
  <c r="T1271"/>
  <c r="X1271" s="1"/>
  <c r="X1272"/>
  <c r="N1249"/>
  <c r="O1249" s="1"/>
  <c r="J1249"/>
  <c r="T1215"/>
  <c r="T1195"/>
  <c r="X1216"/>
  <c r="O1131"/>
  <c r="T1419"/>
  <c r="X1419" s="1"/>
  <c r="O1412"/>
  <c r="N1412"/>
  <c r="O1301"/>
  <c r="O1289"/>
  <c r="O1278"/>
  <c r="X1029"/>
  <c r="J826"/>
  <c r="N826"/>
  <c r="O826" s="1"/>
  <c r="O1395"/>
  <c r="O1394" s="1"/>
  <c r="J1395"/>
  <c r="J1392"/>
  <c r="O1386"/>
  <c r="O1384" s="1"/>
  <c r="J1386"/>
  <c r="O1379"/>
  <c r="O1378" s="1"/>
  <c r="J1379"/>
  <c r="O1376"/>
  <c r="O1374" s="1"/>
  <c r="J1376"/>
  <c r="T1357"/>
  <c r="O1357"/>
  <c r="O1356" s="1"/>
  <c r="J1357"/>
  <c r="O1349"/>
  <c r="O1347" s="1"/>
  <c r="J1349"/>
  <c r="O1342"/>
  <c r="O1341" s="1"/>
  <c r="J1342"/>
  <c r="O1339"/>
  <c r="J1339"/>
  <c r="T1306"/>
  <c r="X1306" s="1"/>
  <c r="T1301"/>
  <c r="X1301" s="1"/>
  <c r="T1297"/>
  <c r="X1297" s="1"/>
  <c r="T1289"/>
  <c r="X1289" s="1"/>
  <c r="I1285"/>
  <c r="J1285" s="1"/>
  <c r="T1278"/>
  <c r="X1278" s="1"/>
  <c r="S1271"/>
  <c r="N1271"/>
  <c r="I1271"/>
  <c r="J1271" s="1"/>
  <c r="I1262"/>
  <c r="J1262" s="1"/>
  <c r="N1243"/>
  <c r="I1243"/>
  <c r="J1243" s="1"/>
  <c r="N1233"/>
  <c r="I1233"/>
  <c r="J1233" s="1"/>
  <c r="S1215"/>
  <c r="S1315" s="1"/>
  <c r="N1215"/>
  <c r="I1215"/>
  <c r="J1215" s="1"/>
  <c r="N1206"/>
  <c r="I1206"/>
  <c r="J1206" s="1"/>
  <c r="S1165"/>
  <c r="N1165"/>
  <c r="I1165"/>
  <c r="J1165" s="1"/>
  <c r="N1164"/>
  <c r="O1164" s="1"/>
  <c r="O295" s="1"/>
  <c r="N1162"/>
  <c r="O1162" s="1"/>
  <c r="O293" s="1"/>
  <c r="T1160"/>
  <c r="X1160" s="1"/>
  <c r="N1158"/>
  <c r="O1158" s="1"/>
  <c r="O1156" s="1"/>
  <c r="T1156"/>
  <c r="X1156" s="1"/>
  <c r="N1154"/>
  <c r="O1154" s="1"/>
  <c r="O285" s="1"/>
  <c r="N1152"/>
  <c r="O1152" s="1"/>
  <c r="O283" s="1"/>
  <c r="N1150"/>
  <c r="O1150" s="1"/>
  <c r="O281" s="1"/>
  <c r="T1148"/>
  <c r="X1148" s="1"/>
  <c r="I1144"/>
  <c r="J1144" s="1"/>
  <c r="N1143"/>
  <c r="O1143" s="1"/>
  <c r="O274" s="1"/>
  <c r="N1141"/>
  <c r="O1141" s="1"/>
  <c r="N1139"/>
  <c r="O1139" s="1"/>
  <c r="O1137" s="1"/>
  <c r="T1137"/>
  <c r="X1137" s="1"/>
  <c r="N1135"/>
  <c r="O1135" s="1"/>
  <c r="N1133"/>
  <c r="O1133" s="1"/>
  <c r="O264" s="1"/>
  <c r="T989"/>
  <c r="X989" s="1"/>
  <c r="O989"/>
  <c r="T933"/>
  <c r="X933" s="1"/>
  <c r="O933"/>
  <c r="T878"/>
  <c r="X878" s="1"/>
  <c r="O878"/>
  <c r="T866"/>
  <c r="X866" s="1"/>
  <c r="O866"/>
  <c r="T855"/>
  <c r="X855" s="1"/>
  <c r="O855"/>
  <c r="S892"/>
  <c r="S1130"/>
  <c r="T1131"/>
  <c r="I1130"/>
  <c r="J1131"/>
  <c r="J1108"/>
  <c r="N1108"/>
  <c r="N967"/>
  <c r="O967" s="1"/>
  <c r="J967"/>
  <c r="O1254"/>
  <c r="O1253" s="1"/>
  <c r="J1254"/>
  <c r="J1251"/>
  <c r="O1238"/>
  <c r="O1237" s="1"/>
  <c r="J1238"/>
  <c r="O1201"/>
  <c r="O1200" s="1"/>
  <c r="J1201"/>
  <c r="O1198"/>
  <c r="J1198"/>
  <c r="T1165"/>
  <c r="X1165" s="1"/>
  <c r="S1160"/>
  <c r="I1160"/>
  <c r="J1160" s="1"/>
  <c r="S1156"/>
  <c r="S287" s="1"/>
  <c r="N1156"/>
  <c r="I1156"/>
  <c r="J1156" s="1"/>
  <c r="S1148"/>
  <c r="I1148"/>
  <c r="J1148" s="1"/>
  <c r="S1137"/>
  <c r="I1137"/>
  <c r="J1137" s="1"/>
  <c r="S1033"/>
  <c r="O883"/>
  <c r="O874"/>
  <c r="I810"/>
  <c r="J810" s="1"/>
  <c r="J811"/>
  <c r="J685"/>
  <c r="N685"/>
  <c r="O685" s="1"/>
  <c r="J1123"/>
  <c r="O1113"/>
  <c r="O1112" s="1"/>
  <c r="J1113"/>
  <c r="J1110"/>
  <c r="O1104"/>
  <c r="O1102" s="1"/>
  <c r="J1104"/>
  <c r="O1097"/>
  <c r="O1096" s="1"/>
  <c r="J1097"/>
  <c r="O1094"/>
  <c r="O1092" s="1"/>
  <c r="J1094"/>
  <c r="T1075"/>
  <c r="O1075"/>
  <c r="O1074" s="1"/>
  <c r="J1075"/>
  <c r="O1067"/>
  <c r="O1065" s="1"/>
  <c r="J1067"/>
  <c r="O1060"/>
  <c r="O1059" s="1"/>
  <c r="J1060"/>
  <c r="O1057"/>
  <c r="J1057"/>
  <c r="I1033"/>
  <c r="T1025"/>
  <c r="T297" s="1"/>
  <c r="X297" s="1"/>
  <c r="O1025"/>
  <c r="O1024" s="1"/>
  <c r="J1025"/>
  <c r="T1020"/>
  <c r="T292" s="1"/>
  <c r="X292" s="1"/>
  <c r="O1020"/>
  <c r="O1019" s="1"/>
  <c r="J1020"/>
  <c r="T1016"/>
  <c r="T913" s="1"/>
  <c r="O1016"/>
  <c r="O1015" s="1"/>
  <c r="J1016"/>
  <c r="T1008"/>
  <c r="T280" s="1"/>
  <c r="X280" s="1"/>
  <c r="O1008"/>
  <c r="O1007" s="1"/>
  <c r="J1008"/>
  <c r="J1004"/>
  <c r="T997"/>
  <c r="T269" s="1"/>
  <c r="X269" s="1"/>
  <c r="O997"/>
  <c r="O996" s="1"/>
  <c r="J997"/>
  <c r="X990"/>
  <c r="J981"/>
  <c r="O973"/>
  <c r="O971" s="1"/>
  <c r="J973"/>
  <c r="J970"/>
  <c r="O962"/>
  <c r="O961" s="1"/>
  <c r="J962"/>
  <c r="O957"/>
  <c r="O955" s="1"/>
  <c r="J957"/>
  <c r="O952"/>
  <c r="O951" s="1"/>
  <c r="J952"/>
  <c r="X934"/>
  <c r="O925"/>
  <c r="O924" s="1"/>
  <c r="J925"/>
  <c r="O920"/>
  <c r="O918" s="1"/>
  <c r="J920"/>
  <c r="O917"/>
  <c r="O913" s="1"/>
  <c r="J917"/>
  <c r="O915"/>
  <c r="X884"/>
  <c r="X879"/>
  <c r="X875"/>
  <c r="X867"/>
  <c r="J864"/>
  <c r="X856"/>
  <c r="T849"/>
  <c r="O849"/>
  <c r="O848" s="1"/>
  <c r="J849"/>
  <c r="J841"/>
  <c r="O831"/>
  <c r="O830" s="1"/>
  <c r="J831"/>
  <c r="J828"/>
  <c r="O822"/>
  <c r="O820" s="1"/>
  <c r="J822"/>
  <c r="O815"/>
  <c r="O814" s="1"/>
  <c r="J815"/>
  <c r="N808"/>
  <c r="O808" s="1"/>
  <c r="O221" s="1"/>
  <c r="T792"/>
  <c r="O792"/>
  <c r="T737"/>
  <c r="X737" s="1"/>
  <c r="O737"/>
  <c r="T725"/>
  <c r="X725" s="1"/>
  <c r="O725"/>
  <c r="T714"/>
  <c r="X714" s="1"/>
  <c r="O714"/>
  <c r="O268" s="1"/>
  <c r="S751"/>
  <c r="N810"/>
  <c r="O811"/>
  <c r="O810" s="1"/>
  <c r="J633"/>
  <c r="I751"/>
  <c r="N792"/>
  <c r="I792"/>
  <c r="O742"/>
  <c r="O296" s="1"/>
  <c r="O733"/>
  <c r="O287" s="1"/>
  <c r="X793"/>
  <c r="O784"/>
  <c r="O783" s="1"/>
  <c r="J784"/>
  <c r="O779"/>
  <c r="O777" s="1"/>
  <c r="J779"/>
  <c r="O776"/>
  <c r="O772" s="1"/>
  <c r="J776"/>
  <c r="O774"/>
  <c r="T772"/>
  <c r="X743"/>
  <c r="X738"/>
  <c r="X734"/>
  <c r="X726"/>
  <c r="J723"/>
  <c r="X715"/>
  <c r="T708"/>
  <c r="T262" s="1"/>
  <c r="X262" s="1"/>
  <c r="O708"/>
  <c r="O707" s="1"/>
  <c r="J708"/>
  <c r="J700"/>
  <c r="O690"/>
  <c r="O689" s="1"/>
  <c r="J690"/>
  <c r="J687"/>
  <c r="O681"/>
  <c r="O679" s="1"/>
  <c r="O233" s="1"/>
  <c r="J681"/>
  <c r="O674"/>
  <c r="O673" s="1"/>
  <c r="J674"/>
  <c r="O671"/>
  <c r="O669" s="1"/>
  <c r="O223" s="1"/>
  <c r="J671"/>
  <c r="T652"/>
  <c r="T206" s="1"/>
  <c r="X206" s="1"/>
  <c r="O652"/>
  <c r="O651" s="1"/>
  <c r="O205" s="1"/>
  <c r="J652"/>
  <c r="O644"/>
  <c r="O642" s="1"/>
  <c r="O196" s="1"/>
  <c r="J644"/>
  <c r="O637"/>
  <c r="O636" s="1"/>
  <c r="O190" s="1"/>
  <c r="J637"/>
  <c r="O634"/>
  <c r="O188" s="1"/>
  <c r="J634"/>
  <c r="H46" i="1" l="1"/>
  <c r="I42"/>
  <c r="X275" i="2"/>
  <c r="F47" i="1"/>
  <c r="X243" i="2"/>
  <c r="X227"/>
  <c r="F41" i="1"/>
  <c r="X229" i="2"/>
  <c r="X193"/>
  <c r="X188"/>
  <c r="F22" i="1"/>
  <c r="F40"/>
  <c r="I287" i="2"/>
  <c r="J287" s="1"/>
  <c r="O288"/>
  <c r="T288"/>
  <c r="X288" s="1"/>
  <c r="I291"/>
  <c r="J291" s="1"/>
  <c r="O292"/>
  <c r="N295"/>
  <c r="X283"/>
  <c r="N286"/>
  <c r="N290"/>
  <c r="N294"/>
  <c r="X295"/>
  <c r="F53" i="1"/>
  <c r="N298" i="2"/>
  <c r="X299"/>
  <c r="F58" i="1"/>
  <c r="I86"/>
  <c r="I66" s="1"/>
  <c r="N1297" i="2"/>
  <c r="N287" s="1"/>
  <c r="N1588"/>
  <c r="N2284"/>
  <c r="H49" i="1"/>
  <c r="S274" i="2"/>
  <c r="N274"/>
  <c r="H48" i="1"/>
  <c r="N236" i="2"/>
  <c r="I44" i="1"/>
  <c r="X278" i="2"/>
  <c r="I49" i="1"/>
  <c r="I275" i="2"/>
  <c r="J275" s="1"/>
  <c r="T272"/>
  <c r="X272" s="1"/>
  <c r="G48" i="1"/>
  <c r="X260" i="2"/>
  <c r="G46" i="1"/>
  <c r="X252" i="2"/>
  <c r="I243"/>
  <c r="J243" s="1"/>
  <c r="X236"/>
  <c r="I45" i="1"/>
  <c r="I233" i="2"/>
  <c r="J233" s="1"/>
  <c r="I227"/>
  <c r="J227" s="1"/>
  <c r="I223"/>
  <c r="J223" s="1"/>
  <c r="G43" i="1"/>
  <c r="H42"/>
  <c r="I205" i="2"/>
  <c r="J205" s="1"/>
  <c r="X196"/>
  <c r="H39" i="1"/>
  <c r="I190" i="2"/>
  <c r="J190" s="1"/>
  <c r="O269"/>
  <c r="S264"/>
  <c r="N264"/>
  <c r="X249"/>
  <c r="N248"/>
  <c r="X245"/>
  <c r="O245"/>
  <c r="N244"/>
  <c r="O235"/>
  <c r="N234"/>
  <c r="N232"/>
  <c r="O229"/>
  <c r="N228"/>
  <c r="N226"/>
  <c r="X276"/>
  <c r="N271"/>
  <c r="T266"/>
  <c r="X266" s="1"/>
  <c r="N265"/>
  <c r="O262"/>
  <c r="X254"/>
  <c r="X248"/>
  <c r="X244"/>
  <c r="O244"/>
  <c r="X240"/>
  <c r="N235"/>
  <c r="X232"/>
  <c r="N231"/>
  <c r="X228"/>
  <c r="O228"/>
  <c r="X224"/>
  <c r="O224"/>
  <c r="X219"/>
  <c r="N218"/>
  <c r="X215"/>
  <c r="N214"/>
  <c r="X211"/>
  <c r="N210"/>
  <c r="X207"/>
  <c r="X201"/>
  <c r="N200"/>
  <c r="X197"/>
  <c r="O197"/>
  <c r="X220"/>
  <c r="N219"/>
  <c r="X216"/>
  <c r="N215"/>
  <c r="X212"/>
  <c r="N211"/>
  <c r="X208"/>
  <c r="N207"/>
  <c r="X202"/>
  <c r="N201"/>
  <c r="X198"/>
  <c r="O198"/>
  <c r="N195"/>
  <c r="X192"/>
  <c r="X191"/>
  <c r="N673"/>
  <c r="N707"/>
  <c r="N830"/>
  <c r="N951"/>
  <c r="N1629"/>
  <c r="N196" s="1"/>
  <c r="N1801"/>
  <c r="N1835"/>
  <c r="N1942"/>
  <c r="N2566"/>
  <c r="N3932"/>
  <c r="N3950"/>
  <c r="S3980"/>
  <c r="S3994" s="1"/>
  <c r="N2365"/>
  <c r="N2443" s="1"/>
  <c r="N2663"/>
  <c r="N2725" s="1"/>
  <c r="N3775"/>
  <c r="N3916"/>
  <c r="N2699"/>
  <c r="N2788"/>
  <c r="N2822"/>
  <c r="N2929"/>
  <c r="N3070"/>
  <c r="N3104"/>
  <c r="N3211"/>
  <c r="N3352"/>
  <c r="N3386"/>
  <c r="N3493"/>
  <c r="N3634"/>
  <c r="N3668"/>
  <c r="F68" i="1"/>
  <c r="F57"/>
  <c r="G56"/>
  <c r="F56" s="1"/>
  <c r="F87"/>
  <c r="G86"/>
  <c r="F86" s="1"/>
  <c r="N283" i="2"/>
  <c r="N1148"/>
  <c r="N279" s="1"/>
  <c r="N1160"/>
  <c r="O1738"/>
  <c r="O1618"/>
  <c r="T1618"/>
  <c r="O3007"/>
  <c r="O2887"/>
  <c r="T2887"/>
  <c r="N3957"/>
  <c r="H66" i="1"/>
  <c r="F77"/>
  <c r="F25"/>
  <c r="N281" i="2"/>
  <c r="X282"/>
  <c r="N285"/>
  <c r="X286"/>
  <c r="N289"/>
  <c r="X290"/>
  <c r="N293"/>
  <c r="X294"/>
  <c r="F52" i="1"/>
  <c r="X298" i="2"/>
  <c r="F55" i="1"/>
  <c r="F88"/>
  <c r="N1074" i="2"/>
  <c r="N1237"/>
  <c r="N1315" s="1"/>
  <c r="N1253"/>
  <c r="N1341"/>
  <c r="N190" s="1"/>
  <c r="N1519"/>
  <c r="N1535"/>
  <c r="N1553"/>
  <c r="N1656"/>
  <c r="N1660"/>
  <c r="N2202"/>
  <c r="N2258"/>
  <c r="X281"/>
  <c r="X285"/>
  <c r="O289"/>
  <c r="X289"/>
  <c r="F50" i="1"/>
  <c r="X293" i="2"/>
  <c r="I296"/>
  <c r="J296" s="1"/>
  <c r="O297"/>
  <c r="F54" i="1"/>
  <c r="N300" i="2"/>
  <c r="N1306"/>
  <c r="N296" s="1"/>
  <c r="N1356"/>
  <c r="N1430"/>
  <c r="N1442"/>
  <c r="N1579"/>
  <c r="N1920"/>
  <c r="N2293"/>
  <c r="N278"/>
  <c r="F51" i="1"/>
  <c r="X273" i="2"/>
  <c r="S272"/>
  <c r="N272"/>
  <c r="I268"/>
  <c r="J268" s="1"/>
  <c r="X259"/>
  <c r="N258"/>
  <c r="I252"/>
  <c r="J252" s="1"/>
  <c r="X239"/>
  <c r="N238"/>
  <c r="H45" i="1"/>
  <c r="X233" i="2"/>
  <c r="G44" i="1"/>
  <c r="X223" i="2"/>
  <c r="I279"/>
  <c r="J279" s="1"/>
  <c r="G49" i="1"/>
  <c r="F49" s="1"/>
  <c r="T274" i="2"/>
  <c r="X274" s="1"/>
  <c r="N273"/>
  <c r="I48" i="1"/>
  <c r="I261" i="2"/>
  <c r="J261" s="1"/>
  <c r="X258"/>
  <c r="I46" i="1"/>
  <c r="F63"/>
  <c r="X238" i="2"/>
  <c r="N237"/>
  <c r="G45" i="1"/>
  <c r="H44"/>
  <c r="I43"/>
  <c r="N204" i="2"/>
  <c r="I196"/>
  <c r="J196" s="1"/>
  <c r="H43" i="1"/>
  <c r="X204" i="2"/>
  <c r="G42" i="1"/>
  <c r="F42" s="1"/>
  <c r="X190" i="2"/>
  <c r="X187"/>
  <c r="I39" i="1"/>
  <c r="X271" i="2"/>
  <c r="S270"/>
  <c r="N270"/>
  <c r="X267"/>
  <c r="S266"/>
  <c r="N266"/>
  <c r="X263"/>
  <c r="N262"/>
  <c r="X255"/>
  <c r="X251"/>
  <c r="N250"/>
  <c r="X247"/>
  <c r="N246"/>
  <c r="X241"/>
  <c r="X231"/>
  <c r="N230"/>
  <c r="X225"/>
  <c r="O225"/>
  <c r="N224"/>
  <c r="S222"/>
  <c r="N222"/>
  <c r="O280"/>
  <c r="T270"/>
  <c r="X270" s="1"/>
  <c r="O270"/>
  <c r="N269"/>
  <c r="N267"/>
  <c r="T264"/>
  <c r="X264" s="1"/>
  <c r="N263"/>
  <c r="X256"/>
  <c r="X250"/>
  <c r="X246"/>
  <c r="X242"/>
  <c r="N241"/>
  <c r="X234"/>
  <c r="O234"/>
  <c r="X230"/>
  <c r="N229"/>
  <c r="X226"/>
  <c r="N225"/>
  <c r="T222"/>
  <c r="X222" s="1"/>
  <c r="N221"/>
  <c r="N220"/>
  <c r="X217"/>
  <c r="N216"/>
  <c r="X213"/>
  <c r="N212"/>
  <c r="X209"/>
  <c r="N208"/>
  <c r="X203"/>
  <c r="N202"/>
  <c r="X199"/>
  <c r="N198"/>
  <c r="X195"/>
  <c r="X218"/>
  <c r="N217"/>
  <c r="X214"/>
  <c r="N213"/>
  <c r="X210"/>
  <c r="N209"/>
  <c r="O206"/>
  <c r="N203"/>
  <c r="X200"/>
  <c r="N199"/>
  <c r="X194"/>
  <c r="N193"/>
  <c r="O191"/>
  <c r="O192"/>
  <c r="N191"/>
  <c r="X189"/>
  <c r="O189"/>
  <c r="N188"/>
  <c r="N651"/>
  <c r="N689"/>
  <c r="N1712"/>
  <c r="N814"/>
  <c r="N892" s="1"/>
  <c r="N848"/>
  <c r="N955"/>
  <c r="N1779"/>
  <c r="N1879" s="1"/>
  <c r="N1817"/>
  <c r="N1938"/>
  <c r="N2020" s="1"/>
  <c r="N2575"/>
  <c r="N3189"/>
  <c r="N3289" s="1"/>
  <c r="N2381"/>
  <c r="N3771"/>
  <c r="N3853" s="1"/>
  <c r="N3894"/>
  <c r="N2766"/>
  <c r="N2866" s="1"/>
  <c r="N2804"/>
  <c r="N2925"/>
  <c r="N3048"/>
  <c r="N3086"/>
  <c r="N3148" s="1"/>
  <c r="N3207"/>
  <c r="N3330"/>
  <c r="N3430" s="1"/>
  <c r="N3368"/>
  <c r="N3489"/>
  <c r="N3571" s="1"/>
  <c r="N3612"/>
  <c r="N3650"/>
  <c r="O1033"/>
  <c r="O2020"/>
  <c r="J792"/>
  <c r="I892"/>
  <c r="I304" s="1"/>
  <c r="I448" s="1"/>
  <c r="I601" s="1"/>
  <c r="J615"/>
  <c r="J618"/>
  <c r="J619"/>
  <c r="J621"/>
  <c r="J624"/>
  <c r="J626"/>
  <c r="J631"/>
  <c r="J616"/>
  <c r="J617"/>
  <c r="J620"/>
  <c r="J622"/>
  <c r="J623"/>
  <c r="J625"/>
  <c r="J627"/>
  <c r="J628"/>
  <c r="J629"/>
  <c r="J630"/>
  <c r="J632"/>
  <c r="J751"/>
  <c r="J754"/>
  <c r="X997"/>
  <c r="T996"/>
  <c r="X996" s="1"/>
  <c r="X1008"/>
  <c r="T1007"/>
  <c r="X1007" s="1"/>
  <c r="X1020"/>
  <c r="T1019"/>
  <c r="X1019" s="1"/>
  <c r="J898"/>
  <c r="J899"/>
  <c r="J902"/>
  <c r="J904"/>
  <c r="J905"/>
  <c r="J907"/>
  <c r="J909"/>
  <c r="J910"/>
  <c r="J911"/>
  <c r="J912"/>
  <c r="J914"/>
  <c r="J1033"/>
  <c r="J1036"/>
  <c r="J897"/>
  <c r="J900"/>
  <c r="J901"/>
  <c r="J903"/>
  <c r="J906"/>
  <c r="J908"/>
  <c r="J913"/>
  <c r="O1056"/>
  <c r="J1130"/>
  <c r="I1174"/>
  <c r="T1336"/>
  <c r="X1357"/>
  <c r="T1356"/>
  <c r="X1215"/>
  <c r="T1315"/>
  <c r="X1315" s="1"/>
  <c r="X1439"/>
  <c r="T1438"/>
  <c r="X1438" s="1"/>
  <c r="X1448"/>
  <c r="T1447"/>
  <c r="X1447" s="1"/>
  <c r="T1477"/>
  <c r="X1498"/>
  <c r="T1497"/>
  <c r="X1702"/>
  <c r="T1701"/>
  <c r="X1701" s="1"/>
  <c r="X1713"/>
  <c r="T1712"/>
  <c r="X1712" s="1"/>
  <c r="X1725"/>
  <c r="T1724"/>
  <c r="X1724" s="1"/>
  <c r="J1603"/>
  <c r="J1604"/>
  <c r="J1607"/>
  <c r="J1609"/>
  <c r="J1610"/>
  <c r="J1612"/>
  <c r="J1614"/>
  <c r="J1615"/>
  <c r="J1616"/>
  <c r="J1617"/>
  <c r="J1619"/>
  <c r="J1738"/>
  <c r="J1741"/>
  <c r="J1602"/>
  <c r="J1605"/>
  <c r="J1606"/>
  <c r="J1608"/>
  <c r="J1611"/>
  <c r="J1613"/>
  <c r="J1618"/>
  <c r="O1761"/>
  <c r="O1879" s="1"/>
  <c r="O1759"/>
  <c r="X1836"/>
  <c r="T1835"/>
  <c r="X1835" s="1"/>
  <c r="X2003"/>
  <c r="T2002"/>
  <c r="X2002" s="1"/>
  <c r="X2012"/>
  <c r="T2011"/>
  <c r="X2011" s="1"/>
  <c r="O1390"/>
  <c r="O1336" s="1"/>
  <c r="N1456"/>
  <c r="O2323"/>
  <c r="O2325"/>
  <c r="O2443" s="1"/>
  <c r="J1743"/>
  <c r="J1746"/>
  <c r="J1747"/>
  <c r="J1749"/>
  <c r="J1752"/>
  <c r="J1754"/>
  <c r="J1759"/>
  <c r="J1744"/>
  <c r="J1745"/>
  <c r="J1748"/>
  <c r="J1750"/>
  <c r="J1751"/>
  <c r="J1753"/>
  <c r="J1755"/>
  <c r="J1756"/>
  <c r="J1757"/>
  <c r="J1758"/>
  <c r="J1760"/>
  <c r="J1879"/>
  <c r="J1882"/>
  <c r="O2043"/>
  <c r="T2182"/>
  <c r="X2203"/>
  <c r="T2202"/>
  <c r="O2466"/>
  <c r="O2584" s="1"/>
  <c r="O2464"/>
  <c r="X2541"/>
  <c r="T2540"/>
  <c r="X2540" s="1"/>
  <c r="J1461"/>
  <c r="J1464"/>
  <c r="J1465"/>
  <c r="J1467"/>
  <c r="J1470"/>
  <c r="J1472"/>
  <c r="J1477"/>
  <c r="J1462"/>
  <c r="J1463"/>
  <c r="J1466"/>
  <c r="J1468"/>
  <c r="J1469"/>
  <c r="J1471"/>
  <c r="J1473"/>
  <c r="J1474"/>
  <c r="J1475"/>
  <c r="J1476"/>
  <c r="J1478"/>
  <c r="J1597"/>
  <c r="J1600"/>
  <c r="X2708"/>
  <c r="T2707"/>
  <c r="X2707" s="1"/>
  <c r="X2717"/>
  <c r="T2716"/>
  <c r="X2716" s="1"/>
  <c r="T2746"/>
  <c r="X2767"/>
  <c r="T2766"/>
  <c r="X2971"/>
  <c r="T2970"/>
  <c r="X2970" s="1"/>
  <c r="X2982"/>
  <c r="T2981"/>
  <c r="X2981" s="1"/>
  <c r="X2994"/>
  <c r="T2993"/>
  <c r="X2993" s="1"/>
  <c r="J2872"/>
  <c r="J2873"/>
  <c r="J2876"/>
  <c r="J2878"/>
  <c r="J2879"/>
  <c r="J2881"/>
  <c r="J2883"/>
  <c r="J2884"/>
  <c r="J2885"/>
  <c r="J2886"/>
  <c r="J2888"/>
  <c r="J3007"/>
  <c r="J3010"/>
  <c r="J2871"/>
  <c r="J2874"/>
  <c r="J2875"/>
  <c r="J2877"/>
  <c r="J2880"/>
  <c r="J2882"/>
  <c r="J2887"/>
  <c r="O3030"/>
  <c r="O3148" s="1"/>
  <c r="O3028"/>
  <c r="X3105"/>
  <c r="T3104"/>
  <c r="X3104" s="1"/>
  <c r="X3272"/>
  <c r="T3271"/>
  <c r="X3271" s="1"/>
  <c r="X3281"/>
  <c r="T3280"/>
  <c r="X3280" s="1"/>
  <c r="T3310"/>
  <c r="X3331"/>
  <c r="T3330"/>
  <c r="X3535"/>
  <c r="T3534"/>
  <c r="X3534" s="1"/>
  <c r="X3546"/>
  <c r="T3545"/>
  <c r="X3545" s="1"/>
  <c r="X3558"/>
  <c r="T3557"/>
  <c r="X3557" s="1"/>
  <c r="J3436"/>
  <c r="J3437"/>
  <c r="J3440"/>
  <c r="J3442"/>
  <c r="J3443"/>
  <c r="J3445"/>
  <c r="J3447"/>
  <c r="J3448"/>
  <c r="J3449"/>
  <c r="J3450"/>
  <c r="J3452"/>
  <c r="J3571"/>
  <c r="J3574"/>
  <c r="J3435"/>
  <c r="J3438"/>
  <c r="J3439"/>
  <c r="J3441"/>
  <c r="J3444"/>
  <c r="J3446"/>
  <c r="J3451"/>
  <c r="O3594"/>
  <c r="O3712" s="1"/>
  <c r="O3592"/>
  <c r="X3669"/>
  <c r="T3668"/>
  <c r="X3668" s="1"/>
  <c r="X3836"/>
  <c r="T3835"/>
  <c r="X3835" s="1"/>
  <c r="X3845"/>
  <c r="T3844"/>
  <c r="X3844" s="1"/>
  <c r="T3874"/>
  <c r="X3895"/>
  <c r="T3894"/>
  <c r="J2448"/>
  <c r="J2451"/>
  <c r="J2452"/>
  <c r="J2454"/>
  <c r="J2457"/>
  <c r="J2459"/>
  <c r="J2464"/>
  <c r="J2449"/>
  <c r="J2450"/>
  <c r="J2453"/>
  <c r="J2455"/>
  <c r="J2456"/>
  <c r="J2458"/>
  <c r="J2460"/>
  <c r="J2461"/>
  <c r="J2462"/>
  <c r="J2463"/>
  <c r="J2465"/>
  <c r="J2584"/>
  <c r="J2587"/>
  <c r="N1137"/>
  <c r="N268" s="1"/>
  <c r="S1174"/>
  <c r="S304" s="1"/>
  <c r="O1148"/>
  <c r="O279" s="1"/>
  <c r="O1160"/>
  <c r="O291" s="1"/>
  <c r="O1130"/>
  <c r="O261" s="1"/>
  <c r="I1315"/>
  <c r="O2099"/>
  <c r="O243" s="1"/>
  <c r="S2161"/>
  <c r="N2584"/>
  <c r="N3007"/>
  <c r="O3775"/>
  <c r="O3853" s="1"/>
  <c r="N3976"/>
  <c r="T631"/>
  <c r="X652"/>
  <c r="T651"/>
  <c r="O633"/>
  <c r="O631"/>
  <c r="X708"/>
  <c r="T707"/>
  <c r="X792"/>
  <c r="X849"/>
  <c r="T848"/>
  <c r="X848" s="1"/>
  <c r="X1016"/>
  <c r="T1015"/>
  <c r="X1025"/>
  <c r="T1024"/>
  <c r="T1054"/>
  <c r="X1075"/>
  <c r="T1074"/>
  <c r="O1195"/>
  <c r="O1197"/>
  <c r="O1315" s="1"/>
  <c r="O1108"/>
  <c r="O1054" s="1"/>
  <c r="T1130"/>
  <c r="X1130" s="1"/>
  <c r="X1131"/>
  <c r="O1338"/>
  <c r="O1456" s="1"/>
  <c r="X1431"/>
  <c r="T1430"/>
  <c r="X1430" s="1"/>
  <c r="X1443"/>
  <c r="T1442"/>
  <c r="X1442" s="1"/>
  <c r="O1479"/>
  <c r="O1597" s="1"/>
  <c r="O1477"/>
  <c r="X1554"/>
  <c r="T1553"/>
  <c r="X1553" s="1"/>
  <c r="X1721"/>
  <c r="T1720"/>
  <c r="X1720" s="1"/>
  <c r="X1730"/>
  <c r="T1729"/>
  <c r="X1729" s="1"/>
  <c r="T1759"/>
  <c r="X1780"/>
  <c r="T1779"/>
  <c r="X1984"/>
  <c r="T1983"/>
  <c r="X1983" s="1"/>
  <c r="X1995"/>
  <c r="T1994"/>
  <c r="X1994" s="1"/>
  <c r="X2007"/>
  <c r="T2006"/>
  <c r="X2006" s="1"/>
  <c r="J1885"/>
  <c r="J1886"/>
  <c r="J1889"/>
  <c r="J1891"/>
  <c r="J1892"/>
  <c r="J1894"/>
  <c r="J1896"/>
  <c r="J1897"/>
  <c r="J1898"/>
  <c r="J1899"/>
  <c r="J1901"/>
  <c r="J2020"/>
  <c r="J2023"/>
  <c r="J1884"/>
  <c r="J1887"/>
  <c r="J1888"/>
  <c r="J1890"/>
  <c r="J1893"/>
  <c r="J1895"/>
  <c r="J1900"/>
  <c r="O2605"/>
  <c r="O2607"/>
  <c r="O2725" s="1"/>
  <c r="X2061"/>
  <c r="T2161"/>
  <c r="X2161" s="1"/>
  <c r="O2184"/>
  <c r="O2302" s="1"/>
  <c r="O2182"/>
  <c r="X2259"/>
  <c r="T2258"/>
  <c r="X2258" s="1"/>
  <c r="T2464"/>
  <c r="X2485"/>
  <c r="T2484"/>
  <c r="J2043"/>
  <c r="I2161"/>
  <c r="N2095"/>
  <c r="O2095" s="1"/>
  <c r="O2041" s="1"/>
  <c r="J2095"/>
  <c r="X2689"/>
  <c r="T2688"/>
  <c r="X2700"/>
  <c r="T2699"/>
  <c r="X2699" s="1"/>
  <c r="X2712"/>
  <c r="T2711"/>
  <c r="X2711" s="1"/>
  <c r="O2748"/>
  <c r="O2866" s="1"/>
  <c r="O2746"/>
  <c r="X2823"/>
  <c r="T2822"/>
  <c r="X2822" s="1"/>
  <c r="X2990"/>
  <c r="T2989"/>
  <c r="X2989" s="1"/>
  <c r="X2999"/>
  <c r="T2998"/>
  <c r="X2998" s="1"/>
  <c r="T3028"/>
  <c r="X3049"/>
  <c r="T3048"/>
  <c r="X3253"/>
  <c r="T3252"/>
  <c r="X3252" s="1"/>
  <c r="X3264"/>
  <c r="T3263"/>
  <c r="X3263" s="1"/>
  <c r="X3276"/>
  <c r="T3275"/>
  <c r="X3275" s="1"/>
  <c r="J3154"/>
  <c r="J3155"/>
  <c r="J3158"/>
  <c r="J3160"/>
  <c r="J3161"/>
  <c r="J3163"/>
  <c r="J3165"/>
  <c r="J3166"/>
  <c r="J3167"/>
  <c r="J3168"/>
  <c r="J3170"/>
  <c r="J3289"/>
  <c r="J3292"/>
  <c r="J3153"/>
  <c r="J3156"/>
  <c r="J3157"/>
  <c r="J3159"/>
  <c r="J3162"/>
  <c r="J3164"/>
  <c r="J3169"/>
  <c r="O3312"/>
  <c r="O3430" s="1"/>
  <c r="O3310"/>
  <c r="X3387"/>
  <c r="T3386"/>
  <c r="X3386" s="1"/>
  <c r="X3554"/>
  <c r="T3553"/>
  <c r="X3553" s="1"/>
  <c r="X3563"/>
  <c r="T3562"/>
  <c r="X3562" s="1"/>
  <c r="T3592"/>
  <c r="X3613"/>
  <c r="T3612"/>
  <c r="X3817"/>
  <c r="T3816"/>
  <c r="X3816" s="1"/>
  <c r="X3828"/>
  <c r="T3827"/>
  <c r="X3827" s="1"/>
  <c r="X3840"/>
  <c r="T3839"/>
  <c r="X3839" s="1"/>
  <c r="J3718"/>
  <c r="J3719"/>
  <c r="J3722"/>
  <c r="J3724"/>
  <c r="J3725"/>
  <c r="J3727"/>
  <c r="J3729"/>
  <c r="J3730"/>
  <c r="J3731"/>
  <c r="J3732"/>
  <c r="J3734"/>
  <c r="J3853"/>
  <c r="J3856"/>
  <c r="J3717"/>
  <c r="J3720"/>
  <c r="J3721"/>
  <c r="J3723"/>
  <c r="J3726"/>
  <c r="J3728"/>
  <c r="J3733"/>
  <c r="O3876"/>
  <c r="O3994" s="1"/>
  <c r="O3874"/>
  <c r="X3951"/>
  <c r="T3950"/>
  <c r="X3950" s="1"/>
  <c r="J2166"/>
  <c r="J2169"/>
  <c r="J2170"/>
  <c r="J2172"/>
  <c r="J2175"/>
  <c r="J2177"/>
  <c r="J2182"/>
  <c r="J2167"/>
  <c r="J2168"/>
  <c r="J2171"/>
  <c r="J2173"/>
  <c r="J2174"/>
  <c r="J2176"/>
  <c r="J2178"/>
  <c r="J2179"/>
  <c r="J2180"/>
  <c r="J2181"/>
  <c r="J2183"/>
  <c r="J2302"/>
  <c r="J2305"/>
  <c r="X2343"/>
  <c r="T2443"/>
  <c r="X2443" s="1"/>
  <c r="J2730"/>
  <c r="J2733"/>
  <c r="J2734"/>
  <c r="J2736"/>
  <c r="J2739"/>
  <c r="J2741"/>
  <c r="J2746"/>
  <c r="J2731"/>
  <c r="J2732"/>
  <c r="J2735"/>
  <c r="J2737"/>
  <c r="J2738"/>
  <c r="J2740"/>
  <c r="J2742"/>
  <c r="J2743"/>
  <c r="J2744"/>
  <c r="J2745"/>
  <c r="J2747"/>
  <c r="J2866"/>
  <c r="J2869"/>
  <c r="J3012"/>
  <c r="J3015"/>
  <c r="J3016"/>
  <c r="J3018"/>
  <c r="J3021"/>
  <c r="J3023"/>
  <c r="J3028"/>
  <c r="J3013"/>
  <c r="J3014"/>
  <c r="J3017"/>
  <c r="J3019"/>
  <c r="J3020"/>
  <c r="J3022"/>
  <c r="J3024"/>
  <c r="J3025"/>
  <c r="J3026"/>
  <c r="J3027"/>
  <c r="J3029"/>
  <c r="J3148"/>
  <c r="J3151"/>
  <c r="J3294"/>
  <c r="J3297"/>
  <c r="J3298"/>
  <c r="J3300"/>
  <c r="J3303"/>
  <c r="J3305"/>
  <c r="J3310"/>
  <c r="J3295"/>
  <c r="J3296"/>
  <c r="J3299"/>
  <c r="J3301"/>
  <c r="J3302"/>
  <c r="J3304"/>
  <c r="J3306"/>
  <c r="J3307"/>
  <c r="J3308"/>
  <c r="J3309"/>
  <c r="J3311"/>
  <c r="J3430"/>
  <c r="J3433"/>
  <c r="J3576"/>
  <c r="J3579"/>
  <c r="J3580"/>
  <c r="J3582"/>
  <c r="J3585"/>
  <c r="J3587"/>
  <c r="J3592"/>
  <c r="J3577"/>
  <c r="J3578"/>
  <c r="J3581"/>
  <c r="J3583"/>
  <c r="J3584"/>
  <c r="J3586"/>
  <c r="J3588"/>
  <c r="J3589"/>
  <c r="J3590"/>
  <c r="J3591"/>
  <c r="J3593"/>
  <c r="J3712"/>
  <c r="J3715"/>
  <c r="J3858"/>
  <c r="J3861"/>
  <c r="J3862"/>
  <c r="J3864"/>
  <c r="J3867"/>
  <c r="J3869"/>
  <c r="J3874"/>
  <c r="J3859"/>
  <c r="J3860"/>
  <c r="J3863"/>
  <c r="J3865"/>
  <c r="J3866"/>
  <c r="J3868"/>
  <c r="J3870"/>
  <c r="J3871"/>
  <c r="J3872"/>
  <c r="J3873"/>
  <c r="J3875"/>
  <c r="J3994"/>
  <c r="J3997"/>
  <c r="O892"/>
  <c r="N1130"/>
  <c r="N1174" s="1"/>
  <c r="I1456"/>
  <c r="N2099"/>
  <c r="I2443"/>
  <c r="I2725"/>
  <c r="T2605"/>
  <c r="N3968"/>
  <c r="N3980"/>
  <c r="T3289"/>
  <c r="X3289" s="1"/>
  <c r="T3853"/>
  <c r="X3853" s="1"/>
  <c r="F44" i="1" l="1"/>
  <c r="H38"/>
  <c r="H64" s="1"/>
  <c r="G66"/>
  <c r="F45"/>
  <c r="G38"/>
  <c r="T268" i="2"/>
  <c r="X268" s="1"/>
  <c r="T279"/>
  <c r="X279" s="1"/>
  <c r="N1597"/>
  <c r="N291"/>
  <c r="F66" i="1"/>
  <c r="N1033" i="2"/>
  <c r="N261"/>
  <c r="F43" i="1"/>
  <c r="I38"/>
  <c r="I64" s="1"/>
  <c r="N239" i="2"/>
  <c r="T291"/>
  <c r="X291" s="1"/>
  <c r="N223"/>
  <c r="O239"/>
  <c r="S291"/>
  <c r="X707"/>
  <c r="T261"/>
  <c r="X261" s="1"/>
  <c r="N751"/>
  <c r="N205"/>
  <c r="X1024"/>
  <c r="T296"/>
  <c r="X296" s="1"/>
  <c r="X1015"/>
  <c r="T287"/>
  <c r="X287" s="1"/>
  <c r="O751"/>
  <c r="O187"/>
  <c r="T205"/>
  <c r="X205" s="1"/>
  <c r="T3571"/>
  <c r="X3571" s="1"/>
  <c r="T3007"/>
  <c r="X3007" s="1"/>
  <c r="N3994"/>
  <c r="N2161"/>
  <c r="N3712"/>
  <c r="N243"/>
  <c r="N2302"/>
  <c r="N1738"/>
  <c r="N227"/>
  <c r="F46" i="1"/>
  <c r="F48"/>
  <c r="G39"/>
  <c r="F39" s="1"/>
  <c r="O227" i="2"/>
  <c r="J2308"/>
  <c r="J2309"/>
  <c r="J2312"/>
  <c r="J2314"/>
  <c r="J2315"/>
  <c r="J2317"/>
  <c r="J2319"/>
  <c r="J2320"/>
  <c r="J2321"/>
  <c r="J2322"/>
  <c r="J2324"/>
  <c r="J2443"/>
  <c r="J2446"/>
  <c r="J2307"/>
  <c r="J2310"/>
  <c r="J2311"/>
  <c r="J2313"/>
  <c r="J2316"/>
  <c r="J2318"/>
  <c r="J2323"/>
  <c r="J1320"/>
  <c r="J1323"/>
  <c r="J1324"/>
  <c r="J1326"/>
  <c r="J1329"/>
  <c r="J1331"/>
  <c r="J1336"/>
  <c r="J1321"/>
  <c r="J1322"/>
  <c r="J1325"/>
  <c r="J1327"/>
  <c r="J1328"/>
  <c r="J1330"/>
  <c r="J1332"/>
  <c r="J1333"/>
  <c r="J1334"/>
  <c r="J1335"/>
  <c r="J1337"/>
  <c r="J1456"/>
  <c r="J1459"/>
  <c r="J3996"/>
  <c r="J3995"/>
  <c r="J3714"/>
  <c r="J3713"/>
  <c r="J3432"/>
  <c r="J3431"/>
  <c r="J3150"/>
  <c r="J3149"/>
  <c r="J2868"/>
  <c r="J2867"/>
  <c r="J2304"/>
  <c r="J2303"/>
  <c r="J3290"/>
  <c r="J3291"/>
  <c r="T3148"/>
  <c r="X3148" s="1"/>
  <c r="X3048"/>
  <c r="J2021"/>
  <c r="J2022"/>
  <c r="T1879"/>
  <c r="X1879" s="1"/>
  <c r="X1779"/>
  <c r="T751"/>
  <c r="X651"/>
  <c r="J1180"/>
  <c r="J1181"/>
  <c r="J1184"/>
  <c r="J1186"/>
  <c r="J1187"/>
  <c r="J1189"/>
  <c r="J1191"/>
  <c r="J1192"/>
  <c r="J1193"/>
  <c r="J1194"/>
  <c r="J1196"/>
  <c r="J1315"/>
  <c r="J1318"/>
  <c r="J1179"/>
  <c r="J1182"/>
  <c r="J1183"/>
  <c r="J1185"/>
  <c r="J1188"/>
  <c r="J1190"/>
  <c r="J1195"/>
  <c r="J2586"/>
  <c r="J2585"/>
  <c r="J3572"/>
  <c r="J3573"/>
  <c r="T3430"/>
  <c r="X3430" s="1"/>
  <c r="X3330"/>
  <c r="T2302"/>
  <c r="X2302" s="1"/>
  <c r="X2202"/>
  <c r="J1881"/>
  <c r="J1880"/>
  <c r="X1356"/>
  <c r="T1456"/>
  <c r="X1456" s="1"/>
  <c r="J753"/>
  <c r="J752"/>
  <c r="T892"/>
  <c r="X892" s="1"/>
  <c r="T2020"/>
  <c r="X2020" s="1"/>
  <c r="T1033"/>
  <c r="X1033" s="1"/>
  <c r="O1174"/>
  <c r="J2590"/>
  <c r="J2591"/>
  <c r="J2594"/>
  <c r="J2596"/>
  <c r="J2597"/>
  <c r="J2599"/>
  <c r="J2601"/>
  <c r="J2602"/>
  <c r="J2603"/>
  <c r="J2604"/>
  <c r="J2606"/>
  <c r="J2589"/>
  <c r="J2592"/>
  <c r="J2593"/>
  <c r="J2595"/>
  <c r="J2598"/>
  <c r="J2600"/>
  <c r="J2605"/>
  <c r="J2725"/>
  <c r="J2728"/>
  <c r="J3854"/>
  <c r="J3855"/>
  <c r="T3712"/>
  <c r="X3712" s="1"/>
  <c r="X3612"/>
  <c r="X2688"/>
  <c r="T2725"/>
  <c r="X2725" s="1"/>
  <c r="J2025"/>
  <c r="J2028"/>
  <c r="J2029"/>
  <c r="J2031"/>
  <c r="J2034"/>
  <c r="J2036"/>
  <c r="J2026"/>
  <c r="J2027"/>
  <c r="J2030"/>
  <c r="J2032"/>
  <c r="J2033"/>
  <c r="J2035"/>
  <c r="J2037"/>
  <c r="J2038"/>
  <c r="J2039"/>
  <c r="J2040"/>
  <c r="J2042"/>
  <c r="J2161"/>
  <c r="J2164"/>
  <c r="J2041"/>
  <c r="T2584"/>
  <c r="X2584" s="1"/>
  <c r="X2484"/>
  <c r="X1074"/>
  <c r="T1174"/>
  <c r="X1174" s="1"/>
  <c r="X3894"/>
  <c r="T3994"/>
  <c r="X3994" s="1"/>
  <c r="J3008"/>
  <c r="J3009"/>
  <c r="T2866"/>
  <c r="X2866" s="1"/>
  <c r="X2766"/>
  <c r="J1599"/>
  <c r="J1598"/>
  <c r="J1739"/>
  <c r="J1740"/>
  <c r="T1597"/>
  <c r="X1597" s="1"/>
  <c r="X1497"/>
  <c r="J1038"/>
  <c r="J1041"/>
  <c r="J1042"/>
  <c r="J1044"/>
  <c r="J1047"/>
  <c r="J1049"/>
  <c r="J1054"/>
  <c r="J1039"/>
  <c r="J1040"/>
  <c r="J1043"/>
  <c r="J1045"/>
  <c r="J1046"/>
  <c r="J1048"/>
  <c r="J1050"/>
  <c r="J1051"/>
  <c r="J1052"/>
  <c r="J1053"/>
  <c r="J1055"/>
  <c r="J1174"/>
  <c r="J1177"/>
  <c r="J1034"/>
  <c r="J1035"/>
  <c r="J757"/>
  <c r="J758"/>
  <c r="J761"/>
  <c r="J763"/>
  <c r="J764"/>
  <c r="J766"/>
  <c r="J768"/>
  <c r="J769"/>
  <c r="J770"/>
  <c r="J771"/>
  <c r="J773"/>
  <c r="J756"/>
  <c r="J759"/>
  <c r="J760"/>
  <c r="J762"/>
  <c r="J765"/>
  <c r="J767"/>
  <c r="J772"/>
  <c r="J892"/>
  <c r="J895"/>
  <c r="T1738"/>
  <c r="X1738" s="1"/>
  <c r="O2161"/>
  <c r="O304" l="1"/>
  <c r="N304"/>
  <c r="X751"/>
  <c r="T304"/>
  <c r="X304" s="1"/>
  <c r="F38" i="1"/>
  <c r="F64" s="1"/>
  <c r="F65" s="1"/>
  <c r="G64"/>
  <c r="J894" i="2"/>
  <c r="J893"/>
  <c r="J1176"/>
  <c r="J1175"/>
  <c r="J2726"/>
  <c r="J2727"/>
  <c r="J1457"/>
  <c r="J1458"/>
  <c r="J2162"/>
  <c r="J2163"/>
  <c r="J1316"/>
  <c r="J1317"/>
  <c r="J2444"/>
  <c r="J2445"/>
</calcChain>
</file>

<file path=xl/comments1.xml><?xml version="1.0" encoding="utf-8"?>
<comments xmlns="http://schemas.openxmlformats.org/spreadsheetml/2006/main">
  <authors>
    <author>DBoyadzhieva</author>
    <author>Мариан Георгиев</author>
    <author>PKyuchukov</author>
  </authors>
  <commentList>
    <comment ref="D123" authorId="0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68" authorId="1">
      <text>
        <r>
          <rPr>
            <b/>
            <sz val="12"/>
            <color indexed="81"/>
            <rFont val="Tahoma"/>
            <family val="2"/>
            <charset val="204"/>
          </rPr>
          <t xml:space="preserve">Забележка: </t>
        </r>
        <r>
          <rPr>
            <sz val="12"/>
            <color indexed="81"/>
            <rFont val="Tahoma"/>
            <family val="2"/>
            <charset val="204"/>
          </rPr>
          <t>В полето се въвежда само стойността на данъка върху таксиметров превоз на пътници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21" authorId="0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49" authorId="1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99" authorId="2">
      <text>
        <r>
          <rPr>
            <b/>
            <sz val="10"/>
            <color indexed="81"/>
            <rFont val="Tahoma"/>
            <family val="2"/>
            <charset val="204"/>
          </rPr>
          <t xml:space="preserve">Забележка: </t>
        </r>
        <r>
          <rPr>
            <sz val="10"/>
            <color indexed="81"/>
            <rFont val="Tahoma"/>
            <family val="2"/>
            <charset val="204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471" authorId="1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§ 72-00 включва и възмездна финансова помощ, при която не се дължи лихва.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94" authorId="0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Всеки подпараграф на § 98-00 следва да е равен на нула, с изключение на § 98-90.</t>
        </r>
      </text>
    </comment>
  </commentList>
</comments>
</file>

<file path=xl/comments2.xml><?xml version="1.0" encoding="utf-8"?>
<comments xmlns="http://schemas.openxmlformats.org/spreadsheetml/2006/main">
  <authors>
    <author>Мариан Георгиев</author>
    <author>PKyuchukov</author>
  </authors>
  <commentList>
    <comment ref="D3938" authorId="0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 xml:space="preserve"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
</t>
        </r>
      </text>
    </comment>
    <comment ref="D3988" authorId="1">
      <text>
        <r>
          <rPr>
            <b/>
            <sz val="10"/>
            <color indexed="81"/>
            <rFont val="Tahoma"/>
            <family val="2"/>
            <charset val="204"/>
          </rPr>
          <t xml:space="preserve">Забележка: </t>
        </r>
        <r>
          <rPr>
            <sz val="10"/>
            <color indexed="81"/>
            <rFont val="Tahoma"/>
            <family val="2"/>
            <charset val="204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75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582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6.1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A599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1.1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<sst xmlns="http://schemas.openxmlformats.org/spreadsheetml/2006/main" count="6855" uniqueCount="1901">
  <si>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</si>
  <si>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</si>
  <si>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</si>
  <si>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</si>
  <si>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</si>
  <si>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</si>
  <si>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</si>
  <si>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</si>
  <si>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</si>
  <si>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</si>
  <si>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</si>
  <si>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</si>
  <si>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</si>
  <si>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</si>
  <si>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</si>
  <si>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</si>
  <si>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</si>
  <si>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</si>
  <si>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</si>
  <si>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</si>
  <si>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</si>
  <si>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</si>
  <si>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</si>
  <si>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</si>
  <si>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</si>
  <si>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</si>
  <si>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</si>
  <si>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</si>
  <si>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</si>
  <si>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</si>
  <si>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</si>
  <si>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БЮДЖЕТ - НАЧАЛЕН ПЛАН
ПО ПЪЛНА ЕДИННА БЮДЖЕТНА КЛАСИФИКАЦИЯ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</si>
  <si>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</si>
  <si>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</si>
  <si>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  <charset val="204"/>
      </rPr>
      <t>асивни и активни салда</t>
    </r>
    <r>
      <rPr>
        <sz val="12"/>
        <rFont val="Times New Roman CYR"/>
        <family val="1"/>
        <charset val="204"/>
      </rPr>
      <t xml:space="preserve"> (-/+)</t>
    </r>
  </si>
  <si>
    <t>Уточнен план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</si>
  <si>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</si>
  <si>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</si>
  <si>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</si>
  <si>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</si>
  <si>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 xml:space="preserve">ликвидационните дялове </t>
    </r>
    <r>
      <rPr>
        <sz val="12"/>
        <rFont val="Times New Roman CYR"/>
        <family val="1"/>
        <charset val="204"/>
      </rPr>
      <t xml:space="preserve">на </t>
    </r>
    <r>
      <rPr>
        <b/>
        <i/>
        <sz val="12"/>
        <rFont val="Times New Roman CYR"/>
        <family val="1"/>
        <charset val="204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</si>
  <si>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</si>
  <si>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чуждестрани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</si>
  <si>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</si>
  <si>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</si>
  <si>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  <charset val="204"/>
      </rPr>
      <t>самонаети лица</t>
    </r>
    <r>
      <rPr>
        <sz val="12"/>
        <rFont val="Times New Roman CYR"/>
        <family val="1"/>
        <charset val="204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</si>
  <si>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charset val="204"/>
      </rPr>
      <t xml:space="preserve"> други категории </t>
    </r>
    <r>
      <rPr>
        <sz val="12"/>
        <rFont val="Times New Roman CYR"/>
        <family val="1"/>
        <charset val="204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</si>
  <si>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</si>
  <si>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</si>
  <si>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</si>
  <si>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  <charset val="204"/>
      </rPr>
      <t>(самоосигуряващи се лица)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</si>
  <si>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  <charset val="204"/>
      </rPr>
      <t>други категории</t>
    </r>
    <r>
      <rPr>
        <sz val="12"/>
        <rFont val="Times New Roman CYR"/>
        <family val="1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</si>
  <si>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</si>
  <si>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</si>
  <si>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</si>
  <si>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</si>
  <si>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</si>
  <si>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</si>
  <si>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</si>
  <si>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</si>
  <si>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</si>
  <si>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</si>
  <si>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  <charset val="204"/>
      </rPr>
      <t xml:space="preserve"> при сделки </t>
    </r>
    <r>
      <rPr>
        <b/>
        <i/>
        <sz val="12"/>
        <rFont val="Times New Roman CYR"/>
        <family val="1"/>
        <charset val="204"/>
      </rPr>
      <t>в страната</t>
    </r>
  </si>
  <si>
    <r>
      <t>акциз</t>
    </r>
    <r>
      <rPr>
        <sz val="12"/>
        <rFont val="Times New Roman CYR"/>
        <family val="1"/>
        <charset val="204"/>
      </rPr>
      <t xml:space="preserve"> при </t>
    </r>
    <r>
      <rPr>
        <b/>
        <i/>
        <sz val="12"/>
        <rFont val="Times New Roman CYR"/>
        <family val="1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</si>
  <si>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</si>
  <si>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</si>
  <si>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представителните</t>
    </r>
    <r>
      <rPr>
        <sz val="12"/>
        <rFont val="Times New Roman CYR"/>
        <family val="1"/>
        <charset val="204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</si>
  <si>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  <charset val="204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</si>
  <si>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charset val="204"/>
      </rPr>
      <t xml:space="preserve">дейността от опериране на </t>
    </r>
    <r>
      <rPr>
        <sz val="12"/>
        <rFont val="Times New Roman CYR"/>
        <family val="1"/>
        <charset val="204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</si>
  <si>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charset val="204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</si>
  <si>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</si>
  <si>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</si>
  <si>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</si>
  <si>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</si>
  <si>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  <charset val="204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</si>
  <si>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</si>
  <si>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</si>
  <si>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</si>
  <si>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</si>
  <si>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</si>
  <si>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</si>
  <si>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</si>
  <si>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</si>
  <si>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</si>
  <si>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</si>
  <si>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</si>
  <si>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</si>
  <si>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</si>
  <si>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</si>
  <si>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</si>
  <si>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</si>
  <si>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</si>
  <si>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</si>
  <si>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</si>
  <si>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</si>
  <si>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</si>
  <si>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</si>
  <si>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</si>
  <si>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</si>
  <si>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</si>
  <si>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</si>
  <si>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</si>
  <si>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</si>
  <si>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</si>
  <si>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</si>
  <si>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</si>
  <si>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</si>
  <si>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</si>
  <si>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</si>
  <si>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</si>
  <si>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  <charset val="204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</si>
  <si>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</si>
  <si>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</si>
  <si>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</si>
  <si>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</si>
  <si>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</si>
  <si>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</si>
  <si>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</si>
  <si>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</si>
  <si>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</si>
  <si>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</si>
  <si>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</si>
  <si>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</si>
  <si>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</si>
  <si>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</si>
  <si>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</si>
  <si>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</si>
  <si>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</si>
  <si>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</si>
  <si>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</si>
  <si>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</si>
  <si>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</si>
  <si>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</si>
  <si>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</si>
  <si>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</si>
  <si>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</si>
  <si>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</si>
  <si>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</si>
  <si>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</si>
  <si>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</si>
  <si>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</si>
  <si>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</si>
  <si>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</si>
  <si>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</si>
  <si>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</si>
  <si>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</si>
  <si>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</si>
  <si>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</si>
  <si>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</si>
  <si>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</si>
  <si>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</si>
  <si>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</si>
  <si>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</si>
  <si>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</si>
  <si>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</si>
  <si>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</si>
  <si>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</si>
  <si>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</si>
  <si>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</si>
  <si>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</si>
  <si>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</si>
  <si>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</si>
  <si>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t>1754</t>
  </si>
  <si>
    <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</si>
  <si>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</si>
  <si>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</si>
  <si>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</si>
  <si>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</si>
  <si>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</si>
  <si>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</si>
  <si>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t>1771</t>
  </si>
  <si>
    <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</si>
  <si>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</si>
  <si>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</si>
  <si>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</si>
  <si>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</si>
  <si>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</si>
  <si>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</si>
  <si>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</si>
  <si>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</si>
  <si>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</si>
  <si>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</si>
  <si>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</si>
  <si>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</si>
  <si>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</si>
  <si>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</si>
  <si>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</si>
  <si>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</si>
  <si>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</si>
  <si>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</si>
  <si>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</si>
  <si>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</si>
  <si>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лагери</t>
    </r>
    <r>
      <rPr>
        <sz val="12"/>
        <rFont val="Times New Roman CYR"/>
        <family val="1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</si>
  <si>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домашен социален патронаж</t>
    </r>
    <r>
      <rPr>
        <sz val="12"/>
        <rFont val="Times New Roman CYR"/>
        <family val="1"/>
        <charset val="204"/>
      </rPr>
      <t xml:space="preserve"> и други общински </t>
    </r>
    <r>
      <rPr>
        <b/>
        <i/>
        <sz val="12"/>
        <rFont val="Times New Roman CYR"/>
        <family val="1"/>
        <charset val="204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</si>
  <si>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пазари</t>
    </r>
    <r>
      <rPr>
        <sz val="12"/>
        <rFont val="Times New Roman CYR"/>
        <family val="1"/>
        <charset val="204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</si>
  <si>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  <charset val="204"/>
      </rPr>
      <t>битови отпадъци</t>
    </r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</si>
  <si>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</si>
  <si>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</si>
  <si>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</si>
  <si>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</si>
  <si>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</si>
  <si>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</si>
  <si>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</si>
  <si>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</si>
  <si>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</si>
  <si>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</si>
  <si>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</si>
  <si>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</si>
  <si>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</si>
  <si>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</si>
  <si>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</si>
  <si>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</si>
  <si>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</si>
  <si>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</si>
  <si>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</si>
  <si>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</si>
  <si>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</si>
  <si>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</si>
  <si>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</si>
  <si>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</si>
  <si>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</si>
  <si>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  <charset val="204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</si>
  <si>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  <charset val="204"/>
      </rPr>
      <t>ангажимент</t>
    </r>
    <r>
      <rPr>
        <sz val="12"/>
        <rFont val="Times New Roman CYR"/>
        <family val="1"/>
        <charset val="204"/>
      </rPr>
      <t xml:space="preserve"> по заеми</t>
    </r>
  </si>
  <si>
    <r>
      <t>други</t>
    </r>
    <r>
      <rPr>
        <sz val="12"/>
        <rFont val="Times New Roman CYR"/>
        <family val="1"/>
        <charset val="204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</si>
  <si>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</si>
  <si>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</si>
  <si>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  <charset val="204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</si>
  <si>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</si>
  <si>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</si>
  <si>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  <charset val="204"/>
      </rPr>
      <t xml:space="preserve"> по държавни ценни книжа, емитирани </t>
    </r>
    <r>
      <rPr>
        <b/>
        <i/>
        <sz val="12"/>
        <rFont val="Times New Roman CYR"/>
        <family val="1"/>
        <charset val="204"/>
      </rPr>
      <t>за структурната реформа</t>
    </r>
    <r>
      <rPr>
        <sz val="12"/>
        <rFont val="Times New Roman CYR"/>
        <family val="1"/>
        <charset val="204"/>
      </rPr>
      <t xml:space="preserve"> </t>
    </r>
  </si>
  <si>
    <r>
      <t>премии над номинала</t>
    </r>
    <r>
      <rPr>
        <sz val="12"/>
        <rFont val="Times New Roman CYR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</si>
  <si>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</si>
  <si>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</si>
  <si>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</si>
  <si>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</si>
  <si>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</si>
  <si>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</si>
  <si>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</si>
  <si>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</si>
  <si>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</si>
  <si>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 xml:space="preserve">активирани гаранции </t>
    </r>
    <r>
      <rPr>
        <i/>
        <sz val="12"/>
        <rFont val="Times New Roman Cyr"/>
        <family val="1"/>
        <charset val="204"/>
      </rPr>
      <t>(-)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</si>
  <si>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 </t>
    </r>
    <r>
      <rPr>
        <b/>
        <i/>
        <sz val="12"/>
        <rFont val="Times New Roman CYR"/>
        <family val="1"/>
        <charset val="204"/>
      </rPr>
      <t>местни лица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</si>
  <si>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</t>
    </r>
    <r>
      <rPr>
        <b/>
        <i/>
        <sz val="12"/>
        <rFont val="Times New Roman CYR"/>
        <family val="1"/>
        <charset val="204"/>
      </rPr>
      <t>чуждестранни лица</t>
    </r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</si>
  <si>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</si>
  <si>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  <charset val="204"/>
      </rPr>
      <t xml:space="preserve"> данък върху добавената стойност</t>
    </r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</si>
  <si>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</si>
  <si>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</si>
  <si>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</si>
  <si>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</si>
  <si>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</si>
  <si>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</si>
  <si>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</si>
  <si>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</si>
  <si>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</si>
  <si>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charset val="204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</si>
  <si>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  <charset val="204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</si>
  <si>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</si>
  <si>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  <charset val="204"/>
      </rPr>
      <t>болнична помощ</t>
    </r>
    <r>
      <rPr>
        <sz val="12"/>
        <rFont val="Times New Roman CYR"/>
        <family val="1"/>
        <charset val="204"/>
      </rPr>
      <t xml:space="preserve"> </t>
    </r>
  </si>
  <si>
    <r>
      <t>други</t>
    </r>
    <r>
      <rPr>
        <sz val="12"/>
        <rFont val="Times New Roman CYR"/>
        <family val="1"/>
        <charset val="204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</si>
  <si>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</si>
  <si>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</si>
  <si>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</si>
  <si>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</si>
  <si>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</si>
  <si>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</si>
  <si>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</si>
  <si>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</si>
  <si>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</si>
  <si>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</si>
  <si>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</si>
  <si>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</si>
  <si>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</si>
  <si>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</si>
  <si>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</si>
  <si>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</si>
  <si>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</si>
  <si>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</si>
  <si>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</si>
  <si>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</si>
  <si>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</si>
  <si>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</si>
  <si>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</si>
  <si>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</si>
  <si>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</si>
  <si>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</si>
  <si>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</si>
  <si>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</si>
  <si>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</si>
  <si>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</si>
  <si>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</si>
  <si>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  <charset val="204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</si>
  <si>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  <charset val="204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</si>
  <si>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</si>
  <si>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  <charset val="204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</si>
  <si>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</si>
  <si>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</si>
  <si>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</si>
  <si>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</si>
  <si>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</si>
  <si>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</si>
  <si>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БНР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</si>
  <si>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</si>
  <si>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</si>
  <si>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</si>
  <si>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family val="1"/>
        <charset val="204"/>
      </rPr>
      <t>)</t>
    </r>
  </si>
  <si>
    <t>получени от общини целеви субсидии от ЦБ за капиталови разходи (+)</t>
  </si>
  <si>
    <r>
      <t>възстановени</t>
    </r>
    <r>
      <rPr>
        <sz val="12"/>
        <rFont val="Times New Roman CYR"/>
        <charset val="204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</si>
  <si>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</si>
  <si>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</si>
  <si>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b/>
        <i/>
        <sz val="12"/>
        <rFont val="Times New Roman CYR"/>
        <family val="1"/>
        <charset val="204"/>
      </rPr>
      <t xml:space="preserve"> банки и финансови институции от чужбина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</si>
  <si>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b/>
        <i/>
        <sz val="12"/>
        <rFont val="Times New Roman CYR"/>
        <family val="1"/>
        <charset val="204"/>
      </rPr>
      <t xml:space="preserve"> банки и финансови институции от чужбина</t>
    </r>
    <r>
      <rPr>
        <i/>
        <sz val="12"/>
        <rFont val="Times New Roman Cyr"/>
        <family val="1"/>
        <charset val="204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</si>
  <si>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  <r>
      <rPr>
        <i/>
        <sz val="12"/>
        <rFont val="Times New Roman Cyr"/>
        <family val="1"/>
        <charset val="204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</si>
  <si>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b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  <r>
      <rPr>
        <i/>
        <sz val="12"/>
        <rFont val="Times New Roman Cyr"/>
        <family val="1"/>
        <charset val="204"/>
      </rPr>
      <t xml:space="preserve"> (-)</t>
    </r>
  </si>
  <si>
    <r>
      <t>друго финансиране</t>
    </r>
    <r>
      <rPr>
        <sz val="12"/>
        <rFont val="Times New Roman CYR"/>
        <family val="1"/>
        <charset val="204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</si>
  <si>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  <charset val="204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</si>
  <si>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  <charset val="204"/>
      </rPr>
      <t>нето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sz val="12"/>
        <color indexed="12"/>
        <rFont val="Times New Roman CYR"/>
        <family val="1"/>
        <charset val="204"/>
      </rPr>
      <t>(</t>
    </r>
    <r>
      <rPr>
        <b/>
        <sz val="12"/>
        <color indexed="12"/>
        <rFont val="Times New Roman CYR"/>
        <family val="1"/>
        <charset val="204"/>
      </rPr>
      <t>+/-</t>
    </r>
    <r>
      <rPr>
        <sz val="12"/>
        <color indexed="12"/>
        <rFont val="Times New Roman CYR"/>
        <family val="1"/>
        <charset val="204"/>
      </rPr>
      <t>)</t>
    </r>
  </si>
  <si>
    <r>
      <t>краткосрочни</t>
    </r>
    <r>
      <rPr>
        <sz val="12"/>
        <rFont val="Times New Roman CYR"/>
        <family val="1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</si>
  <si>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</si>
  <si>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 краткосрочни </t>
    </r>
    <r>
      <rPr>
        <sz val="12"/>
        <rFont val="Times New Roman CYR"/>
        <family val="1"/>
        <charset val="204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</si>
  <si>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</si>
  <si>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</si>
  <si>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</si>
  <si>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</si>
  <si>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</si>
  <si>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</si>
  <si>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</si>
  <si>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</si>
  <si>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</si>
  <si>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</si>
  <si>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</si>
  <si>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</si>
  <si>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</si>
  <si>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</si>
  <si>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</si>
  <si>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</si>
  <si>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</si>
  <si>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</si>
  <si>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</si>
  <si>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</si>
  <si>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</si>
  <si>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</si>
  <si>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</si>
  <si>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</si>
  <si>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</si>
  <si>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</si>
  <si>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</si>
  <si>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</si>
  <si>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</si>
  <si>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</si>
  <si>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</si>
  <si>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</si>
  <si>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</si>
  <si>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  <charset val="204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</si>
  <si>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</si>
  <si>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</si>
  <si>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</si>
  <si>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</si>
  <si>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</si>
  <si>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</si>
  <si>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</si>
  <si>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</si>
  <si>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</si>
  <si>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</si>
  <si>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</si>
  <si>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</si>
  <si>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</si>
  <si>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</si>
  <si>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</si>
  <si>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</si>
  <si>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</si>
  <si>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</si>
  <si>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</si>
  <si>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</si>
  <si>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</si>
  <si>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</si>
  <si>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</si>
  <si>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</si>
  <si>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</si>
  <si>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</si>
  <si>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</si>
  <si>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</si>
  <si>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</si>
  <si>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</si>
  <si>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</si>
  <si>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</si>
  <si>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</si>
  <si>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</si>
  <si>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</si>
  <si>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</si>
  <si>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</si>
  <si>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</si>
  <si>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</si>
  <si>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</si>
  <si>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</si>
  <si>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</si>
  <si>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</si>
  <si>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</si>
  <si>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</si>
  <si>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</si>
  <si>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</si>
  <si>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</si>
  <si>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</si>
  <si>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</si>
  <si>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</si>
  <si>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</si>
  <si>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</si>
  <si>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</si>
  <si>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</si>
  <si>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</si>
  <si>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</si>
  <si>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</si>
  <si>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</si>
  <si>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</si>
  <si>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</si>
  <si>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</si>
  <si>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</si>
  <si>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</si>
  <si>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</si>
  <si>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</si>
  <si>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</si>
  <si>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</si>
  <si>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</si>
  <si>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</si>
  <si>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</si>
  <si>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</si>
  <si>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</si>
  <si>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</si>
  <si>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</si>
  <si>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</si>
  <si>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</si>
  <si>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</si>
  <si>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</si>
  <si>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</si>
  <si>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</si>
  <si>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</si>
  <si>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</si>
  <si>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</si>
  <si>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</si>
  <si>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</si>
  <si>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</si>
  <si>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</si>
  <si>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</si>
  <si>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</si>
  <si>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</si>
  <si>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</si>
  <si>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</si>
  <si>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</si>
  <si>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</si>
  <si>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</si>
  <si>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</si>
  <si>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</si>
  <si>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</si>
  <si>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</si>
  <si>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</si>
  <si>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</si>
  <si>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</si>
  <si>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</si>
  <si>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</si>
  <si>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</si>
  <si>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</si>
  <si>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</si>
  <si>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</si>
  <si>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</si>
  <si>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</si>
  <si>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</si>
  <si>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</si>
  <si>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</si>
  <si>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</si>
  <si>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</si>
  <si>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</si>
  <si>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</si>
  <si>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</si>
  <si>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</si>
  <si>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</si>
  <si>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</si>
  <si>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</si>
  <si>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</si>
  <si>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</si>
  <si>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</si>
  <si>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</si>
  <si>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</si>
  <si>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</si>
  <si>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</si>
  <si>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</si>
  <si>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</si>
  <si>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</si>
  <si>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</si>
  <si>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</si>
  <si>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</si>
  <si>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</si>
  <si>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</si>
  <si>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</si>
  <si>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</si>
  <si>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</si>
  <si>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</si>
  <si>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</si>
  <si>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</si>
  <si>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</si>
  <si>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</si>
  <si>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</si>
  <si>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</si>
  <si>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</si>
  <si>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</si>
  <si>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</si>
  <si>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</si>
  <si>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</si>
  <si>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</si>
  <si>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</si>
  <si>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</si>
  <si>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</si>
  <si>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</si>
  <si>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</si>
  <si>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</si>
  <si>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</si>
  <si>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</si>
  <si>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</si>
  <si>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</si>
  <si>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</si>
  <si>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</si>
  <si>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</si>
  <si>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</si>
  <si>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</si>
  <si>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</si>
  <si>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</si>
  <si>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</si>
  <si>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</si>
  <si>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</si>
  <si>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</si>
  <si>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</si>
  <si>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</si>
  <si>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</si>
  <si>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</si>
  <si>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</si>
  <si>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</si>
  <si>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</si>
  <si>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</si>
  <si>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</si>
  <si>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</si>
  <si>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</si>
  <si>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</si>
  <si>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</si>
  <si>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</si>
  <si>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</si>
  <si>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</si>
  <si>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</si>
  <si>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</si>
  <si>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</si>
  <si>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</si>
  <si>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</si>
  <si>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</si>
  <si>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</si>
  <si>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</si>
  <si>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</si>
  <si>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</si>
  <si>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</si>
  <si>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</si>
  <si>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</si>
  <si>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</si>
  <si>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</si>
  <si>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</si>
  <si>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</si>
  <si>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</si>
  <si>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</si>
  <si>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</si>
  <si>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</si>
  <si>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</si>
  <si>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</si>
  <si>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</si>
  <si>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</si>
  <si>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</si>
  <si>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</si>
  <si>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</si>
  <si>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</si>
  <si>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</si>
  <si>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</si>
  <si>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</si>
  <si>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</si>
  <si>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</si>
  <si>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</si>
  <si>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</si>
  <si>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</si>
  <si>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</si>
  <si>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</si>
  <si>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</si>
  <si>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</si>
  <si>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</si>
  <si>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</si>
  <si>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</si>
  <si>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</si>
  <si>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</si>
  <si>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</si>
  <si>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</si>
  <si>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</si>
  <si>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</si>
  <si>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</si>
  <si>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</si>
  <si>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</si>
  <si>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</si>
  <si>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</si>
  <si>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</si>
  <si>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</si>
  <si>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</si>
  <si>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</si>
  <si>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</si>
  <si>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</si>
  <si>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</si>
  <si>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</si>
  <si>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</si>
  <si>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</si>
  <si>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</si>
  <si>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  <charset val="204"/>
      </rPr>
      <t>изравнителна</t>
    </r>
    <r>
      <rPr>
        <sz val="12"/>
        <rFont val="Times New Roman CYR"/>
        <family val="1"/>
        <charset val="204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  <charset val="204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</si>
  <si>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</si>
  <si>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</si>
  <si>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</si>
  <si>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family val="1"/>
        <charset val="204"/>
      </rPr>
      <t>от страната</t>
    </r>
  </si>
  <si>
    <r>
      <t>капиталови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</si>
  <si>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</si>
  <si>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</si>
  <si>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</si>
  <si>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</si>
  <si>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</si>
  <si>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</si>
  <si>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</si>
  <si>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</si>
  <si>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</si>
  <si>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</si>
  <si>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</si>
  <si>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</si>
  <si>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</si>
  <si>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</si>
  <si>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</si>
  <si>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</si>
  <si>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</si>
  <si>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</si>
  <si>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</si>
  <si>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</si>
  <si>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</si>
  <si>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</si>
  <si>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</si>
  <si>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</si>
  <si>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</si>
  <si>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</si>
  <si>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</si>
  <si>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</si>
  <si>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</si>
  <si>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</si>
  <si>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</si>
  <si>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</si>
  <si>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</si>
  <si>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</si>
  <si>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</si>
  <si>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</si>
  <si>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</si>
  <si>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</si>
  <si>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</si>
  <si>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</si>
  <si>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</si>
  <si>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</si>
  <si>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</si>
  <si>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</si>
  <si>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</si>
  <si>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  <charset val="204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</si>
  <si>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  <charset val="204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</si>
  <si>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</si>
  <si>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</si>
  <si>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</si>
  <si>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</si>
  <si>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</si>
  <si>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</si>
  <si>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</si>
  <si>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</si>
  <si>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</si>
  <si>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</si>
  <si>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</si>
  <si>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</si>
  <si>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</si>
  <si>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</si>
  <si>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</si>
  <si>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</si>
  <si>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</si>
  <si>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</si>
  <si>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</si>
  <si>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</si>
  <si>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</si>
  <si>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</si>
  <si>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</si>
  <si>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</si>
  <si>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</si>
  <si>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</si>
  <si>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</si>
  <si>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</si>
  <si>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</si>
  <si>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</si>
  <si>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</si>
  <si>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</si>
  <si>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</si>
  <si>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</si>
  <si>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</si>
  <si>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</si>
  <si>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</si>
  <si>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</si>
  <si>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</si>
  <si>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</si>
  <si>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</si>
  <si>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</si>
  <si>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</si>
  <si>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</si>
  <si>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</si>
  <si>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</si>
  <si>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</si>
  <si>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</si>
  <si>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</si>
  <si>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</si>
  <si>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</si>
  <si>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</si>
  <si>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</si>
  <si>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</si>
  <si>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</si>
  <si>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</si>
  <si>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</si>
  <si>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</si>
  <si>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</si>
  <si>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</si>
  <si>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</si>
  <si>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</si>
  <si>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</si>
  <si>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</si>
  <si>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</si>
  <si>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</si>
  <si>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</si>
  <si>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</si>
  <si>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</si>
  <si>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</si>
  <si>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</si>
  <si>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</si>
  <si>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</si>
  <si>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</si>
  <si>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</si>
  <si>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</si>
  <si>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</si>
  <si>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</si>
  <si>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</si>
  <si>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</si>
  <si>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</si>
  <si>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</si>
  <si>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</si>
  <si>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</si>
  <si>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</si>
  <si>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</si>
  <si>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</si>
  <si>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</si>
  <si>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</si>
  <si>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</si>
  <si>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</si>
  <si>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</si>
  <si>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</si>
  <si>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</si>
  <si>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</si>
  <si>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</si>
  <si>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</si>
  <si>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  <charset val="204"/>
      </rPr>
      <t xml:space="preserve">нето </t>
    </r>
    <r>
      <rPr>
        <sz val="12"/>
        <color indexed="12"/>
        <rFont val="Times New Roman CYR"/>
        <family val="1"/>
        <charset val="204"/>
      </rPr>
      <t>(</t>
    </r>
    <r>
      <rPr>
        <b/>
        <i/>
        <sz val="12"/>
        <color indexed="12"/>
        <rFont val="Times New Roman CYR"/>
        <family val="1"/>
        <charset val="204"/>
      </rPr>
      <t>+</t>
    </r>
    <r>
      <rPr>
        <b/>
        <sz val="12"/>
        <color indexed="12"/>
        <rFont val="Times New Roman CYR"/>
        <family val="1"/>
        <charset val="204"/>
      </rPr>
      <t>/</t>
    </r>
    <r>
      <rPr>
        <i/>
        <sz val="12"/>
        <color indexed="12"/>
        <rFont val="Times New Roman CYR"/>
        <family val="1"/>
        <charset val="204"/>
      </rPr>
      <t>-</t>
    </r>
    <r>
      <rPr>
        <sz val="12"/>
        <color indexed="12"/>
        <rFont val="Times New Roman CYR"/>
        <family val="1"/>
        <charset val="204"/>
      </rPr>
      <t>)</t>
    </r>
  </si>
  <si>
    <r>
      <t>получени краткосрочни заеми</t>
    </r>
    <r>
      <rPr>
        <sz val="12"/>
        <rFont val="Times New Roman CYR"/>
        <family val="1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</si>
  <si>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  <charset val="204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</si>
  <si>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краткосрочни заеми</t>
    </r>
    <r>
      <rPr>
        <sz val="12"/>
        <rFont val="Times New Roman CYR"/>
        <family val="1"/>
        <charset val="204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</si>
  <si>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 заеми </t>
    </r>
    <r>
      <rPr>
        <sz val="12"/>
        <rFont val="Times New Roman CYR"/>
        <family val="1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</si>
  <si>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</si>
  <si>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</si>
  <si>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</si>
  <si>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</si>
  <si>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</si>
  <si>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</si>
  <si>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</si>
  <si>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  <charset val="204"/>
      </rPr>
      <t xml:space="preserve"> 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</si>
  <si>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</si>
  <si>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</si>
  <si>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</si>
  <si>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целеви емисии на 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</si>
  <si>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ДЦК</t>
    </r>
    <r>
      <rPr>
        <sz val="12"/>
        <rFont val="Times New Roman CYR"/>
        <family val="1"/>
        <charset val="204"/>
      </rPr>
      <t xml:space="preserve">, емитирани </t>
    </r>
    <r>
      <rPr>
        <b/>
        <i/>
        <sz val="12"/>
        <rFont val="Times New Roman CYR"/>
        <family val="1"/>
        <charset val="204"/>
      </rPr>
      <t xml:space="preserve">за структурната реформа </t>
    </r>
    <r>
      <rPr>
        <i/>
        <sz val="12"/>
        <rFont val="Times New Roman Cyr"/>
        <family val="1"/>
        <charset val="204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</si>
  <si>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</si>
  <si>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</si>
  <si>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първичния пазар</t>
    </r>
    <r>
      <rPr>
        <sz val="12"/>
        <rFont val="Times New Roman CYR"/>
        <family val="1"/>
        <charset val="204"/>
      </rPr>
      <t xml:space="preserve"> (-)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</si>
  <si>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вторичния пазар</t>
    </r>
    <r>
      <rPr>
        <sz val="12"/>
        <rFont val="Times New Roman CYR"/>
        <family val="1"/>
        <charset val="204"/>
      </rPr>
      <t xml:space="preserve"> (-)</t>
    </r>
  </si>
  <si>
    <r>
      <t>продажба</t>
    </r>
    <r>
      <rPr>
        <sz val="12"/>
        <rFont val="Times New Roman CYR"/>
        <family val="1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</si>
  <si>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  <charset val="204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</si>
  <si>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  <charset val="204"/>
      </rPr>
      <t xml:space="preserve">нето </t>
    </r>
    <r>
      <rPr>
        <sz val="12"/>
        <color indexed="12"/>
        <rFont val="Times New Roman CYR"/>
        <family val="1"/>
        <charset val="204"/>
      </rPr>
      <t>(</t>
    </r>
    <r>
      <rPr>
        <b/>
        <i/>
        <sz val="12"/>
        <color indexed="12"/>
        <rFont val="Times New Roman CYR"/>
        <family val="1"/>
        <charset val="204"/>
      </rPr>
      <t>+</t>
    </r>
    <r>
      <rPr>
        <sz val="12"/>
        <color indexed="12"/>
        <rFont val="Times New Roman CYR"/>
        <family val="1"/>
        <charset val="204"/>
      </rPr>
      <t>/</t>
    </r>
    <r>
      <rPr>
        <b/>
        <i/>
        <sz val="12"/>
        <color indexed="12"/>
        <rFont val="Times New Roman CYR"/>
        <family val="1"/>
        <charset val="204"/>
      </rPr>
      <t>-</t>
    </r>
    <r>
      <rPr>
        <sz val="12"/>
        <color indexed="12"/>
        <rFont val="Times New Roman CYR"/>
        <family val="1"/>
        <charset val="204"/>
      </rPr>
      <t>)</t>
    </r>
  </si>
  <si>
    <r>
      <t xml:space="preserve">с </t>
    </r>
    <r>
      <rPr>
        <b/>
        <i/>
        <sz val="12"/>
        <rFont val="Times New Roman CYR"/>
        <family val="1"/>
        <charset val="204"/>
      </rPr>
      <t>чуждестранни</t>
    </r>
    <r>
      <rPr>
        <sz val="12"/>
        <rFont val="Times New Roman CYR"/>
        <family val="1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</si>
  <si>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  <charset val="204"/>
      </rPr>
      <t>на местни лица /резиденти/</t>
    </r>
    <r>
      <rPr>
        <sz val="12"/>
        <rFont val="Times New Roman CYR"/>
        <family val="1"/>
        <charset val="204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</si>
  <si>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  <charset val="204"/>
      </rPr>
      <t>нето</t>
    </r>
    <r>
      <rPr>
        <sz val="12"/>
        <color indexed="12"/>
        <rFont val="Times New Roman CYR"/>
        <family val="1"/>
        <charset val="204"/>
      </rPr>
      <t>(</t>
    </r>
    <r>
      <rPr>
        <b/>
        <sz val="12"/>
        <color indexed="12"/>
        <rFont val="Times New Roman CYR"/>
        <family val="1"/>
        <charset val="204"/>
      </rPr>
      <t>+/-</t>
    </r>
    <r>
      <rPr>
        <sz val="12"/>
        <color indexed="12"/>
        <rFont val="Times New Roman CYR"/>
        <family val="1"/>
        <charset val="204"/>
      </rPr>
      <t>)</t>
    </r>
  </si>
  <si>
    <r>
      <t xml:space="preserve">чужди средства </t>
    </r>
    <r>
      <rPr>
        <sz val="12"/>
        <rFont val="Times New Roman CYR"/>
        <family val="1"/>
        <charset val="204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</si>
  <si>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charset val="204"/>
      </rPr>
      <t xml:space="preserve">за сметка на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</si>
  <si>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</si>
  <si>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</si>
  <si>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</si>
  <si>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</si>
  <si>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</si>
  <si>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</si>
  <si>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</si>
  <si>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</si>
  <si>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</si>
  <si>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</si>
  <si>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</si>
  <si>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</si>
  <si>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</si>
  <si>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</si>
  <si>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</si>
  <si>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</si>
  <si>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</si>
  <si>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</si>
  <si>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</si>
  <si>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</si>
  <si>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</si>
  <si>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</si>
  <si>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</si>
  <si>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</si>
  <si>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</si>
  <si>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</si>
  <si>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</si>
  <si>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</si>
  <si>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</si>
  <si>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</si>
  <si>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</si>
  <si>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текущи банкови </t>
    </r>
    <r>
      <rPr>
        <b/>
        <i/>
        <sz val="12"/>
        <rFont val="Times New Roman CYR"/>
        <family val="1"/>
        <charset val="204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</si>
  <si>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</si>
  <si>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предоставени </t>
    </r>
    <r>
      <rPr>
        <b/>
        <i/>
        <sz val="12"/>
        <rFont val="Times New Roman CYR"/>
        <family val="1"/>
        <charset val="204"/>
      </rPr>
      <t>заеми</t>
    </r>
    <r>
      <rPr>
        <sz val="12"/>
        <rFont val="Times New Roman CYR"/>
        <family val="1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</si>
  <si>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</si>
  <si>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</si>
  <si>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дългови ценни книжа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местни и чуждестранни лица</t>
    </r>
  </si>
  <si>
    <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</si>
  <si>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</si>
  <si>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</si>
  <si>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</si>
  <si>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</si>
  <si>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</si>
  <si>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</si>
  <si>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 xml:space="preserve">общежития </t>
    </r>
    <r>
      <rPr>
        <sz val="12"/>
        <rFont val="Times New Roman CYR"/>
        <family val="1"/>
        <charset val="204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</si>
  <si>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  <charset val="204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</si>
  <si>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</si>
  <si>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</si>
  <si>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  <charset val="204"/>
      </rPr>
      <t xml:space="preserve"> притежаване на куче</t>
    </r>
  </si>
  <si>
    <r>
      <t>други</t>
    </r>
    <r>
      <rPr>
        <sz val="12"/>
        <rFont val="Times New Roman CYR"/>
        <family val="1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</si>
  <si>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</si>
  <si>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</si>
  <si>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  <charset val="204"/>
      </rPr>
      <t>,</t>
    </r>
    <r>
      <rPr>
        <i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</si>
  <si>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  <charset val="204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</si>
  <si>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</si>
  <si>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</si>
  <si>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  <charset val="204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</si>
  <si>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</si>
  <si>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  <charset val="204"/>
      </rPr>
      <t>ДДС</t>
    </r>
    <r>
      <rPr>
        <sz val="12"/>
        <rFont val="Times New Roman CYR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</si>
  <si>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 CYR"/>
        <charset val="204"/>
      </rPr>
      <t>данък върху приходите от стопанска дейност</t>
    </r>
    <r>
      <rPr>
        <sz val="12"/>
        <rFont val="Times New Roman CYR"/>
        <family val="1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</si>
  <si>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  <charset val="204"/>
      </rPr>
      <t>други данъци</t>
    </r>
    <r>
      <rPr>
        <sz val="12"/>
        <rFont val="Times New Roman CYR"/>
        <family val="1"/>
        <charset val="204"/>
      </rPr>
      <t xml:space="preserve">,такси и вноски </t>
    </r>
    <r>
      <rPr>
        <b/>
        <i/>
        <sz val="12"/>
        <rFont val="Times New Roman CYR"/>
        <family val="1"/>
        <charset val="204"/>
      </rPr>
      <t>върху продажбите</t>
    </r>
    <r>
      <rPr>
        <sz val="12"/>
        <rFont val="Times New Roman CYR"/>
        <family val="1"/>
        <charset val="204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</si>
  <si>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</si>
  <si>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</si>
  <si>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</si>
  <si>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</si>
  <si>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</si>
  <si>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</si>
  <si>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</si>
  <si>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</si>
  <si>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</si>
  <si>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</si>
  <si>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</si>
  <si>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</si>
  <si>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</si>
  <si>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</si>
  <si>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</si>
  <si>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</si>
  <si>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</si>
  <si>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</si>
  <si>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</si>
  <si>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</si>
  <si>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</si>
  <si>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</si>
  <si>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</si>
  <si>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</si>
  <si>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</si>
  <si>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</si>
  <si>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</si>
  <si>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</si>
  <si>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</si>
  <si>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</si>
  <si>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</si>
  <si>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</si>
  <si>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</si>
  <si>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</si>
  <si>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</si>
  <si>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</si>
  <si>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</si>
  <si>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</si>
  <si>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</si>
  <si>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</si>
  <si>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</si>
  <si>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</si>
  <si>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</si>
  <si>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</si>
  <si>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</si>
  <si>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</si>
  <si>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</si>
  <si>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</si>
  <si>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</si>
  <si>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  <charset val="204"/>
      </rPr>
      <t>СБКО за облекло и други</t>
    </r>
    <r>
      <rPr>
        <sz val="12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</si>
  <si>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</si>
  <si>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  <charset val="204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</si>
  <si>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</si>
  <si>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</si>
  <si>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</si>
  <si>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</si>
  <si>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</si>
  <si>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</si>
  <si>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</si>
  <si>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</si>
  <si>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</si>
  <si>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</si>
  <si>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</si>
  <si>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</si>
  <si>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</si>
  <si>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</si>
  <si>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</si>
  <si>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</si>
  <si>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</si>
  <si>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</si>
  <si>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</si>
  <si>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</si>
  <si>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</si>
  <si>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</si>
  <si>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</si>
  <si>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</si>
  <si>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</si>
  <si>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</si>
  <si>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</t>
    </r>
    <r>
      <rPr>
        <sz val="12"/>
        <rFont val="Times New Roman CYR"/>
        <family val="1"/>
        <charset val="204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</si>
  <si>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</si>
  <si>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</si>
  <si>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</si>
  <si>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</si>
  <si>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</si>
  <si>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</si>
  <si>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</si>
  <si>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</si>
  <si>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</si>
  <si>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</si>
  <si>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</si>
  <si>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</si>
  <si>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</si>
  <si>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</si>
  <si>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</si>
  <si>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</si>
  <si>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</si>
  <si>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</si>
  <si>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</si>
  <si>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</si>
  <si>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</si>
  <si>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</si>
  <si>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</si>
  <si>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</si>
  <si>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</si>
  <si>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</si>
  <si>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</si>
  <si>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</si>
  <si>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</si>
  <si>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</si>
  <si>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</si>
  <si>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</si>
  <si>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</si>
  <si>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</si>
  <si>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</si>
  <si>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</si>
  <si>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</si>
  <si>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</si>
  <si>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</si>
  <si>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</si>
  <si>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</si>
  <si>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</si>
  <si>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</si>
  <si>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</si>
  <si>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</si>
  <si>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</si>
  <si>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</si>
  <si>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</si>
  <si>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</si>
  <si>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</si>
  <si>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</si>
  <si>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</si>
  <si>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</si>
  <si>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</si>
  <si>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</si>
  <si>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</si>
  <si>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</si>
  <si>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</si>
  <si>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</si>
  <si>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</si>
  <si>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</si>
  <si>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</si>
  <si>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</si>
  <si>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</si>
  <si>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</si>
  <si>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</si>
  <si>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</si>
  <si>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</si>
  <si>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</si>
  <si>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</si>
  <si>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</si>
  <si>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</si>
  <si>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  <charset val="204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</si>
  <si>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  <charset val="204"/>
      </rPr>
      <t xml:space="preserve"> от ЦБ за общини (+)</t>
    </r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</si>
  <si>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</si>
  <si>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</si>
  <si>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</si>
  <si>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</si>
  <si>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</si>
  <si>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дялове и акции</t>
    </r>
    <r>
      <rPr>
        <sz val="12"/>
        <rFont val="Times New Roman CYR"/>
        <family val="1"/>
        <charset val="204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</si>
  <si>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</si>
  <si>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</si>
  <si>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</si>
  <si>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</si>
  <si>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</si>
  <si>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</si>
  <si>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</si>
  <si>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</si>
  <si>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</si>
  <si>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charset val="204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</si>
  <si>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</si>
  <si>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  <charset val="204"/>
      </rPr>
      <t>само</t>
    </r>
    <r>
      <rPr>
        <b/>
        <sz val="12"/>
        <rFont val="Times New Roman CYR"/>
        <family val="1"/>
        <charset val="204"/>
      </rPr>
      <t xml:space="preserve"> като </t>
    </r>
    <r>
      <rPr>
        <b/>
        <i/>
        <sz val="12"/>
        <rFont val="Times New Roman CYR"/>
        <family val="1"/>
        <charset val="204"/>
      </rPr>
      <t>планов показател</t>
    </r>
    <r>
      <rPr>
        <b/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</si>
  <si>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  <charset val="204"/>
      </rPr>
      <t>не може</t>
    </r>
    <r>
      <rPr>
        <sz val="12"/>
        <rFont val="Times New Roman CYR"/>
        <family val="1"/>
        <charset val="204"/>
      </rPr>
      <t xml:space="preserve"> да има суми по отчет. Ползването на тези средства следва да се отчита</t>
    </r>
  </si>
  <si>
    <t>II. ОБЩО РАЗХОДИ РЕКАПИТУЛАЦИЯ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</si>
  <si>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</si>
  <si>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</si>
  <si>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</si>
  <si>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</si>
  <si>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</si>
  <si>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</si>
  <si>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</si>
  <si>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</si>
  <si>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</si>
  <si>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</si>
  <si>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</si>
  <si>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</si>
  <si>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</si>
  <si>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</si>
  <si>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</si>
  <si>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</si>
  <si>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</si>
  <si>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</si>
  <si>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</si>
  <si>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</si>
  <si>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</si>
  <si>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</si>
  <si>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</si>
  <si>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</si>
  <si>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</si>
  <si>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</si>
  <si>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</si>
  <si>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</si>
  <si>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</si>
  <si>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</si>
  <si>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</si>
  <si>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</si>
  <si>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</si>
  <si>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</si>
  <si>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</si>
  <si>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charset val="204"/>
      </rPr>
      <t xml:space="preserve"> и </t>
    </r>
    <r>
      <rPr>
        <b/>
        <i/>
        <sz val="12"/>
        <rFont val="Times New Roman CYR"/>
        <charset val="204"/>
      </rPr>
      <t>отстъпки</t>
    </r>
    <r>
      <rPr>
        <sz val="12"/>
        <rFont val="Times New Roman CYR"/>
        <charset val="204"/>
      </rPr>
      <t xml:space="preserve"> по </t>
    </r>
    <r>
      <rPr>
        <b/>
        <i/>
        <sz val="12"/>
        <rFont val="Times New Roman CYR"/>
        <charset val="204"/>
      </rPr>
      <t>целеви емисии</t>
    </r>
    <r>
      <rPr>
        <sz val="12"/>
        <rFont val="Times New Roman CYR"/>
        <charset val="204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</si>
  <si>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</si>
  <si>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charset val="204"/>
      </rPr>
      <t xml:space="preserve">болнична помощ </t>
    </r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</si>
  <si>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</si>
  <si>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</si>
  <si>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</si>
  <si>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charset val="204"/>
      </rPr>
      <t xml:space="preserve">дивидентите </t>
    </r>
    <r>
      <rPr>
        <sz val="12"/>
        <rFont val="Times New Roman CYR"/>
        <charset val="204"/>
      </rPr>
      <t>и</t>
    </r>
    <r>
      <rPr>
        <b/>
        <sz val="12"/>
        <rFont val="Times New Roman CYR"/>
        <charset val="204"/>
      </rPr>
      <t xml:space="preserve"> ликвидационните дялове</t>
    </r>
    <r>
      <rPr>
        <sz val="12"/>
        <rFont val="Times New Roman CYR"/>
        <family val="1"/>
        <charset val="204"/>
      </rPr>
      <t xml:space="preserve"> на</t>
    </r>
    <r>
      <rPr>
        <b/>
        <i/>
        <sz val="12"/>
        <rFont val="Times New Roman CYR"/>
        <charset val="204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</si>
  <si>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</si>
  <si>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</si>
  <si>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</si>
  <si>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</si>
  <si>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</si>
  <si>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</si>
  <si>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</si>
  <si>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</si>
  <si>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</si>
  <si>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</si>
  <si>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</si>
  <si>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</si>
  <si>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</si>
  <si>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</si>
  <si>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</si>
  <si>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</si>
  <si>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</si>
  <si>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</si>
  <si>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</si>
  <si>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</si>
  <si>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</si>
  <si>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</si>
  <si>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</si>
  <si>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</si>
  <si>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</si>
  <si>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</si>
  <si>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</si>
  <si>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</si>
  <si>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</si>
  <si>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</si>
  <si>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</si>
  <si>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</si>
  <si>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</si>
  <si>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</si>
  <si>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</si>
  <si>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</si>
  <si>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</si>
  <si>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</si>
  <si>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</si>
  <si>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</si>
  <si>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</si>
  <si>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</si>
  <si>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</si>
  <si>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</si>
  <si>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</si>
  <si>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</si>
  <si>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</si>
  <si>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</si>
  <si>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</si>
  <si>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</si>
  <si>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</si>
  <si>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</si>
  <si>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</si>
  <si>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</si>
  <si>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</si>
  <si>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</si>
  <si>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</si>
  <si>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</si>
  <si>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</si>
  <si>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</si>
  <si>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</si>
  <si>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</si>
  <si>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</si>
  <si>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</si>
  <si>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</si>
  <si>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</si>
  <si>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</si>
  <si>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</si>
  <si>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</si>
  <si>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</si>
  <si>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</si>
  <si>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</si>
  <si>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</si>
  <si>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</si>
  <si>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</si>
  <si>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</si>
  <si>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</si>
  <si>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</si>
  <si>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</si>
  <si>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</si>
  <si>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</si>
  <si>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</si>
  <si>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</si>
  <si>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</si>
  <si>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</si>
  <si>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</si>
  <si>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</si>
  <si>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</si>
  <si>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</si>
  <si>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</si>
  <si>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</si>
  <si>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</si>
  <si>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</si>
  <si>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</si>
  <si>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</si>
  <si>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</si>
  <si>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</si>
  <si>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</si>
  <si>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</si>
  <si>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</si>
  <si>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</si>
  <si>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</si>
  <si>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</si>
  <si>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</si>
  <si>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</si>
  <si>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</si>
  <si>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</si>
  <si>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</si>
  <si>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</si>
  <si>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</si>
  <si>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</si>
  <si>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</si>
  <si>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</si>
  <si>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</si>
  <si>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</si>
  <si>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</si>
  <si>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</si>
  <si>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</si>
  <si>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</si>
  <si>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</si>
  <si>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</si>
  <si>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</si>
  <si>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</si>
  <si>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</si>
  <si>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</si>
  <si>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</si>
  <si>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</si>
  <si>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</si>
  <si>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</si>
  <si>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</si>
  <si>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</si>
  <si>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</si>
  <si>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</si>
  <si>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</si>
  <si>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</si>
  <si>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</si>
  <si>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</si>
  <si>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</si>
  <si>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</si>
  <si>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</si>
  <si>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</si>
  <si>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</si>
  <si>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</si>
  <si>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</si>
  <si>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</si>
  <si>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</si>
  <si>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</si>
  <si>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</si>
  <si>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</si>
  <si>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</si>
  <si>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</si>
  <si>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</si>
  <si>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</si>
  <si>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</si>
  <si>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</si>
  <si>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</si>
  <si>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</si>
  <si>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</si>
  <si>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</si>
  <si>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</si>
  <si>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</si>
  <si>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</si>
  <si>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</si>
  <si>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</si>
  <si>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</si>
  <si>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</si>
  <si>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</si>
  <si>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</si>
  <si>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</si>
  <si>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</si>
  <si>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</si>
  <si>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</si>
  <si>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</si>
  <si>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</si>
  <si>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</si>
  <si>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</si>
  <si>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</si>
  <si>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</si>
  <si>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</si>
  <si>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</si>
  <si>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</si>
  <si>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</si>
  <si>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  <charset val="204"/>
      </rPr>
      <t>нещатен</t>
    </r>
    <r>
      <rPr>
        <sz val="12"/>
        <rFont val="Times New Roman CYR"/>
        <family val="1"/>
        <charset val="204"/>
      </rPr>
      <t xml:space="preserve"> персонал нает по </t>
    </r>
    <r>
      <rPr>
        <b/>
        <i/>
        <sz val="12"/>
        <rFont val="Times New Roman CYR"/>
        <family val="1"/>
        <charset val="204"/>
      </rPr>
      <t>трудови правоотношения</t>
    </r>
    <r>
      <rPr>
        <sz val="12"/>
        <rFont val="Times New Roman CYR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</si>
  <si>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  <charset val="204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</si>
  <si>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</si>
  <si>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</si>
  <si>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</si>
  <si>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</si>
  <si>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</si>
  <si>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</si>
  <si>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</si>
  <si>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</si>
  <si>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</si>
  <si>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</si>
  <si>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</si>
  <si>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</si>
  <si>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</si>
  <si>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</si>
  <si>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</si>
  <si>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</si>
  <si>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</si>
  <si>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</si>
  <si>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</si>
  <si>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</si>
  <si>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</si>
  <si>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</si>
  <si>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</si>
  <si>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</si>
  <si>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</si>
  <si>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</si>
  <si>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</si>
  <si>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</si>
  <si>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</si>
  <si>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</si>
  <si>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</si>
  <si>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</si>
  <si>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</si>
  <si>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</si>
  <si>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</si>
  <si>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</si>
  <si>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</si>
  <si>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</si>
  <si>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</si>
  <si>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</si>
  <si>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</si>
  <si>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</si>
  <si>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</si>
  <si>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</si>
  <si>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</si>
  <si>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</si>
  <si>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</si>
  <si>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</si>
  <si>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</si>
  <si>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</si>
  <si>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</si>
  <si>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</si>
  <si>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</si>
  <si>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</si>
  <si>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</si>
  <si>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</si>
  <si>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</si>
  <si>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</si>
  <si>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</si>
  <si>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</si>
  <si>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</si>
  <si>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</si>
  <si>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</si>
  <si>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</si>
  <si>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</si>
  <si>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</si>
  <si>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</si>
  <si>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</si>
  <si>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</si>
  <si>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</si>
  <si>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</si>
  <si>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</si>
  <si>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</si>
  <si>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</si>
  <si>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</si>
  <si>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</si>
  <si>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</si>
  <si>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</si>
  <si>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</si>
  <si>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</si>
  <si>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</si>
  <si>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</si>
  <si>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</si>
  <si>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</si>
  <si>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</si>
  <si>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</si>
  <si>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</si>
  <si>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</si>
  <si>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</si>
  <si>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</si>
  <si>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</si>
  <si>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</si>
  <si>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</si>
  <si>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</si>
  <si>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</si>
  <si>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</si>
  <si>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</si>
  <si>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</si>
  <si>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</si>
  <si>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</si>
  <si>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</si>
  <si>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</si>
  <si>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</si>
  <si>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</si>
  <si>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</si>
  <si>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</si>
  <si>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</si>
  <si>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</si>
  <si>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</si>
  <si>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</si>
  <si>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</si>
  <si>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</si>
  <si>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</si>
  <si>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</si>
  <si>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</si>
  <si>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</si>
  <si>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</si>
  <si>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</si>
  <si>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</si>
  <si>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</si>
  <si>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</si>
  <si>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</si>
  <si>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</si>
  <si>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</si>
  <si>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</si>
  <si>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</si>
  <si>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</si>
  <si>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</si>
  <si>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</si>
  <si>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</si>
  <si>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</si>
  <si>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</si>
  <si>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</si>
  <si>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</si>
  <si>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</si>
  <si>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</si>
  <si>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</si>
  <si>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</si>
  <si>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</si>
  <si>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</si>
  <si>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</si>
  <si>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</si>
  <si>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</si>
  <si>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</si>
  <si>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</si>
  <si>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</si>
  <si>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</si>
  <si>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</si>
  <si>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</si>
  <si>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</si>
  <si>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</si>
  <si>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</si>
  <si>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</si>
  <si>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</si>
  <si>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</si>
  <si>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</si>
  <si>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</si>
  <si>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</si>
  <si>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</si>
  <si>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</si>
  <si>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</si>
  <si>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</si>
  <si>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</si>
  <si>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</si>
  <si>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</si>
  <si>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</si>
  <si>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  <charset val="204"/>
      </rPr>
      <t>съвместни</t>
    </r>
    <r>
      <rPr>
        <sz val="12"/>
        <rFont val="Times New Roman CYR"/>
        <family val="1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</si>
  <si>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</si>
  <si>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</si>
  <si>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</si>
  <si>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  <charset val="204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</si>
  <si>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</si>
  <si>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</si>
  <si>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</si>
  <si>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</si>
  <si>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  <charset val="204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</si>
  <si>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  <r>
      <rPr>
        <sz val="12"/>
        <rFont val="Times New Roman CYR"/>
        <family val="1"/>
        <charset val="204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</si>
  <si>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  <charset val="204"/>
      </rPr>
      <t>банки в несъстоятелност</t>
    </r>
    <r>
      <rPr>
        <sz val="12"/>
        <rFont val="Times New Roman CYR"/>
        <family val="1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</si>
  <si>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</si>
  <si>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</si>
  <si>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</si>
  <si>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  <charset val="204"/>
      </rPr>
      <t>нето</t>
    </r>
    <r>
      <rPr>
        <b/>
        <sz val="12"/>
        <color indexed="12"/>
        <rFont val="Times New Roman CYR"/>
        <family val="1"/>
        <charset val="204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</si>
  <si>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</si>
  <si>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</si>
  <si>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</si>
  <si>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 xml:space="preserve">дългосрочни 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</si>
  <si>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</si>
  <si>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</si>
  <si>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</si>
  <si>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 xml:space="preserve">Разходи за лихви по заеми от </t>
    </r>
    <r>
      <rPr>
        <b/>
        <i/>
        <sz val="12"/>
        <rFont val="Times New Roman CYR"/>
        <family val="1"/>
        <charset val="204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</si>
  <si>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програмни продукти и лицензи за програмни продукти</t>
    </r>
  </si>
  <si>
    <t>d618</t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</si>
  <si>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</si>
  <si>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</si>
  <si>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</si>
  <si>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</si>
  <si>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</si>
  <si>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</si>
  <si>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</si>
  <si>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</si>
  <si>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</si>
  <si>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</si>
  <si>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</si>
  <si>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</si>
  <si>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</si>
  <si>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</si>
  <si>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</si>
  <si>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</si>
  <si>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дофинансиране</t>
  </si>
  <si>
    <t>Бюджет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</si>
  <si>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</si>
  <si>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</si>
  <si>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</si>
  <si>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</si>
  <si>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</si>
  <si>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</si>
  <si>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  <charset val="204"/>
      </rPr>
      <t>нето</t>
    </r>
    <r>
      <rPr>
        <b/>
        <sz val="12"/>
        <color indexed="12"/>
        <rFont val="Times New Roman CYR"/>
        <family val="1"/>
        <charset val="204"/>
      </rPr>
      <t xml:space="preserve">  </t>
    </r>
    <r>
      <rPr>
        <sz val="12"/>
        <color indexed="12"/>
        <rFont val="Times New Roman CYR"/>
        <family val="1"/>
        <charset val="204"/>
      </rPr>
      <t>(</t>
    </r>
    <r>
      <rPr>
        <b/>
        <sz val="12"/>
        <color indexed="12"/>
        <rFont val="Times New Roman CYR"/>
        <family val="1"/>
        <charset val="204"/>
      </rPr>
      <t>+/-</t>
    </r>
    <r>
      <rPr>
        <sz val="12"/>
        <color indexed="12"/>
        <rFont val="Times New Roman CYR"/>
        <family val="1"/>
        <charset val="204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</si>
  <si>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</si>
  <si>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  <charset val="204"/>
      </rPr>
      <t>+</t>
    </r>
    <r>
      <rPr>
        <sz val="12"/>
        <rFont val="Times New Roman CYR"/>
        <family val="1"/>
        <charset val="204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</si>
  <si>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  <charset val="204"/>
      </rPr>
      <t xml:space="preserve"> (</t>
    </r>
    <r>
      <rPr>
        <i/>
        <sz val="12"/>
        <rFont val="Times New Roman Cyr"/>
        <family val="1"/>
        <charset val="204"/>
      </rPr>
      <t>-</t>
    </r>
    <r>
      <rPr>
        <sz val="12"/>
        <rFont val="Times New Roman CYR"/>
        <family val="1"/>
        <charset val="204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</si>
  <si>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</si>
  <si>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</si>
  <si>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</si>
  <si>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</si>
  <si>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</si>
  <si>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</si>
  <si>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</si>
  <si>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  <charset val="204"/>
      </rPr>
      <t>срочни депозити</t>
    </r>
    <r>
      <rPr>
        <sz val="12"/>
        <rFont val="Times New Roman CYR"/>
        <family val="1"/>
        <charset val="204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</si>
  <si>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  <charset val="204"/>
      </rPr>
      <t>валута</t>
    </r>
    <r>
      <rPr>
        <sz val="12"/>
        <rFont val="Times New Roman CYR"/>
        <family val="1"/>
        <charset val="204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</si>
  <si>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  <charset val="204"/>
      </rPr>
      <t>СЕБРА</t>
    </r>
    <r>
      <rPr>
        <i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захранване на "сметки за наличности"</t>
    </r>
    <r>
      <rPr>
        <sz val="12"/>
        <rFont val="Times New Roman CYR"/>
        <family val="1"/>
        <charset val="204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</si>
  <si>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</si>
  <si>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</si>
  <si>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</si>
  <si>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</si>
  <si>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</t>
    </r>
    <r>
      <rPr>
        <b/>
        <i/>
        <sz val="12"/>
        <rFont val="Times New Roman CYR"/>
        <charset val="204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</si>
  <si>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</si>
  <si>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</si>
  <si>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</si>
  <si>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</si>
  <si>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  <charset val="204"/>
      </rPr>
      <t>нето</t>
    </r>
    <r>
      <rPr>
        <b/>
        <sz val="12"/>
        <color indexed="12"/>
        <rFont val="Times New Roman CYR"/>
        <family val="1"/>
        <charset val="204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</si>
  <si>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  <charset val="204"/>
      </rPr>
      <t xml:space="preserve"> в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 xml:space="preserve">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</si>
  <si>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</si>
  <si>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 левове </t>
    </r>
    <r>
      <rPr>
        <b/>
        <i/>
        <sz val="12"/>
        <rFont val="Times New Roman CYR"/>
        <family val="1"/>
        <charset val="204"/>
      </rPr>
      <t>от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</si>
  <si>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остътък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</si>
  <si>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</si>
  <si>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</si>
  <si>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левове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</si>
  <si>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</si>
  <si>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  <charset val="204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</si>
  <si>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  <charset val="204"/>
      </rPr>
      <t>преоценка</t>
    </r>
    <r>
      <rPr>
        <sz val="12"/>
        <rFont val="Times New Roman CYR"/>
        <family val="1"/>
        <charset val="204"/>
      </rPr>
      <t xml:space="preserve"> на валутни наличности </t>
    </r>
    <r>
      <rPr>
        <b/>
        <i/>
        <sz val="12"/>
        <rFont val="Times New Roman CYR"/>
        <family val="1"/>
        <charset val="204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</si>
  <si>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 </t>
    </r>
    <r>
      <rPr>
        <b/>
        <i/>
        <sz val="12"/>
        <rFont val="Times New Roman CYR"/>
        <family val="1"/>
        <charset val="204"/>
      </rPr>
      <t>в чужбина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</si>
  <si>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charset val="204"/>
      </rPr>
      <t xml:space="preserve"> </t>
    </r>
    <r>
      <rPr>
        <b/>
        <sz val="12"/>
        <rFont val="Times New Roman CYR"/>
        <charset val="204"/>
      </rPr>
      <t>в касата във валута</t>
    </r>
    <r>
      <rPr>
        <sz val="12"/>
        <rFont val="Times New Roman CYR"/>
        <charset val="204"/>
      </rPr>
      <t xml:space="preserve">  </t>
    </r>
    <r>
      <rPr>
        <b/>
        <i/>
        <sz val="12"/>
        <rFont val="Times New Roman CYR"/>
        <charset val="204"/>
      </rPr>
      <t xml:space="preserve">в чужбина </t>
    </r>
    <r>
      <rPr>
        <sz val="12"/>
        <rFont val="Times New Roman CYR"/>
        <charset val="204"/>
      </rPr>
      <t xml:space="preserve">от </t>
    </r>
    <r>
      <rPr>
        <b/>
        <i/>
        <sz val="12"/>
        <rFont val="Times New Roman CYR"/>
        <charset val="204"/>
      </rPr>
      <t>предходния период</t>
    </r>
    <r>
      <rPr>
        <sz val="12"/>
        <rFont val="Times New Roman CYR"/>
        <charset val="204"/>
      </rPr>
      <t xml:space="preserve"> (+)</t>
    </r>
  </si>
  <si>
    <r>
      <t>наличност</t>
    </r>
    <r>
      <rPr>
        <sz val="12"/>
        <rFont val="Times New Roman CYR"/>
        <charset val="204"/>
      </rPr>
      <t xml:space="preserve"> </t>
    </r>
    <r>
      <rPr>
        <b/>
        <sz val="12"/>
        <rFont val="Times New Roman CYR"/>
        <charset val="204"/>
      </rPr>
      <t>в касата във валута</t>
    </r>
    <r>
      <rPr>
        <sz val="12"/>
        <rFont val="Times New Roman CYR"/>
        <charset val="204"/>
      </rPr>
      <t xml:space="preserve">  </t>
    </r>
    <r>
      <rPr>
        <b/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b/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</si>
  <si>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 xml:space="preserve">по валутни сметки </t>
    </r>
    <r>
      <rPr>
        <b/>
        <i/>
        <sz val="12"/>
        <rFont val="Times New Roman CYR"/>
        <family val="1"/>
        <charset val="204"/>
      </rPr>
      <t>в чужбина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</si>
  <si>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</si>
  <si>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  <charset val="204"/>
      </rPr>
      <t>системата на "Единната сметка"-нето</t>
    </r>
    <r>
      <rPr>
        <b/>
        <sz val="12"/>
        <color indexed="12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</si>
  <si>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 xml:space="preserve">по </t>
    </r>
    <r>
      <rPr>
        <b/>
        <i/>
        <sz val="12"/>
        <rFont val="Times New Roman CYR"/>
        <family val="1"/>
        <charset val="204"/>
      </rPr>
      <t>левови</t>
    </r>
    <r>
      <rPr>
        <b/>
        <sz val="12"/>
        <rFont val="Times New Roman CYR"/>
        <family val="1"/>
        <charset val="204"/>
      </rPr>
      <t xml:space="preserve"> текущи сметки</t>
    </r>
    <r>
      <rPr>
        <sz val="12"/>
        <rFont val="Times New Roman CYR"/>
        <family val="1"/>
        <charset val="204"/>
      </rPr>
      <t xml:space="preserve"> на бюджетните организации</t>
    </r>
    <r>
      <rPr>
        <b/>
        <sz val="12"/>
        <rFont val="Times New Roman CYR"/>
        <family val="1"/>
        <charset val="204"/>
      </rPr>
      <t xml:space="preserve"> в БНБ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 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</si>
  <si>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 xml:space="preserve">по </t>
    </r>
    <r>
      <rPr>
        <b/>
        <i/>
        <sz val="12"/>
        <rFont val="Times New Roman CYR"/>
        <family val="1"/>
        <charset val="204"/>
      </rPr>
      <t>левови</t>
    </r>
    <r>
      <rPr>
        <b/>
        <sz val="12"/>
        <rFont val="Times New Roman CYR"/>
        <family val="1"/>
        <charset val="204"/>
      </rPr>
      <t xml:space="preserve"> текущи сметки </t>
    </r>
    <r>
      <rPr>
        <sz val="12"/>
        <rFont val="Times New Roman CYR"/>
        <family val="1"/>
        <charset val="204"/>
      </rPr>
      <t>на бюджетните организации</t>
    </r>
    <r>
      <rPr>
        <b/>
        <sz val="12"/>
        <rFont val="Times New Roman CYR"/>
        <family val="1"/>
        <charset val="204"/>
      </rPr>
      <t xml:space="preserve"> в БНБ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 </t>
    </r>
  </si>
  <si>
    <t>Касови операции, депозити, покупко-продажба на валута и сетълмент операции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</si>
  <si>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</si>
  <si>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</si>
  <si>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</si>
  <si>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</si>
  <si>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</si>
  <si>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</si>
  <si>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</si>
  <si>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</si>
  <si>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Код по ЕБК</t>
  </si>
  <si>
    <t>БЮДЖЕТ</t>
  </si>
  <si>
    <t>(в   лв.)</t>
  </si>
  <si>
    <t>За периода: от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</si>
  <si>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</si>
  <si>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</si>
  <si>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</si>
  <si>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</si>
  <si>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</si>
  <si>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</si>
  <si>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</si>
  <si>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</si>
  <si>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</si>
  <si>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</si>
  <si>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</si>
  <si>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</si>
  <si>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</si>
  <si>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</si>
  <si>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</si>
  <si>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</si>
  <si>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</si>
  <si>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</si>
  <si>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</si>
  <si>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</si>
  <si>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</si>
  <si>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</si>
  <si>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</si>
  <si>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</si>
  <si>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</si>
  <si>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</si>
  <si>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</si>
  <si>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</si>
  <si>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>1. Данъчни приходи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</si>
  <si>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</si>
  <si>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</si>
  <si>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</si>
  <si>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</si>
  <si>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</si>
  <si>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</si>
  <si>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</si>
  <si>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</si>
  <si>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</si>
  <si>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</si>
  <si>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</si>
  <si>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</si>
  <si>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</si>
  <si>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</si>
  <si>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</si>
  <si>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</si>
  <si>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</si>
  <si>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</si>
  <si>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</si>
  <si>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</si>
  <si>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</si>
  <si>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</si>
  <si>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</si>
  <si>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</si>
  <si>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</si>
  <si>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</si>
  <si>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</si>
  <si>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</si>
  <si>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</si>
  <si>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</si>
  <si>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</si>
  <si>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</si>
  <si>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</si>
  <si>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</si>
  <si>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</si>
  <si>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</si>
  <si>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</si>
  <si>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</si>
  <si>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</si>
  <si>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</si>
  <si>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</si>
  <si>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</si>
  <si>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</si>
  <si>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</si>
  <si>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</si>
  <si>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</si>
  <si>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</si>
  <si>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</si>
  <si>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</si>
  <si>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</si>
  <si>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</si>
  <si>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</si>
  <si>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</si>
  <si>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</si>
  <si>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</si>
  <si>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</si>
  <si>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</si>
  <si>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</si>
  <si>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</si>
  <si>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</si>
  <si>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</si>
  <si>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</si>
  <si>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</si>
  <si>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</si>
  <si>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</si>
  <si>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</si>
  <si>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</si>
  <si>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</si>
  <si>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</si>
  <si>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</si>
  <si>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</si>
  <si>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</si>
  <si>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</si>
  <si>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</si>
  <si>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</si>
  <si>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</si>
  <si>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</si>
  <si>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</si>
  <si>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</si>
  <si>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</si>
  <si>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</si>
  <si>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</si>
  <si>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</si>
  <si>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</si>
  <si>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</si>
  <si>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</si>
  <si>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</si>
  <si>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</si>
  <si>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</si>
  <si>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</si>
  <si>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</si>
  <si>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</si>
  <si>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</si>
  <si>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</si>
  <si>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</si>
  <si>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</si>
  <si>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</si>
  <si>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</si>
  <si>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</si>
  <si>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</si>
  <si>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</si>
  <si>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</si>
  <si>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</si>
  <si>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</si>
  <si>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</si>
  <si>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</si>
  <si>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</si>
  <si>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</si>
  <si>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</si>
  <si>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</si>
  <si>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</si>
  <si>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  <charset val="204"/>
      </rPr>
      <t>трудови, служебни и приравнени</t>
    </r>
    <r>
      <rPr>
        <sz val="12"/>
        <rFont val="Times New Roman CYR"/>
        <family val="1"/>
        <charset val="204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</si>
  <si>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</si>
  <si>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</si>
  <si>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</si>
  <si>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</si>
  <si>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</si>
  <si>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</t>
    </r>
    <r>
      <rPr>
        <b/>
        <sz val="12"/>
        <rFont val="Times New Roman CYR"/>
        <family val="1"/>
        <charset val="204"/>
      </rPr>
      <t xml:space="preserve"> по депозити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</si>
  <si>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</si>
  <si>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депозити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</si>
  <si>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 xml:space="preserve">по </t>
    </r>
    <r>
      <rPr>
        <b/>
        <i/>
        <sz val="12"/>
        <rFont val="Times New Roman CYR"/>
        <family val="1"/>
        <charset val="204"/>
      </rPr>
      <t>левови</t>
    </r>
    <r>
      <rPr>
        <b/>
        <sz val="12"/>
        <rFont val="Times New Roman CYR"/>
        <family val="1"/>
        <charset val="204"/>
      </rPr>
      <t xml:space="preserve"> депозити </t>
    </r>
    <r>
      <rPr>
        <sz val="12"/>
        <rFont val="Times New Roman CYR"/>
        <family val="1"/>
        <charset val="204"/>
      </rPr>
      <t xml:space="preserve">на бюджетните организации </t>
    </r>
    <r>
      <rPr>
        <b/>
        <sz val="12"/>
        <rFont val="Times New Roman CYR"/>
        <family val="1"/>
        <charset val="204"/>
      </rPr>
      <t>в БНБ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</si>
  <si>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 xml:space="preserve">по </t>
    </r>
    <r>
      <rPr>
        <b/>
        <i/>
        <sz val="12"/>
        <rFont val="Times New Roman CYR"/>
        <family val="1"/>
        <charset val="204"/>
      </rPr>
      <t>левови</t>
    </r>
    <r>
      <rPr>
        <b/>
        <sz val="12"/>
        <rFont val="Times New Roman CYR"/>
        <family val="1"/>
        <charset val="204"/>
      </rPr>
      <t xml:space="preserve"> депозити</t>
    </r>
    <r>
      <rPr>
        <sz val="12"/>
        <rFont val="Times New Roman CYR"/>
        <family val="1"/>
        <charset val="204"/>
      </rPr>
      <t xml:space="preserve"> на бюджетните организации </t>
    </r>
    <r>
      <rPr>
        <b/>
        <sz val="12"/>
        <rFont val="Times New Roman CYR"/>
        <family val="1"/>
        <charset val="204"/>
      </rPr>
      <t>в БНБ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</si>
  <si>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6312</t>
  </si>
  <si>
    <t>Сърница</t>
  </si>
  <si>
    <t>вноски по чл. 4б и 4в от КСО за сметка на осигурителя</t>
  </si>
  <si>
    <t>вноски по чл. 4б от КСО за сметка на осигурените лица</t>
  </si>
  <si>
    <t xml:space="preserve">вноски по чл. 4б от КСО от самонаети лица (самоосигуряващи се лица) </t>
  </si>
  <si>
    <t>прехвърлени/възстановени акумулирани средства от осигурителни вноски</t>
  </si>
  <si>
    <t xml:space="preserve">коректив за касови постъпления (-/+) 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</si>
  <si>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</si>
  <si>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</si>
  <si>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</si>
  <si>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</si>
  <si>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 xml:space="preserve">Субсидии и други текущи трансфери за нефинансови предприятия 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</si>
  <si>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</si>
  <si>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</si>
  <si>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  <charset val="204"/>
      </rPr>
      <t>промяна по бюджета</t>
    </r>
    <r>
      <rPr>
        <sz val="12"/>
        <rFont val="Times New Roman CYR"/>
        <family val="1"/>
        <charset val="204"/>
      </rPr>
      <t>.</t>
    </r>
  </si>
  <si>
    <t>Приватизация на дялове, акции и участия</t>
  </si>
  <si>
    <t>данък върху разходи, предоставяни в натура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</si>
  <si>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</si>
  <si>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</si>
  <si>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</si>
  <si>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</si>
  <si>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</si>
  <si>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</si>
  <si>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</si>
  <si>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</si>
  <si>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</si>
  <si>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финансов лизинг и търговски кредит</t>
    </r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</si>
  <si>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</si>
  <si>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</si>
  <si>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</si>
  <si>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  <charset val="204"/>
      </rPr>
      <t xml:space="preserve"> суми по възмездна финансова помощ (+)</t>
    </r>
  </si>
  <si>
    <t>311 Детски градини</t>
  </si>
  <si>
    <t>312 Специални групи в детски градини за деца със СОП</t>
  </si>
  <si>
    <t>223 Държавна агенция "Разузнаване"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</si>
  <si>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</si>
  <si>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</si>
  <si>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</si>
  <si>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</si>
  <si>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</si>
  <si>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</si>
  <si>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</si>
  <si>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</si>
  <si>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</si>
  <si>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</si>
  <si>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</si>
  <si>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 xml:space="preserve">459 Други </t>
    </r>
    <r>
      <rPr>
        <i/>
        <sz val="12"/>
        <rFont val="Times New Roman Bold"/>
        <charset val="204"/>
      </rPr>
      <t>здравноосигурителни плащания</t>
    </r>
  </si>
  <si>
    <t>Платени лихви по финансов лизинг и търговски кредит</t>
  </si>
  <si>
    <t>в т.ч.данък върху таксиметров превоз на пътници</t>
  </si>
  <si>
    <t>I. П Р И Х О Д И,  П О М О Щ И   И   Д А Р Е Н И Я</t>
  </si>
  <si>
    <t>Н А И М Е Н О В А Н И Е</t>
  </si>
  <si>
    <t>I. В С И Ч К О   П Р И Х О Д И,  П О М О Щ И   И   Д А Р Е Н И Я</t>
  </si>
  <si>
    <t>III-ІV. ТРАНСФЕРИ И ВРЕМЕННИ БЕЗЛИХВЕНИ ЗАЕМИ - РЕКАПИТУЛАЦИЯ</t>
  </si>
  <si>
    <t xml:space="preserve">  ІІІ. ТРАНСФЕРИ</t>
  </si>
  <si>
    <t>ІV. ВР.БЕЗЛ.ЗАЕМИ</t>
  </si>
  <si>
    <t>III. ВСИЧКО ТРАНСФЕРИ</t>
  </si>
  <si>
    <t>IV. ВСИЧКО ВРЕМЕННИ БЕЗЛИХВЕНИ ЗАЕМИ</t>
  </si>
  <si>
    <t>VI. ВСИЧКО ОПЕРАЦИИ С ФИНАНСОВИ АКТИВИ И ПАСИВИ</t>
  </si>
  <si>
    <t>VI. ОПЕРАЦИИ С ФИНАНСОВИ АКТИВИ И ПАСИВИ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</si>
  <si>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</si>
  <si>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</si>
  <si>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</si>
  <si>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</si>
  <si>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</si>
  <si>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r>
      <t xml:space="preserve">приходи от </t>
    </r>
    <r>
      <rPr>
        <b/>
        <i/>
        <sz val="12"/>
        <rFont val="Times New Roman CYR"/>
        <charset val="204"/>
      </rPr>
      <t>лихви</t>
    </r>
    <r>
      <rPr>
        <sz val="12"/>
        <rFont val="Times New Roman CYR"/>
        <family val="1"/>
        <charset val="204"/>
      </rPr>
      <t xml:space="preserve"> по заеми, предоставени на бюджетни организации</t>
    </r>
  </si>
  <si>
    <t>вноски за фонд "ИЕЯС" и фонд "РАО"</t>
  </si>
  <si>
    <t>Министерство на икономиката</t>
  </si>
  <si>
    <t>Вноска в общия бюджет на Европейския съюз</t>
  </si>
  <si>
    <t>получени от общини трансфери за други целеви разходи от ЦБ чрез  кодовете в СЕБРА 488 001 ххх-х</t>
  </si>
  <si>
    <t>получени от общини трансфери за други целеви разходи от ЦБ чрез  кодовете в СЕБРА 488 002 ххх-х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</si>
  <si>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</si>
  <si>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</si>
  <si>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</si>
  <si>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1. Персонал</t>
  </si>
  <si>
    <t>§§ 1 - 8</t>
  </si>
  <si>
    <t xml:space="preserve">1.1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</si>
  <si>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</si>
  <si>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</si>
  <si>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</si>
  <si>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</si>
  <si>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</si>
  <si>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</si>
  <si>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</si>
  <si>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</si>
  <si>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§§ 43 - 45</t>
  </si>
  <si>
    <t>8. Предоставени текущи и капиталови трансфери за чужбина</t>
  </si>
  <si>
    <t>§ 49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</si>
  <si>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</si>
  <si>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</si>
  <si>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I. ПРИХОДИ, ПОМОЩИ И ДАРЕНИЯ</t>
  </si>
  <si>
    <t>IV. Вноска в общия бюджет на ЕС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</si>
  <si>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</si>
  <si>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</si>
  <si>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>562 Асистенти за лична помощ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</si>
  <si>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</si>
  <si>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</si>
  <si>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</si>
  <si>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</si>
  <si>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</si>
  <si>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</si>
  <si>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ресурс на база нерециклираните отпадъци от опаковки от пластмаса</t>
  </si>
  <si>
    <t>605 Минерални води и бани</t>
  </si>
  <si>
    <t>- получени трансфери (+/-)</t>
  </si>
  <si>
    <t>- предоставени трансфери (+/-)</t>
  </si>
  <si>
    <t>година</t>
  </si>
  <si>
    <t>1.01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</si>
  <si>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</si>
  <si>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</si>
  <si>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</si>
  <si>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</si>
  <si>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</si>
  <si>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</si>
  <si>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</si>
  <si>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</si>
  <si>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</si>
  <si>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</si>
  <si>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</si>
  <si>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КСФ</t>
    </r>
  </si>
  <si>
    <t>516 Помощи по Закона за ветераните от войните на Република България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</si>
  <si>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</si>
  <si>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</si>
  <si>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</si>
  <si>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</si>
  <si>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</si>
  <si>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</si>
  <si>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</si>
  <si>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</si>
  <si>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</si>
  <si>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</si>
  <si>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</si>
  <si>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</si>
  <si>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</si>
  <si>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</si>
  <si>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</si>
  <si>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</si>
  <si>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</si>
  <si>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</si>
  <si>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</si>
  <si>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</si>
  <si>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</si>
  <si>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</si>
  <si>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</si>
  <si>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</si>
  <si>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</si>
  <si>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</si>
  <si>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</si>
  <si>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</si>
  <si>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</si>
  <si>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</si>
  <si>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</si>
  <si>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</si>
  <si>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</si>
  <si>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</si>
  <si>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</si>
  <si>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</si>
  <si>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</si>
  <si>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</si>
  <si>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</si>
  <si>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</si>
  <si>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</si>
  <si>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</si>
  <si>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</si>
  <si>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</si>
  <si>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</si>
  <si>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</si>
  <si>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</si>
  <si>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</si>
  <si>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</si>
  <si>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</si>
  <si>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</si>
  <si>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</si>
  <si>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</si>
  <si>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</si>
  <si>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</si>
  <si>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</si>
  <si>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Министерство на регионалното развитие и благоустройство</t>
  </si>
  <si>
    <t>Министерство на земеделието и храните</t>
  </si>
  <si>
    <t>2400</t>
  </si>
  <si>
    <t>Министерство на енергетиката</t>
  </si>
  <si>
    <t>3500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</si>
  <si>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</si>
  <si>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</si>
  <si>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</si>
  <si>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</si>
  <si>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</si>
  <si>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</si>
  <si>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</si>
  <si>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Висше училище по телекомуникации и пощи - София</t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</si>
  <si>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</si>
  <si>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</si>
  <si>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</si>
  <si>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</si>
  <si>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2480</t>
  </si>
  <si>
    <t>Фонд "Сигурност на електроенергийната система"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</si>
  <si>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</si>
  <si>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</si>
  <si>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</si>
  <si>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</si>
  <si>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</si>
  <si>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</si>
  <si>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</si>
  <si>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</si>
  <si>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</si>
  <si>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</si>
  <si>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</si>
  <si>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</si>
  <si>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кухни</t>
    </r>
  </si>
  <si>
    <t>8199</t>
  </si>
  <si>
    <t>Комисия за противодействие на корупцията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</si>
  <si>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</si>
  <si>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</si>
  <si>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</si>
  <si>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</si>
  <si>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c786</t>
  </si>
  <si>
    <t>Трансфери между бюджети на лица по чл. 13, ал. 4 от ЗПФ и бюджети на други бюджетни организации</t>
  </si>
  <si>
    <t>разчети с БНБ за сетълмент на бюджетни плащания чрез сметка 1760 (+/-)</t>
  </si>
  <si>
    <r>
      <t xml:space="preserve">Налични към </t>
    </r>
    <r>
      <rPr>
        <b/>
        <sz val="12"/>
        <color indexed="10"/>
        <rFont val="Times New Roman CYR"/>
        <charset val="204"/>
      </rPr>
      <t>31.12.2023 г.</t>
    </r>
    <r>
      <rPr>
        <b/>
        <sz val="12"/>
        <rFont val="Times New Roman CYR"/>
        <family val="1"/>
        <charset val="204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</si>
  <si>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charset val="204"/>
      </rPr>
      <t>през 2024 г.</t>
    </r>
    <r>
      <rPr>
        <b/>
        <sz val="12"/>
        <rFont val="Times New Roman CYR"/>
        <family val="1"/>
        <charset val="204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</si>
  <si>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charset val="204"/>
      </rPr>
      <t>през 2024 г.</t>
    </r>
    <r>
      <rPr>
        <b/>
        <sz val="12"/>
        <rFont val="Times New Roman CYR"/>
        <family val="1"/>
        <charset val="204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</si>
  <si>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charset val="204"/>
      </rPr>
      <t>31.12.2023</t>
    </r>
    <r>
      <rPr>
        <b/>
        <sz val="12"/>
        <rFont val="Times New Roman CYR"/>
        <family val="1"/>
        <charset val="204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</si>
  <si>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charset val="204"/>
      </rPr>
      <t>през 2024</t>
    </r>
    <r>
      <rPr>
        <b/>
        <sz val="12"/>
        <rFont val="Times New Roman CYR"/>
        <family val="1"/>
        <charset val="204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</si>
  <si>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charset val="204"/>
      </rPr>
      <t>през 2024 г.</t>
    </r>
    <r>
      <rPr>
        <b/>
        <sz val="12"/>
        <rFont val="Times New Roman CYR"/>
        <family val="1"/>
        <charset val="204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</si>
  <si>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</rPr>
      <t xml:space="preserve">31.12.2023 г. </t>
    </r>
    <r>
      <rPr>
        <b/>
        <sz val="12"/>
        <rFont val="Times New Roman CYR"/>
        <family val="1"/>
        <charset val="204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</si>
  <si>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</rPr>
      <t xml:space="preserve">през 2024 г. </t>
    </r>
    <r>
      <rPr>
        <b/>
        <sz val="12"/>
        <rFont val="Times New Roman CYR"/>
        <family val="1"/>
        <charset val="204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</si>
  <si>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</rPr>
      <t xml:space="preserve">2024 г. </t>
    </r>
    <r>
      <rPr>
        <b/>
        <sz val="12"/>
        <rFont val="Times New Roman CYR"/>
        <family val="1"/>
        <charset val="204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</si>
  <si>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</rPr>
      <t>към 31.12.2023 г.</t>
    </r>
  </si>
  <si>
    <r>
      <t xml:space="preserve">Поети
ангажименти
</t>
    </r>
    <r>
      <rPr>
        <b/>
        <i/>
        <sz val="14"/>
        <color indexed="18"/>
        <rFont val="Times New Roman Cyr"/>
      </rPr>
      <t>през 2024 г.</t>
    </r>
  </si>
  <si>
    <r>
      <t xml:space="preserve">Реализирани/из-пълнени </t>
    </r>
    <r>
      <rPr>
        <b/>
        <i/>
        <sz val="14"/>
        <color indexed="18"/>
        <rFont val="Times New Roman Cyr"/>
      </rPr>
      <t>през 2024 г.</t>
    </r>
    <r>
      <rPr>
        <b/>
        <sz val="14"/>
        <rFont val="Times New Roman Cyr"/>
        <family val="1"/>
        <charset val="204"/>
      </rPr>
      <t xml:space="preserve"> ангажименти</t>
    </r>
  </si>
  <si>
    <t>i12:ae152</t>
  </si>
  <si>
    <t>b3998</t>
  </si>
</sst>
</file>

<file path=xl/styles.xml><?xml version="1.0" encoding="utf-8"?>
<styleSheet xmlns="http://schemas.openxmlformats.org/spreadsheetml/2006/main">
  <numFmts count="10"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6" formatCode="&quot;x&quot;"/>
    <numFmt numFmtId="187" formatCode="0&quot; &quot;0&quot; &quot;0&quot; &quot;0"/>
  </numFmts>
  <fonts count="164">
    <font>
      <sz val="10"/>
      <name val="Hebar"/>
      <charset val="204"/>
    </font>
    <font>
      <sz val="10"/>
      <name val="Heba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2"/>
      <color indexed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8"/>
      <name val="Heba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12"/>
      <name val="Times New Roman CYR"/>
      <charset val="204"/>
    </font>
    <font>
      <i/>
      <sz val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2"/>
      <color indexed="12"/>
      <name val="Arial"/>
      <family val="2"/>
      <charset val="204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charset val="204"/>
    </font>
    <font>
      <sz val="10"/>
      <name val="Arial Cyr"/>
      <charset val="204"/>
    </font>
    <font>
      <sz val="12"/>
      <color indexed="10"/>
      <name val="Times New Roman CYR"/>
      <family val="1"/>
      <charset val="204"/>
    </font>
    <font>
      <i/>
      <sz val="12"/>
      <name val="Times New Roman CYR"/>
    </font>
    <font>
      <b/>
      <i/>
      <sz val="12"/>
      <name val="Times New Roman CYR"/>
    </font>
    <font>
      <sz val="12"/>
      <name val="Times New Roman CYR"/>
    </font>
    <font>
      <b/>
      <i/>
      <sz val="12"/>
      <color indexed="12"/>
      <name val="Times New Roman CYR"/>
      <family val="1"/>
      <charset val="204"/>
    </font>
    <font>
      <i/>
      <sz val="12"/>
      <color indexed="12"/>
      <name val="Times New Roman CYR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sz val="10"/>
      <name val="Arial"/>
      <family val="2"/>
      <charset val="204"/>
    </font>
    <font>
      <sz val="12"/>
      <name val="UnvCyr"/>
      <family val="2"/>
      <charset val="204"/>
    </font>
    <font>
      <b/>
      <sz val="12"/>
      <color indexed="10"/>
      <name val="Times New Roman CYR"/>
      <charset val="204"/>
    </font>
    <font>
      <b/>
      <sz val="12"/>
      <color indexed="30"/>
      <name val="Times New Roman Cyr"/>
      <charset val="204"/>
    </font>
    <font>
      <b/>
      <sz val="14"/>
      <name val="Times New Roman CYR"/>
    </font>
    <font>
      <b/>
      <sz val="14"/>
      <color indexed="10"/>
      <name val="Times New Roman CYR"/>
    </font>
    <font>
      <b/>
      <sz val="12"/>
      <name val="Arial"/>
      <family val="2"/>
      <charset val="204"/>
    </font>
    <font>
      <b/>
      <sz val="14"/>
      <color indexed="9"/>
      <name val="Times New Roman CYR"/>
    </font>
    <font>
      <sz val="12"/>
      <color indexed="9"/>
      <name val="Times New Roman CYR"/>
    </font>
    <font>
      <b/>
      <sz val="14"/>
      <color indexed="13"/>
      <name val="Times New Roman CYR"/>
    </font>
    <font>
      <sz val="14"/>
      <color indexed="13"/>
      <name val="Times New Roman CYR"/>
    </font>
    <font>
      <b/>
      <sz val="12"/>
      <name val="Times New Roman CYR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i/>
      <sz val="14"/>
      <color indexed="10"/>
      <name val="Times New Roman CYR"/>
    </font>
    <font>
      <b/>
      <i/>
      <sz val="14"/>
      <color indexed="18"/>
      <name val="Times New Roman Cyr"/>
    </font>
    <font>
      <b/>
      <sz val="14"/>
      <name val="Times New Roman Cyr"/>
      <family val="1"/>
      <charset val="204"/>
    </font>
    <font>
      <b/>
      <i/>
      <sz val="12"/>
      <color indexed="10"/>
      <name val="Times New Roman CYR"/>
    </font>
    <font>
      <b/>
      <i/>
      <sz val="12"/>
      <color indexed="18"/>
      <name val="Times New Roman CYR"/>
    </font>
    <font>
      <sz val="12"/>
      <color indexed="50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 Bold"/>
    </font>
    <font>
      <i/>
      <sz val="12"/>
      <name val="Times New Roman Bold"/>
    </font>
    <font>
      <b/>
      <sz val="12"/>
      <color indexed="62"/>
      <name val="Times New Roman CYR"/>
    </font>
    <font>
      <b/>
      <sz val="12"/>
      <name val="Times New Roman CYR"/>
      <family val="1"/>
    </font>
    <font>
      <b/>
      <i/>
      <sz val="12"/>
      <color indexed="18"/>
      <name val="Times New Roman Bold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b/>
      <i/>
      <sz val="12"/>
      <color indexed="16"/>
      <name val="Times New Roman Bold"/>
    </font>
    <font>
      <sz val="12"/>
      <color indexed="16"/>
      <name val="Times New Roman Bold"/>
    </font>
    <font>
      <b/>
      <sz val="12"/>
      <color indexed="18"/>
      <name val="Times New Roman CYR"/>
    </font>
    <font>
      <b/>
      <sz val="11"/>
      <name val="Times New Roman CYR"/>
      <family val="1"/>
    </font>
    <font>
      <b/>
      <i/>
      <sz val="11"/>
      <color indexed="18"/>
      <name val="Times New Roman Bold"/>
    </font>
    <font>
      <sz val="12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sz val="11"/>
      <name val="Times New Roman CYR"/>
      <family val="1"/>
    </font>
    <font>
      <sz val="14"/>
      <name val="Times New Roman CYR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color indexed="10"/>
      <name val="Times New Roman CYR"/>
      <charset val="204"/>
    </font>
    <font>
      <sz val="12"/>
      <color indexed="13"/>
      <name val="Hebar"/>
      <charset val="204"/>
    </font>
    <font>
      <i/>
      <sz val="12"/>
      <name val="Times New Roman Bold"/>
      <charset val="204"/>
    </font>
    <font>
      <b/>
      <sz val="14"/>
      <color indexed="13"/>
      <name val="Times New Roman CYR"/>
      <charset val="204"/>
    </font>
    <font>
      <b/>
      <i/>
      <sz val="14"/>
      <color indexed="20"/>
      <name val="Times New Roman CYR"/>
    </font>
    <font>
      <b/>
      <sz val="12"/>
      <color indexed="20"/>
      <name val="Times New Roman CYR"/>
    </font>
    <font>
      <b/>
      <sz val="12"/>
      <color indexed="9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Arial CYR"/>
      <family val="2"/>
      <charset val="204"/>
    </font>
    <font>
      <sz val="14"/>
      <name val="Hebar"/>
      <charset val="204"/>
    </font>
    <font>
      <b/>
      <sz val="12"/>
      <color indexed="9"/>
      <name val="Times New Roman Cyr"/>
      <family val="1"/>
      <charset val="204"/>
    </font>
    <font>
      <sz val="9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2"/>
      <color indexed="18"/>
      <name val="Times New Roman CYR"/>
      <family val="1"/>
      <charset val="204"/>
    </font>
    <font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i/>
      <sz val="14"/>
      <color indexed="20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1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i/>
      <sz val="10"/>
      <color indexed="8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14"/>
      <color rgb="FF800000"/>
      <name val="Times New Roman bold"/>
      <charset val="204"/>
    </font>
    <font>
      <b/>
      <i/>
      <sz val="14"/>
      <color rgb="FF000099"/>
      <name val="Times New Roman Cyr"/>
      <charset val="204"/>
    </font>
    <font>
      <b/>
      <sz val="12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b/>
      <sz val="12"/>
      <color rgb="FF000099"/>
      <name val="Times New Roman CYR"/>
      <charset val="204"/>
    </font>
    <font>
      <sz val="12"/>
      <color rgb="FF000099"/>
      <name val="Times New Roman CYR"/>
      <charset val="204"/>
    </font>
    <font>
      <sz val="12"/>
      <color rgb="FFA50021"/>
      <name val="Times New Roman Cyr"/>
      <charset val="204"/>
    </font>
    <font>
      <sz val="12"/>
      <color theme="0"/>
      <name val="Times New Roman CYR"/>
      <family val="1"/>
      <charset val="204"/>
    </font>
    <font>
      <b/>
      <sz val="12"/>
      <color rgb="FF800000"/>
      <name val="Times New Roman CYR"/>
      <family val="1"/>
      <charset val="204"/>
    </font>
    <font>
      <sz val="12"/>
      <color rgb="FF800000"/>
      <name val="Times New Roman CYR"/>
      <charset val="204"/>
    </font>
    <font>
      <sz val="12"/>
      <color rgb="FF800000"/>
      <name val="Times New Roman CYR"/>
      <family val="1"/>
      <charset val="204"/>
    </font>
    <font>
      <b/>
      <sz val="13"/>
      <color rgb="FF800000"/>
      <name val="Times New Roman CYR"/>
      <charset val="204"/>
    </font>
    <font>
      <b/>
      <i/>
      <sz val="12"/>
      <color rgb="FF800000"/>
      <name val="Times New Roman CYR"/>
      <charset val="204"/>
    </font>
    <font>
      <sz val="12"/>
      <color rgb="FF660066"/>
      <name val="Times New Roman CYR"/>
      <family val="1"/>
      <charset val="204"/>
    </font>
    <font>
      <b/>
      <sz val="12"/>
      <color rgb="FF660066"/>
      <name val="Times New Roman Cyr"/>
      <charset val="204"/>
    </font>
    <font>
      <b/>
      <i/>
      <sz val="12"/>
      <color rgb="FF660066"/>
      <name val="Times New Roman CYR"/>
      <charset val="204"/>
    </font>
    <font>
      <i/>
      <sz val="12"/>
      <color rgb="FF660066"/>
      <name val="Times New Roman CYR"/>
      <charset val="204"/>
    </font>
    <font>
      <b/>
      <i/>
      <sz val="10"/>
      <color rgb="FF660066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Times New Roman CYR"/>
      <charset val="204"/>
    </font>
    <font>
      <b/>
      <sz val="9"/>
      <color rgb="FF660066"/>
      <name val="Times New Roman Cyr"/>
      <charset val="204"/>
    </font>
    <font>
      <sz val="12"/>
      <color rgb="FFEAEAEA"/>
      <name val="Times New Roman Cyr"/>
      <charset val="204"/>
    </font>
    <font>
      <sz val="12"/>
      <color rgb="FFFFFF67"/>
      <name val="Times New Roman Cyr"/>
      <charset val="204"/>
    </font>
    <font>
      <i/>
      <sz val="12"/>
      <color theme="0"/>
      <name val="Times New Roman CYR"/>
      <family val="1"/>
      <charset val="204"/>
    </font>
    <font>
      <b/>
      <sz val="12"/>
      <color rgb="FFA50021"/>
      <name val="Times New Roman CYR"/>
      <charset val="204"/>
    </font>
    <font>
      <b/>
      <sz val="13"/>
      <color rgb="FF000080"/>
      <name val="Times New Roman CYR"/>
      <family val="1"/>
      <charset val="204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  <charset val="204"/>
    </font>
    <font>
      <sz val="12"/>
      <color rgb="FF000080"/>
      <name val="Times New Roman CYR"/>
      <family val="1"/>
      <charset val="204"/>
    </font>
    <font>
      <b/>
      <i/>
      <sz val="14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i/>
      <sz val="12"/>
      <color rgb="FFFF0000"/>
      <name val="Times New Roman CYR"/>
    </font>
    <font>
      <b/>
      <i/>
      <sz val="12"/>
      <color rgb="FF333399"/>
      <name val="Times New Roman CYR"/>
    </font>
    <font>
      <b/>
      <sz val="14"/>
      <color rgb="FF000080"/>
      <name val="Times New Roman CYR"/>
      <family val="1"/>
      <charset val="204"/>
    </font>
    <font>
      <sz val="12"/>
      <color rgb="FF000080"/>
      <name val="Times New Roman CYR"/>
      <family val="1"/>
    </font>
    <font>
      <b/>
      <i/>
      <sz val="12"/>
      <color rgb="FF000080"/>
      <name val="Times New Roman BOLD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</font>
    <font>
      <b/>
      <i/>
      <sz val="12"/>
      <color rgb="FF000080"/>
      <name val="Times New Roman CYR"/>
    </font>
    <font>
      <b/>
      <i/>
      <sz val="14"/>
      <color rgb="FF000080"/>
      <name val="Times New Roman CYR"/>
      <family val="1"/>
      <charset val="204"/>
    </font>
    <font>
      <sz val="11"/>
      <color rgb="FF000000"/>
      <name val="Arial"/>
      <family val="2"/>
      <charset val="204"/>
    </font>
    <font>
      <sz val="12"/>
      <color rgb="FF660066"/>
      <name val="Arial"/>
      <family val="2"/>
      <charset val="204"/>
    </font>
    <font>
      <b/>
      <sz val="12"/>
      <color rgb="FF000099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8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67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3">
    <xf numFmtId="0" fontId="0" fillId="0" borderId="0"/>
    <xf numFmtId="177" fontId="1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45" fillId="0" borderId="0"/>
    <xf numFmtId="0" fontId="66" fillId="0" borderId="0"/>
    <xf numFmtId="0" fontId="120" fillId="0" borderId="0"/>
    <xf numFmtId="0" fontId="45" fillId="0" borderId="0"/>
    <xf numFmtId="0" fontId="118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45" fillId="0" borderId="0"/>
  </cellStyleXfs>
  <cellXfs count="972">
    <xf numFmtId="0" fontId="0" fillId="0" borderId="0" xfId="0"/>
    <xf numFmtId="178" fontId="7" fillId="0" borderId="0" xfId="0" applyNumberFormat="1" applyFont="1" applyBorder="1" applyProtection="1">
      <protection locked="0"/>
    </xf>
    <xf numFmtId="178" fontId="7" fillId="0" borderId="0" xfId="0" applyNumberFormat="1" applyFont="1" applyFill="1" applyBorder="1" applyProtection="1">
      <protection locked="0"/>
    </xf>
    <xf numFmtId="1" fontId="2" fillId="0" borderId="1" xfId="0" applyNumberFormat="1" applyFont="1" applyBorder="1" applyProtection="1">
      <protection locked="0"/>
    </xf>
    <xf numFmtId="1" fontId="2" fillId="0" borderId="2" xfId="0" applyNumberFormat="1" applyFont="1" applyBorder="1" applyProtection="1">
      <protection locked="0"/>
    </xf>
    <xf numFmtId="0" fontId="3" fillId="0" borderId="0" xfId="0" quotePrefix="1" applyFont="1" applyAlignment="1" applyProtection="1">
      <alignment horizontal="left"/>
      <protection locked="0"/>
    </xf>
    <xf numFmtId="0" fontId="5" fillId="0" borderId="0" xfId="0" quotePrefix="1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3" fontId="7" fillId="0" borderId="0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3" xfId="0" quotePrefix="1" applyFont="1" applyBorder="1" applyAlignment="1" applyProtection="1">
      <alignment horizontal="left"/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7" fillId="0" borderId="0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Border="1" applyProtection="1">
      <protection locked="0"/>
    </xf>
    <xf numFmtId="178" fontId="2" fillId="0" borderId="0" xfId="0" applyNumberFormat="1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0" xfId="0" applyFont="1" applyProtection="1">
      <protection locked="0"/>
    </xf>
    <xf numFmtId="0" fontId="2" fillId="0" borderId="6" xfId="0" quotePrefix="1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  <xf numFmtId="0" fontId="3" fillId="0" borderId="11" xfId="0" quotePrefix="1" applyFont="1" applyBorder="1" applyAlignment="1" applyProtection="1">
      <alignment horizontal="center"/>
      <protection locked="0"/>
    </xf>
    <xf numFmtId="0" fontId="7" fillId="0" borderId="6" xfId="0" applyFont="1" applyBorder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10" xfId="0" quotePrefix="1" applyFont="1" applyBorder="1" applyAlignment="1" applyProtection="1">
      <alignment horizontal="left"/>
      <protection locked="0"/>
    </xf>
    <xf numFmtId="178" fontId="7" fillId="0" borderId="12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13" xfId="0" quotePrefix="1" applyFont="1" applyBorder="1" applyAlignment="1" applyProtection="1">
      <alignment horizontal="left"/>
      <protection locked="0"/>
    </xf>
    <xf numFmtId="0" fontId="7" fillId="0" borderId="6" xfId="0" quotePrefix="1" applyFont="1" applyBorder="1" applyAlignment="1" applyProtection="1">
      <alignment horizontal="left"/>
      <protection locked="0"/>
    </xf>
    <xf numFmtId="178" fontId="7" fillId="0" borderId="0" xfId="0" applyNumberFormat="1" applyFont="1" applyProtection="1">
      <protection locked="0"/>
    </xf>
    <xf numFmtId="0" fontId="7" fillId="0" borderId="14" xfId="0" quotePrefix="1" applyFont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left"/>
      <protection locked="0"/>
    </xf>
    <xf numFmtId="1" fontId="7" fillId="0" borderId="0" xfId="0" quotePrefix="1" applyNumberFormat="1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left"/>
      <protection locked="0"/>
    </xf>
    <xf numFmtId="178" fontId="2" fillId="0" borderId="0" xfId="0" applyNumberFormat="1" applyFont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3" fontId="2" fillId="0" borderId="0" xfId="0" applyNumberFormat="1" applyFont="1" applyBorder="1" applyProtection="1">
      <protection locked="0"/>
    </xf>
    <xf numFmtId="1" fontId="2" fillId="0" borderId="0" xfId="0" applyNumberFormat="1" applyFont="1" applyBorder="1" applyProtection="1">
      <protection locked="0"/>
    </xf>
    <xf numFmtId="0" fontId="7" fillId="0" borderId="0" xfId="0" quotePrefix="1" applyFont="1" applyBorder="1" applyAlignment="1" applyProtection="1">
      <alignment horizontal="left"/>
      <protection locked="0"/>
    </xf>
    <xf numFmtId="4" fontId="2" fillId="0" borderId="0" xfId="0" applyNumberFormat="1" applyFont="1" applyBorder="1" applyProtection="1">
      <protection locked="0"/>
    </xf>
    <xf numFmtId="178" fontId="8" fillId="0" borderId="0" xfId="0" quotePrefix="1" applyNumberFormat="1" applyFont="1" applyBorder="1" applyAlignment="1" applyProtection="1">
      <alignment horizontal="left"/>
      <protection locked="0"/>
    </xf>
    <xf numFmtId="178" fontId="2" fillId="0" borderId="0" xfId="0" quotePrefix="1" applyNumberFormat="1" applyFont="1" applyBorder="1" applyAlignment="1" applyProtection="1">
      <alignment horizontal="left"/>
      <protection locked="0"/>
    </xf>
    <xf numFmtId="0" fontId="9" fillId="0" borderId="0" xfId="0" quotePrefix="1" applyFont="1" applyBorder="1" applyAlignment="1" applyProtection="1">
      <alignment horizontal="left"/>
      <protection locked="0"/>
    </xf>
    <xf numFmtId="1" fontId="2" fillId="0" borderId="10" xfId="0" applyNumberFormat="1" applyFont="1" applyBorder="1" applyAlignment="1" applyProtection="1"/>
    <xf numFmtId="1" fontId="2" fillId="0" borderId="10" xfId="0" applyNumberFormat="1" applyFont="1" applyBorder="1" applyAlignment="1" applyProtection="1">
      <protection locked="0"/>
    </xf>
    <xf numFmtId="0" fontId="7" fillId="0" borderId="8" xfId="0" quotePrefix="1" applyFont="1" applyBorder="1" applyAlignment="1" applyProtection="1">
      <alignment horizontal="left"/>
      <protection locked="0"/>
    </xf>
    <xf numFmtId="0" fontId="7" fillId="0" borderId="1" xfId="0" quotePrefix="1" applyFont="1" applyBorder="1" applyAlignment="1" applyProtection="1">
      <alignment horizontal="left"/>
      <protection locked="0"/>
    </xf>
    <xf numFmtId="178" fontId="7" fillId="0" borderId="11" xfId="0" applyNumberFormat="1" applyFont="1" applyBorder="1" applyProtection="1">
      <protection locked="0"/>
    </xf>
    <xf numFmtId="0" fontId="7" fillId="0" borderId="11" xfId="0" applyFont="1" applyBorder="1" applyAlignment="1" applyProtection="1">
      <alignment horizontal="left"/>
      <protection locked="0"/>
    </xf>
    <xf numFmtId="1" fontId="2" fillId="0" borderId="1" xfId="0" applyNumberFormat="1" applyFont="1" applyBorder="1" applyProtection="1"/>
    <xf numFmtId="49" fontId="2" fillId="0" borderId="0" xfId="0" applyNumberFormat="1" applyFont="1" applyBorder="1" applyAlignment="1" applyProtection="1">
      <alignment horizontal="left"/>
      <protection locked="0"/>
    </xf>
    <xf numFmtId="178" fontId="7" fillId="0" borderId="13" xfId="0" applyNumberFormat="1" applyFont="1" applyBorder="1" applyProtection="1"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178" fontId="7" fillId="0" borderId="1" xfId="0" applyNumberFormat="1" applyFont="1" applyBorder="1" applyProtection="1"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8" xfId="0" quotePrefix="1" applyFont="1" applyBorder="1" applyAlignment="1" applyProtection="1">
      <alignment horizontal="left"/>
      <protection locked="0"/>
    </xf>
    <xf numFmtId="0" fontId="7" fillId="0" borderId="5" xfId="0" quotePrefix="1" applyFont="1" applyBorder="1" applyAlignment="1" applyProtection="1">
      <alignment horizontal="left"/>
      <protection locked="0"/>
    </xf>
    <xf numFmtId="0" fontId="2" fillId="0" borderId="7" xfId="0" quotePrefix="1" applyFont="1" applyBorder="1" applyAlignment="1" applyProtection="1">
      <alignment horizontal="center"/>
      <protection locked="0"/>
    </xf>
    <xf numFmtId="0" fontId="7" fillId="0" borderId="18" xfId="0" quotePrefix="1" applyFont="1" applyBorder="1" applyAlignment="1" applyProtection="1">
      <alignment horizontal="left"/>
      <protection locked="0"/>
    </xf>
    <xf numFmtId="178" fontId="7" fillId="0" borderId="10" xfId="0" applyNumberFormat="1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2" fillId="0" borderId="13" xfId="0" applyNumberFormat="1" applyFont="1" applyBorder="1" applyAlignment="1" applyProtection="1"/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0" xfId="0" applyFont="1" applyBorder="1" applyProtection="1"/>
    <xf numFmtId="0" fontId="6" fillId="0" borderId="10" xfId="0" applyFont="1" applyBorder="1" applyAlignment="1" applyProtection="1">
      <alignment horizontal="left"/>
    </xf>
    <xf numFmtId="0" fontId="10" fillId="0" borderId="10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7" fillId="0" borderId="16" xfId="0" applyFont="1" applyBorder="1" applyAlignment="1" applyProtection="1">
      <alignment horizontal="left"/>
    </xf>
    <xf numFmtId="0" fontId="7" fillId="0" borderId="16" xfId="0" applyFont="1" applyFill="1" applyBorder="1" applyAlignment="1" applyProtection="1">
      <alignment horizontal="left"/>
    </xf>
    <xf numFmtId="0" fontId="7" fillId="0" borderId="17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20" xfId="0" applyFont="1" applyBorder="1" applyAlignment="1" applyProtection="1">
      <alignment horizontal="left"/>
    </xf>
    <xf numFmtId="0" fontId="4" fillId="0" borderId="0" xfId="0" applyFont="1" applyProtection="1"/>
    <xf numFmtId="0" fontId="11" fillId="0" borderId="10" xfId="0" quotePrefix="1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7" fillId="0" borderId="14" xfId="0" quotePrefix="1" applyFont="1" applyBorder="1" applyAlignment="1" applyProtection="1">
      <alignment horizontal="left"/>
    </xf>
    <xf numFmtId="0" fontId="7" fillId="0" borderId="13" xfId="0" quotePrefix="1" applyFont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left"/>
    </xf>
    <xf numFmtId="0" fontId="7" fillId="0" borderId="18" xfId="0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7" fillId="0" borderId="8" xfId="0" quotePrefix="1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178" fontId="7" fillId="0" borderId="13" xfId="0" applyNumberFormat="1" applyFont="1" applyBorder="1" applyProtection="1"/>
    <xf numFmtId="0" fontId="7" fillId="0" borderId="18" xfId="0" quotePrefix="1" applyFont="1" applyBorder="1" applyAlignment="1" applyProtection="1">
      <alignment horizontal="left"/>
    </xf>
    <xf numFmtId="0" fontId="7" fillId="0" borderId="5" xfId="0" quotePrefix="1" applyFont="1" applyBorder="1" applyAlignment="1" applyProtection="1">
      <alignment horizontal="left"/>
    </xf>
    <xf numFmtId="178" fontId="7" fillId="0" borderId="1" xfId="0" applyNumberFormat="1" applyFont="1" applyBorder="1" applyProtection="1"/>
    <xf numFmtId="0" fontId="12" fillId="0" borderId="17" xfId="0" applyFont="1" applyBorder="1" applyAlignment="1" applyProtection="1">
      <alignment horizontal="left"/>
    </xf>
    <xf numFmtId="0" fontId="12" fillId="0" borderId="13" xfId="0" applyFont="1" applyBorder="1" applyAlignment="1" applyProtection="1">
      <alignment horizontal="left"/>
    </xf>
    <xf numFmtId="0" fontId="13" fillId="0" borderId="0" xfId="0" applyFont="1" applyProtection="1"/>
    <xf numFmtId="3" fontId="2" fillId="0" borderId="10" xfId="0" applyNumberFormat="1" applyFont="1" applyBorder="1" applyAlignment="1" applyProtection="1"/>
    <xf numFmtId="3" fontId="2" fillId="0" borderId="5" xfId="0" applyNumberFormat="1" applyFont="1" applyBorder="1" applyAlignment="1" applyProtection="1"/>
    <xf numFmtId="3" fontId="2" fillId="0" borderId="8" xfId="0" applyNumberFormat="1" applyFont="1" applyBorder="1" applyAlignment="1" applyProtection="1"/>
    <xf numFmtId="3" fontId="2" fillId="0" borderId="14" xfId="0" applyNumberFormat="1" applyFont="1" applyBorder="1" applyAlignment="1" applyProtection="1"/>
    <xf numFmtId="3" fontId="2" fillId="0" borderId="13" xfId="0" applyNumberFormat="1" applyFont="1" applyBorder="1" applyAlignment="1" applyProtection="1"/>
    <xf numFmtId="3" fontId="2" fillId="0" borderId="20" xfId="0" applyNumberFormat="1" applyFont="1" applyBorder="1" applyAlignment="1" applyProtection="1"/>
    <xf numFmtId="3" fontId="2" fillId="0" borderId="18" xfId="0" applyNumberFormat="1" applyFont="1" applyBorder="1" applyAlignment="1" applyProtection="1"/>
    <xf numFmtId="3" fontId="2" fillId="0" borderId="1" xfId="0" applyNumberFormat="1" applyFont="1" applyBorder="1" applyAlignment="1" applyProtection="1"/>
    <xf numFmtId="3" fontId="7" fillId="0" borderId="13" xfId="0" quotePrefix="1" applyNumberFormat="1" applyFont="1" applyBorder="1" applyAlignment="1" applyProtection="1"/>
    <xf numFmtId="3" fontId="2" fillId="0" borderId="10" xfId="0" applyNumberFormat="1" applyFont="1" applyBorder="1" applyAlignment="1" applyProtection="1">
      <alignment horizontal="right"/>
    </xf>
    <xf numFmtId="3" fontId="2" fillId="0" borderId="6" xfId="0" applyNumberFormat="1" applyFont="1" applyBorder="1" applyAlignment="1" applyProtection="1">
      <alignment horizontal="right"/>
    </xf>
    <xf numFmtId="3" fontId="2" fillId="0" borderId="6" xfId="0" applyNumberFormat="1" applyFont="1" applyBorder="1" applyAlignment="1" applyProtection="1"/>
    <xf numFmtId="177" fontId="7" fillId="0" borderId="8" xfId="1" applyFont="1" applyBorder="1" applyAlignment="1" applyProtection="1">
      <alignment horizontal="left"/>
    </xf>
    <xf numFmtId="0" fontId="15" fillId="0" borderId="0" xfId="0" applyFont="1" applyAlignment="1">
      <alignment vertical="center"/>
    </xf>
    <xf numFmtId="0" fontId="15" fillId="0" borderId="0" xfId="0" quotePrefix="1" applyFont="1" applyAlignment="1">
      <alignment vertical="center"/>
    </xf>
    <xf numFmtId="49" fontId="18" fillId="2" borderId="21" xfId="0" applyNumberFormat="1" applyFont="1" applyFill="1" applyBorder="1" applyAlignment="1" applyProtection="1">
      <alignment horizontal="center" vertical="center"/>
      <protection locked="0"/>
    </xf>
    <xf numFmtId="0" fontId="18" fillId="0" borderId="7" xfId="9" quotePrefix="1" applyFont="1" applyFill="1" applyBorder="1" applyAlignment="1">
      <alignment horizontal="right" vertical="center"/>
    </xf>
    <xf numFmtId="181" fontId="22" fillId="0" borderId="22" xfId="9" quotePrefix="1" applyNumberFormat="1" applyFont="1" applyFill="1" applyBorder="1" applyAlignment="1">
      <alignment horizontal="right" vertical="center"/>
    </xf>
    <xf numFmtId="0" fontId="15" fillId="0" borderId="23" xfId="9" applyFont="1" applyFill="1" applyBorder="1" applyAlignment="1">
      <alignment horizontal="left" vertical="center" wrapText="1"/>
    </xf>
    <xf numFmtId="0" fontId="15" fillId="0" borderId="0" xfId="9" applyFont="1" applyFill="1" applyBorder="1" applyAlignment="1">
      <alignment horizontal="left" vertical="center" wrapText="1"/>
    </xf>
    <xf numFmtId="0" fontId="15" fillId="0" borderId="7" xfId="9" applyFont="1" applyFill="1" applyBorder="1" applyAlignment="1">
      <alignment horizontal="right" vertical="center"/>
    </xf>
    <xf numFmtId="0" fontId="15" fillId="0" borderId="12" xfId="9" applyFont="1" applyFill="1" applyBorder="1" applyAlignment="1">
      <alignment horizontal="left" vertical="center" wrapText="1"/>
    </xf>
    <xf numFmtId="181" fontId="22" fillId="0" borderId="24" xfId="9" quotePrefix="1" applyNumberFormat="1" applyFont="1" applyFill="1" applyBorder="1" applyAlignment="1">
      <alignment horizontal="right" vertical="center"/>
    </xf>
    <xf numFmtId="181" fontId="18" fillId="0" borderId="7" xfId="9" quotePrefix="1" applyNumberFormat="1" applyFont="1" applyFill="1" applyBorder="1" applyAlignment="1">
      <alignment horizontal="right" vertical="center"/>
    </xf>
    <xf numFmtId="181" fontId="22" fillId="0" borderId="25" xfId="9" quotePrefix="1" applyNumberFormat="1" applyFont="1" applyFill="1" applyBorder="1" applyAlignment="1">
      <alignment horizontal="right" vertical="center"/>
    </xf>
    <xf numFmtId="0" fontId="15" fillId="0" borderId="0" xfId="9" applyFont="1" applyFill="1" applyBorder="1" applyAlignment="1">
      <alignment vertical="center" wrapText="1"/>
    </xf>
    <xf numFmtId="0" fontId="15" fillId="0" borderId="12" xfId="9" applyFont="1" applyFill="1" applyBorder="1" applyAlignment="1">
      <alignment vertical="center" wrapText="1"/>
    </xf>
    <xf numFmtId="0" fontId="20" fillId="0" borderId="23" xfId="9" applyFont="1" applyFill="1" applyBorder="1" applyAlignment="1">
      <alignment horizontal="left" vertical="center" wrapText="1"/>
    </xf>
    <xf numFmtId="0" fontId="20" fillId="0" borderId="12" xfId="9" applyFont="1" applyFill="1" applyBorder="1" applyAlignment="1">
      <alignment vertical="center" wrapText="1"/>
    </xf>
    <xf numFmtId="0" fontId="18" fillId="0" borderId="0" xfId="9" applyFont="1" applyFill="1" applyBorder="1" applyAlignment="1">
      <alignment horizontal="right" vertical="center"/>
    </xf>
    <xf numFmtId="0" fontId="20" fillId="0" borderId="0" xfId="9" applyFont="1" applyFill="1" applyBorder="1" applyAlignment="1">
      <alignment vertical="center" wrapText="1"/>
    </xf>
    <xf numFmtId="0" fontId="18" fillId="0" borderId="0" xfId="9" quotePrefix="1" applyFont="1" applyFill="1" applyBorder="1" applyAlignment="1">
      <alignment horizontal="right" vertical="center"/>
    </xf>
    <xf numFmtId="0" fontId="18" fillId="0" borderId="7" xfId="9" applyFont="1" applyFill="1" applyBorder="1" applyAlignment="1">
      <alignment horizontal="right" vertical="center"/>
    </xf>
    <xf numFmtId="0" fontId="25" fillId="0" borderId="0" xfId="9" applyFont="1" applyFill="1" applyBorder="1" applyAlignment="1">
      <alignment horizontal="left" vertical="center" wrapText="1"/>
    </xf>
    <xf numFmtId="0" fontId="20" fillId="0" borderId="12" xfId="9" applyFont="1" applyFill="1" applyBorder="1" applyAlignment="1">
      <alignment horizontal="left" vertical="center" wrapText="1"/>
    </xf>
    <xf numFmtId="0" fontId="26" fillId="0" borderId="23" xfId="9" applyFont="1" applyFill="1" applyBorder="1" applyAlignment="1">
      <alignment horizontal="left" vertical="center" wrapText="1"/>
    </xf>
    <xf numFmtId="0" fontId="26" fillId="0" borderId="0" xfId="9" applyFont="1" applyFill="1" applyBorder="1" applyAlignment="1">
      <alignment horizontal="left" vertical="center" wrapText="1"/>
    </xf>
    <xf numFmtId="0" fontId="26" fillId="0" borderId="12" xfId="9" applyFont="1" applyFill="1" applyBorder="1" applyAlignment="1">
      <alignment vertical="center" wrapText="1"/>
    </xf>
    <xf numFmtId="181" fontId="22" fillId="0" borderId="0" xfId="9" quotePrefix="1" applyNumberFormat="1" applyFont="1" applyFill="1" applyBorder="1" applyAlignment="1">
      <alignment horizontal="center" vertical="center"/>
    </xf>
    <xf numFmtId="0" fontId="20" fillId="0" borderId="0" xfId="9" applyFont="1" applyFill="1" applyBorder="1" applyAlignment="1">
      <alignment horizontal="left" vertical="center" wrapText="1"/>
    </xf>
    <xf numFmtId="181" fontId="29" fillId="0" borderId="25" xfId="9" quotePrefix="1" applyNumberFormat="1" applyFont="1" applyFill="1" applyBorder="1" applyAlignment="1">
      <alignment horizontal="right"/>
    </xf>
    <xf numFmtId="181" fontId="29" fillId="0" borderId="22" xfId="9" quotePrefix="1" applyNumberFormat="1" applyFont="1" applyFill="1" applyBorder="1" applyAlignment="1">
      <alignment horizontal="right"/>
    </xf>
    <xf numFmtId="181" fontId="29" fillId="0" borderId="24" xfId="9" quotePrefix="1" applyNumberFormat="1" applyFont="1" applyFill="1" applyBorder="1" applyAlignment="1">
      <alignment horizontal="right"/>
    </xf>
    <xf numFmtId="0" fontId="15" fillId="0" borderId="23" xfId="9" applyFont="1" applyFill="1" applyBorder="1" applyAlignment="1">
      <alignment vertical="center" wrapText="1"/>
    </xf>
    <xf numFmtId="181" fontId="22" fillId="0" borderId="26" xfId="9" quotePrefix="1" applyNumberFormat="1" applyFont="1" applyFill="1" applyBorder="1" applyAlignment="1">
      <alignment horizontal="right" vertical="center"/>
    </xf>
    <xf numFmtId="0" fontId="15" fillId="0" borderId="27" xfId="9" applyFont="1" applyFill="1" applyBorder="1" applyAlignment="1">
      <alignment horizontal="left" vertical="center" wrapText="1"/>
    </xf>
    <xf numFmtId="181" fontId="22" fillId="0" borderId="28" xfId="9" quotePrefix="1" applyNumberFormat="1" applyFont="1" applyFill="1" applyBorder="1" applyAlignment="1">
      <alignment horizontal="right" vertical="center"/>
    </xf>
    <xf numFmtId="0" fontId="15" fillId="0" borderId="27" xfId="9" applyFont="1" applyFill="1" applyBorder="1" applyAlignment="1">
      <alignment vertical="center" wrapText="1"/>
    </xf>
    <xf numFmtId="181" fontId="22" fillId="0" borderId="29" xfId="9" quotePrefix="1" applyNumberFormat="1" applyFont="1" applyFill="1" applyBorder="1" applyAlignment="1">
      <alignment horizontal="right" vertical="center"/>
    </xf>
    <xf numFmtId="0" fontId="15" fillId="0" borderId="30" xfId="9" applyFont="1" applyFill="1" applyBorder="1" applyAlignment="1">
      <alignment vertical="center" wrapText="1"/>
    </xf>
    <xf numFmtId="0" fontId="20" fillId="0" borderId="30" xfId="9" applyFont="1" applyFill="1" applyBorder="1" applyAlignment="1">
      <alignment horizontal="left" vertical="center" wrapText="1"/>
    </xf>
    <xf numFmtId="0" fontId="18" fillId="0" borderId="7" xfId="9" quotePrefix="1" applyFont="1" applyFill="1" applyBorder="1" applyAlignment="1">
      <alignment horizontal="center" vertical="center"/>
    </xf>
    <xf numFmtId="0" fontId="18" fillId="0" borderId="7" xfId="9" applyFont="1" applyFill="1" applyBorder="1" applyAlignment="1">
      <alignment horizontal="center" vertical="center"/>
    </xf>
    <xf numFmtId="178" fontId="15" fillId="0" borderId="7" xfId="9" applyNumberFormat="1" applyFont="1" applyFill="1" applyBorder="1" applyAlignment="1">
      <alignment horizontal="right" vertical="center"/>
    </xf>
    <xf numFmtId="0" fontId="20" fillId="0" borderId="23" xfId="9" applyFont="1" applyFill="1" applyBorder="1" applyAlignment="1">
      <alignment vertical="center" wrapText="1"/>
    </xf>
    <xf numFmtId="178" fontId="15" fillId="0" borderId="7" xfId="9" applyNumberFormat="1" applyFont="1" applyFill="1" applyBorder="1" applyAlignment="1">
      <alignment horizontal="right"/>
    </xf>
    <xf numFmtId="181" fontId="22" fillId="0" borderId="25" xfId="9" quotePrefix="1" applyNumberFormat="1" applyFont="1" applyFill="1" applyBorder="1" applyAlignment="1">
      <alignment horizontal="right" vertical="top"/>
    </xf>
    <xf numFmtId="0" fontId="15" fillId="0" borderId="23" xfId="9" applyFont="1" applyFill="1" applyBorder="1" applyAlignment="1">
      <alignment vertical="top" wrapText="1"/>
    </xf>
    <xf numFmtId="181" fontId="22" fillId="0" borderId="22" xfId="9" quotePrefix="1" applyNumberFormat="1" applyFont="1" applyFill="1" applyBorder="1" applyAlignment="1">
      <alignment horizontal="right" vertical="top"/>
    </xf>
    <xf numFmtId="0" fontId="15" fillId="0" borderId="0" xfId="9" applyFont="1" applyFill="1" applyBorder="1" applyAlignment="1">
      <alignment vertical="top" wrapText="1"/>
    </xf>
    <xf numFmtId="181" fontId="22" fillId="0" borderId="24" xfId="9" quotePrefix="1" applyNumberFormat="1" applyFont="1" applyFill="1" applyBorder="1" applyAlignment="1">
      <alignment horizontal="right" vertical="top"/>
    </xf>
    <xf numFmtId="0" fontId="15" fillId="0" borderId="12" xfId="9" applyFont="1" applyFill="1" applyBorder="1" applyAlignment="1">
      <alignment vertical="top" wrapText="1"/>
    </xf>
    <xf numFmtId="181" fontId="22" fillId="0" borderId="31" xfId="9" quotePrefix="1" applyNumberFormat="1" applyFont="1" applyFill="1" applyBorder="1" applyAlignment="1">
      <alignment horizontal="right" vertical="center"/>
    </xf>
    <xf numFmtId="178" fontId="15" fillId="0" borderId="0" xfId="9" applyNumberFormat="1" applyFont="1" applyFill="1" applyBorder="1" applyAlignment="1">
      <alignment vertical="center"/>
    </xf>
    <xf numFmtId="183" fontId="18" fillId="0" borderId="7" xfId="9" quotePrefix="1" applyNumberFormat="1" applyFont="1" applyFill="1" applyBorder="1" applyAlignment="1">
      <alignment horizontal="right" vertical="center"/>
    </xf>
    <xf numFmtId="183" fontId="18" fillId="0" borderId="11" xfId="9" quotePrefix="1" applyNumberFormat="1" applyFont="1" applyFill="1" applyBorder="1" applyAlignment="1">
      <alignment horizontal="right" vertical="center"/>
    </xf>
    <xf numFmtId="0" fontId="18" fillId="0" borderId="0" xfId="9" applyFont="1" applyFill="1" applyBorder="1" applyAlignment="1">
      <alignment horizontal="center" vertical="center"/>
    </xf>
    <xf numFmtId="181" fontId="15" fillId="0" borderId="7" xfId="9" applyNumberFormat="1" applyFont="1" applyFill="1" applyBorder="1" applyAlignment="1">
      <alignment horizontal="right" vertical="center"/>
    </xf>
    <xf numFmtId="0" fontId="20" fillId="0" borderId="27" xfId="9" applyFont="1" applyFill="1" applyBorder="1" applyAlignment="1">
      <alignment horizontal="left" vertical="center" wrapText="1"/>
    </xf>
    <xf numFmtId="0" fontId="27" fillId="0" borderId="0" xfId="9" applyFont="1" applyFill="1" applyBorder="1" applyAlignment="1">
      <alignment horizontal="left" vertical="center" wrapText="1"/>
    </xf>
    <xf numFmtId="181" fontId="18" fillId="0" borderId="1" xfId="9" quotePrefix="1" applyNumberFormat="1" applyFont="1" applyFill="1" applyBorder="1" applyAlignment="1">
      <alignment horizontal="center" vertical="center"/>
    </xf>
    <xf numFmtId="181" fontId="20" fillId="0" borderId="1" xfId="9" quotePrefix="1" applyNumberFormat="1" applyFont="1" applyFill="1" applyBorder="1" applyAlignment="1">
      <alignment horizontal="center" vertical="center"/>
    </xf>
    <xf numFmtId="0" fontId="15" fillId="0" borderId="7" xfId="9" applyFont="1" applyFill="1" applyBorder="1" applyAlignment="1">
      <alignment vertical="center"/>
    </xf>
    <xf numFmtId="181" fontId="22" fillId="0" borderId="25" xfId="9" quotePrefix="1" applyNumberFormat="1" applyFont="1" applyFill="1" applyBorder="1" applyAlignment="1">
      <alignment horizontal="right"/>
    </xf>
    <xf numFmtId="181" fontId="22" fillId="0" borderId="24" xfId="9" quotePrefix="1" applyNumberFormat="1" applyFont="1" applyFill="1" applyBorder="1" applyAlignment="1">
      <alignment horizontal="right"/>
    </xf>
    <xf numFmtId="181" fontId="22" fillId="0" borderId="25" xfId="9" applyNumberFormat="1" applyFont="1" applyFill="1" applyBorder="1" applyAlignment="1">
      <alignment horizontal="right" vertical="center"/>
    </xf>
    <xf numFmtId="181" fontId="18" fillId="0" borderId="15" xfId="9" quotePrefix="1" applyNumberFormat="1" applyFont="1" applyFill="1" applyBorder="1" applyAlignment="1">
      <alignment horizontal="right" vertical="center"/>
    </xf>
    <xf numFmtId="181" fontId="35" fillId="0" borderId="25" xfId="9" quotePrefix="1" applyNumberFormat="1" applyFont="1" applyFill="1" applyBorder="1" applyAlignment="1">
      <alignment horizontal="right"/>
    </xf>
    <xf numFmtId="181" fontId="35" fillId="0" borderId="24" xfId="9" quotePrefix="1" applyNumberFormat="1" applyFont="1" applyFill="1" applyBorder="1" applyAlignment="1">
      <alignment horizontal="right"/>
    </xf>
    <xf numFmtId="0" fontId="15" fillId="0" borderId="30" xfId="9" applyFont="1" applyFill="1" applyBorder="1" applyAlignment="1">
      <alignment horizontal="left" vertical="center" wrapText="1"/>
    </xf>
    <xf numFmtId="0" fontId="15" fillId="0" borderId="32" xfId="9" applyFont="1" applyFill="1" applyBorder="1" applyAlignment="1">
      <alignment horizontal="left" vertical="center" wrapText="1"/>
    </xf>
    <xf numFmtId="181" fontId="22" fillId="0" borderId="33" xfId="9" quotePrefix="1" applyNumberFormat="1" applyFont="1" applyFill="1" applyBorder="1" applyAlignment="1">
      <alignment horizontal="right" vertical="center"/>
    </xf>
    <xf numFmtId="0" fontId="15" fillId="0" borderId="34" xfId="9" applyFont="1" applyFill="1" applyBorder="1" applyAlignment="1">
      <alignment horizontal="left" vertical="center" wrapText="1"/>
    </xf>
    <xf numFmtId="181" fontId="22" fillId="0" borderId="22" xfId="9" quotePrefix="1" applyNumberFormat="1" applyFont="1" applyFill="1" applyBorder="1" applyAlignment="1">
      <alignment horizontal="right"/>
    </xf>
    <xf numFmtId="181" fontId="22" fillId="0" borderId="35" xfId="9" quotePrefix="1" applyNumberFormat="1" applyFont="1" applyFill="1" applyBorder="1" applyAlignment="1">
      <alignment horizontal="right" vertical="center"/>
    </xf>
    <xf numFmtId="0" fontId="15" fillId="0" borderId="36" xfId="9" applyFont="1" applyFill="1" applyBorder="1" applyAlignment="1">
      <alignment horizontal="left" vertical="center" wrapText="1"/>
    </xf>
    <xf numFmtId="181" fontId="22" fillId="0" borderId="35" xfId="9" quotePrefix="1" applyNumberFormat="1" applyFont="1" applyFill="1" applyBorder="1" applyAlignment="1">
      <alignment horizontal="right"/>
    </xf>
    <xf numFmtId="178" fontId="18" fillId="0" borderId="11" xfId="9" applyNumberFormat="1" applyFont="1" applyFill="1" applyBorder="1" applyAlignment="1">
      <alignment horizontal="right" vertical="center"/>
    </xf>
    <xf numFmtId="3" fontId="7" fillId="0" borderId="1" xfId="0" quotePrefix="1" applyNumberFormat="1" applyFont="1" applyBorder="1" applyAlignment="1" applyProtection="1"/>
    <xf numFmtId="3" fontId="7" fillId="0" borderId="10" xfId="0" quotePrefix="1" applyNumberFormat="1" applyFont="1" applyBorder="1" applyAlignment="1" applyProtection="1"/>
    <xf numFmtId="3" fontId="7" fillId="0" borderId="6" xfId="0" quotePrefix="1" applyNumberFormat="1" applyFont="1" applyBorder="1" applyAlignment="1" applyProtection="1"/>
    <xf numFmtId="3" fontId="7" fillId="0" borderId="18" xfId="0" quotePrefix="1" applyNumberFormat="1" applyFont="1" applyBorder="1" applyAlignment="1" applyProtection="1"/>
    <xf numFmtId="3" fontId="7" fillId="0" borderId="5" xfId="0" quotePrefix="1" applyNumberFormat="1" applyFont="1" applyBorder="1" applyAlignment="1" applyProtection="1"/>
    <xf numFmtId="14" fontId="3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0" fontId="15" fillId="0" borderId="0" xfId="3" applyFont="1" applyAlignment="1">
      <alignment vertical="center"/>
    </xf>
    <xf numFmtId="0" fontId="15" fillId="0" borderId="0" xfId="3" applyFont="1" applyAlignment="1">
      <alignment vertical="center" wrapText="1"/>
    </xf>
    <xf numFmtId="1" fontId="46" fillId="3" borderId="0" xfId="3" applyNumberFormat="1" applyFont="1" applyFill="1" applyAlignment="1">
      <alignment vertical="center"/>
    </xf>
    <xf numFmtId="1" fontId="46" fillId="4" borderId="0" xfId="3" applyNumberFormat="1" applyFont="1" applyFill="1" applyAlignment="1">
      <alignment vertical="center"/>
    </xf>
    <xf numFmtId="0" fontId="15" fillId="0" borderId="0" xfId="3" applyFont="1" applyAlignment="1" applyProtection="1">
      <alignment vertical="center"/>
    </xf>
    <xf numFmtId="1" fontId="46" fillId="0" borderId="0" xfId="3" applyNumberFormat="1" applyFont="1" applyFill="1" applyAlignment="1">
      <alignment vertical="center"/>
    </xf>
    <xf numFmtId="0" fontId="15" fillId="3" borderId="0" xfId="3" applyFont="1" applyFill="1" applyAlignment="1">
      <alignment vertical="center"/>
    </xf>
    <xf numFmtId="0" fontId="15" fillId="4" borderId="0" xfId="3" applyFont="1" applyFill="1" applyAlignment="1">
      <alignment vertical="center"/>
    </xf>
    <xf numFmtId="3" fontId="15" fillId="0" borderId="0" xfId="3" applyNumberFormat="1" applyFont="1" applyFill="1" applyAlignment="1" applyProtection="1">
      <alignment horizontal="right" vertical="center"/>
    </xf>
    <xf numFmtId="0" fontId="16" fillId="0" borderId="0" xfId="3" applyFont="1" applyProtection="1">
      <protection locked="0"/>
    </xf>
    <xf numFmtId="0" fontId="16" fillId="0" borderId="0" xfId="3" applyFont="1" applyProtection="1"/>
    <xf numFmtId="0" fontId="15" fillId="0" borderId="0" xfId="3" applyFont="1" applyAlignment="1" applyProtection="1">
      <alignment vertical="center"/>
      <protection locked="0"/>
    </xf>
    <xf numFmtId="0" fontId="15" fillId="0" borderId="0" xfId="3" applyFont="1" applyBorder="1" applyAlignment="1">
      <alignment vertical="center"/>
    </xf>
    <xf numFmtId="0" fontId="15" fillId="0" borderId="0" xfId="3" applyFont="1" applyBorder="1" applyAlignment="1">
      <alignment vertical="center" wrapText="1"/>
    </xf>
    <xf numFmtId="0" fontId="15" fillId="0" borderId="0" xfId="3" applyFont="1" applyAlignment="1">
      <alignment horizontal="center" vertical="center"/>
    </xf>
    <xf numFmtId="0" fontId="15" fillId="0" borderId="0" xfId="3" quotePrefix="1" applyFont="1" applyAlignment="1">
      <alignment vertical="center"/>
    </xf>
    <xf numFmtId="0" fontId="15" fillId="0" borderId="0" xfId="3" quotePrefix="1" applyFont="1" applyAlignment="1">
      <alignment horizontal="center" vertical="center"/>
    </xf>
    <xf numFmtId="180" fontId="15" fillId="0" borderId="0" xfId="3" applyNumberFormat="1" applyFont="1" applyAlignment="1">
      <alignment vertical="center"/>
    </xf>
    <xf numFmtId="0" fontId="15" fillId="0" borderId="0" xfId="3" quotePrefix="1" applyFont="1" applyAlignment="1" applyProtection="1">
      <alignment horizontal="center" vertical="center"/>
    </xf>
    <xf numFmtId="180" fontId="15" fillId="0" borderId="0" xfId="3" applyNumberFormat="1" applyFont="1" applyAlignment="1" applyProtection="1">
      <alignment vertical="center"/>
    </xf>
    <xf numFmtId="0" fontId="15" fillId="0" borderId="0" xfId="3" quotePrefix="1" applyFont="1" applyAlignment="1">
      <alignment horizontal="right" vertical="center"/>
    </xf>
    <xf numFmtId="0" fontId="15" fillId="0" borderId="5" xfId="3" applyFont="1" applyBorder="1" applyAlignment="1">
      <alignment horizontal="center" vertical="center"/>
    </xf>
    <xf numFmtId="0" fontId="15" fillId="4" borderId="0" xfId="3" applyFont="1" applyFill="1" applyBorder="1" applyAlignment="1">
      <alignment vertical="center"/>
    </xf>
    <xf numFmtId="0" fontId="15" fillId="0" borderId="37" xfId="3" applyFont="1" applyBorder="1" applyAlignment="1">
      <alignment horizontal="center" vertical="center"/>
    </xf>
    <xf numFmtId="0" fontId="15" fillId="0" borderId="15" xfId="3" applyFont="1" applyBorder="1" applyAlignment="1">
      <alignment vertical="center"/>
    </xf>
    <xf numFmtId="0" fontId="15" fillId="0" borderId="38" xfId="3" applyFont="1" applyBorder="1" applyAlignment="1">
      <alignment horizontal="center" vertical="center"/>
    </xf>
    <xf numFmtId="0" fontId="15" fillId="0" borderId="4" xfId="3" applyFont="1" applyBorder="1" applyAlignment="1">
      <alignment horizontal="left" vertical="center" wrapText="1"/>
    </xf>
    <xf numFmtId="0" fontId="24" fillId="0" borderId="0" xfId="3" applyFont="1" applyAlignment="1">
      <alignment vertical="center"/>
    </xf>
    <xf numFmtId="0" fontId="24" fillId="3" borderId="0" xfId="3" applyFont="1" applyFill="1" applyAlignment="1">
      <alignment vertical="center"/>
    </xf>
    <xf numFmtId="0" fontId="24" fillId="4" borderId="0" xfId="3" applyFont="1" applyFill="1" applyAlignment="1">
      <alignment vertical="center"/>
    </xf>
    <xf numFmtId="3" fontId="15" fillId="0" borderId="39" xfId="3" applyNumberFormat="1" applyFont="1" applyBorder="1" applyAlignment="1" applyProtection="1">
      <alignment horizontal="right" vertical="center"/>
      <protection locked="0"/>
    </xf>
    <xf numFmtId="0" fontId="15" fillId="5" borderId="0" xfId="3" applyFont="1" applyFill="1" applyAlignment="1">
      <alignment vertical="center"/>
    </xf>
    <xf numFmtId="0" fontId="23" fillId="0" borderId="0" xfId="3" applyFont="1" applyAlignment="1">
      <alignment vertical="center"/>
    </xf>
    <xf numFmtId="3" fontId="15" fillId="0" borderId="40" xfId="3" applyNumberFormat="1" applyFont="1" applyBorder="1" applyAlignment="1" applyProtection="1">
      <alignment horizontal="right" vertical="center"/>
    </xf>
    <xf numFmtId="3" fontId="15" fillId="0" borderId="41" xfId="3" applyNumberFormat="1" applyFont="1" applyBorder="1" applyAlignment="1" applyProtection="1">
      <alignment horizontal="right" vertical="center"/>
    </xf>
    <xf numFmtId="0" fontId="23" fillId="6" borderId="0" xfId="3" applyFont="1" applyFill="1" applyAlignment="1">
      <alignment vertical="center"/>
    </xf>
    <xf numFmtId="0" fontId="15" fillId="0" borderId="0" xfId="3" applyFont="1" applyFill="1" applyAlignment="1">
      <alignment vertical="center"/>
    </xf>
    <xf numFmtId="3" fontId="15" fillId="0" borderId="31" xfId="3" applyNumberFormat="1" applyFont="1" applyFill="1" applyBorder="1" applyAlignment="1" applyProtection="1">
      <alignment horizontal="right" vertical="center"/>
      <protection locked="0"/>
    </xf>
    <xf numFmtId="3" fontId="15" fillId="0" borderId="39" xfId="3" applyNumberFormat="1" applyFont="1" applyFill="1" applyBorder="1" applyAlignment="1" applyProtection="1">
      <alignment horizontal="right" vertical="center"/>
      <protection locked="0"/>
    </xf>
    <xf numFmtId="3" fontId="23" fillId="0" borderId="31" xfId="3" applyNumberFormat="1" applyFont="1" applyFill="1" applyBorder="1" applyAlignment="1" applyProtection="1">
      <alignment horizontal="right" vertical="center"/>
      <protection locked="0"/>
    </xf>
    <xf numFmtId="0" fontId="23" fillId="5" borderId="0" xfId="3" applyFont="1" applyFill="1" applyAlignment="1">
      <alignment vertical="center"/>
    </xf>
    <xf numFmtId="0" fontId="15" fillId="0" borderId="22" xfId="9" quotePrefix="1" applyNumberFormat="1" applyFont="1" applyFill="1" applyBorder="1" applyAlignment="1">
      <alignment horizontal="right"/>
    </xf>
    <xf numFmtId="0" fontId="15" fillId="0" borderId="37" xfId="9" quotePrefix="1" applyNumberFormat="1" applyFont="1" applyFill="1" applyBorder="1" applyAlignment="1">
      <alignment horizontal="right"/>
    </xf>
    <xf numFmtId="0" fontId="23" fillId="0" borderId="37" xfId="9" quotePrefix="1" applyNumberFormat="1" applyFont="1" applyFill="1" applyBorder="1" applyAlignment="1">
      <alignment horizontal="right"/>
    </xf>
    <xf numFmtId="0" fontId="23" fillId="0" borderId="0" xfId="3" applyNumberFormat="1" applyFont="1" applyAlignment="1">
      <alignment horizontal="right"/>
    </xf>
    <xf numFmtId="0" fontId="15" fillId="0" borderId="0" xfId="3" applyNumberFormat="1" applyFont="1" applyAlignment="1">
      <alignment horizontal="right"/>
    </xf>
    <xf numFmtId="0" fontId="15" fillId="5" borderId="0" xfId="3" applyNumberFormat="1" applyFont="1" applyFill="1" applyAlignment="1">
      <alignment horizontal="right"/>
    </xf>
    <xf numFmtId="0" fontId="15" fillId="0" borderId="0" xfId="3" applyNumberFormat="1" applyFont="1" applyFill="1" applyAlignment="1">
      <alignment horizontal="right"/>
    </xf>
    <xf numFmtId="0" fontId="23" fillId="0" borderId="0" xfId="9" applyNumberFormat="1" applyFont="1" applyFill="1" applyAlignment="1">
      <alignment horizontal="right"/>
    </xf>
    <xf numFmtId="178" fontId="19" fillId="0" borderId="0" xfId="9" applyNumberFormat="1" applyFont="1" applyFill="1" applyBorder="1"/>
    <xf numFmtId="0" fontId="23" fillId="0" borderId="0" xfId="9" applyFont="1" applyFill="1" applyBorder="1"/>
    <xf numFmtId="0" fontId="15" fillId="0" borderId="0" xfId="9" applyNumberFormat="1" applyFont="1" applyFill="1" applyAlignment="1">
      <alignment horizontal="right"/>
    </xf>
    <xf numFmtId="178" fontId="18" fillId="0" borderId="0" xfId="9" applyNumberFormat="1" applyFont="1" applyFill="1" applyBorder="1"/>
    <xf numFmtId="0" fontId="15" fillId="0" borderId="0" xfId="9" applyFont="1" applyFill="1" applyBorder="1"/>
    <xf numFmtId="178" fontId="15" fillId="0" borderId="0" xfId="9" applyNumberFormat="1" applyFont="1" applyFill="1" applyProtection="1">
      <protection locked="0"/>
    </xf>
    <xf numFmtId="178" fontId="15" fillId="0" borderId="0" xfId="9" applyNumberFormat="1" applyFont="1" applyFill="1"/>
    <xf numFmtId="178" fontId="15" fillId="0" borderId="0" xfId="9" applyNumberFormat="1" applyFont="1" applyFill="1" applyBorder="1"/>
    <xf numFmtId="178" fontId="18" fillId="0" borderId="0" xfId="9" applyNumberFormat="1" applyFont="1" applyFill="1"/>
    <xf numFmtId="0" fontId="15" fillId="0" borderId="0" xfId="9" applyFont="1" applyFill="1"/>
    <xf numFmtId="3" fontId="15" fillId="0" borderId="42" xfId="3" applyNumberFormat="1" applyFont="1" applyBorder="1" applyAlignment="1" applyProtection="1">
      <alignment horizontal="right" vertical="center"/>
      <protection locked="0"/>
    </xf>
    <xf numFmtId="0" fontId="15" fillId="0" borderId="0" xfId="3" applyNumberFormat="1" applyFont="1" applyBorder="1" applyAlignment="1">
      <alignment horizontal="right"/>
    </xf>
    <xf numFmtId="3" fontId="15" fillId="0" borderId="1" xfId="3" applyNumberFormat="1" applyFont="1" applyBorder="1" applyAlignment="1" applyProtection="1">
      <alignment horizontal="right" vertical="center"/>
    </xf>
    <xf numFmtId="3" fontId="15" fillId="0" borderId="0" xfId="3" applyNumberFormat="1" applyFont="1" applyBorder="1" applyAlignment="1" applyProtection="1">
      <alignment horizontal="right" vertical="center"/>
      <protection locked="0"/>
    </xf>
    <xf numFmtId="3" fontId="15" fillId="0" borderId="0" xfId="3" applyNumberFormat="1" applyFont="1" applyAlignment="1">
      <alignment horizontal="right" vertical="center"/>
    </xf>
    <xf numFmtId="3" fontId="15" fillId="0" borderId="0" xfId="3" applyNumberFormat="1" applyFont="1" applyAlignment="1">
      <alignment horizontal="center" vertical="center"/>
    </xf>
    <xf numFmtId="49" fontId="15" fillId="0" borderId="0" xfId="3" applyNumberFormat="1" applyFont="1" applyFill="1" applyAlignment="1" applyProtection="1">
      <alignment horizontal="center" vertical="center"/>
    </xf>
    <xf numFmtId="3" fontId="15" fillId="0" borderId="0" xfId="3" quotePrefix="1" applyNumberFormat="1" applyFont="1" applyAlignment="1">
      <alignment horizontal="right" vertical="center"/>
    </xf>
    <xf numFmtId="3" fontId="15" fillId="0" borderId="0" xfId="3" applyNumberFormat="1" applyFont="1" applyAlignment="1" applyProtection="1">
      <alignment horizontal="right" vertical="center"/>
    </xf>
    <xf numFmtId="0" fontId="26" fillId="0" borderId="0" xfId="3" applyFont="1" applyAlignment="1">
      <alignment vertical="center"/>
    </xf>
    <xf numFmtId="3" fontId="15" fillId="0" borderId="0" xfId="3" quotePrefix="1" applyNumberFormat="1" applyFont="1" applyAlignment="1" applyProtection="1">
      <alignment horizontal="right" vertical="center"/>
    </xf>
    <xf numFmtId="0" fontId="26" fillId="0" borderId="0" xfId="3" applyFont="1" applyFill="1" applyAlignment="1">
      <alignment vertical="center"/>
    </xf>
    <xf numFmtId="0" fontId="15" fillId="0" borderId="0" xfId="3" quotePrefix="1" applyFont="1" applyFill="1" applyAlignment="1">
      <alignment vertical="center"/>
    </xf>
    <xf numFmtId="0" fontId="15" fillId="0" borderId="0" xfId="3" applyFont="1" applyFill="1" applyAlignment="1" applyProtection="1">
      <alignment vertical="center"/>
    </xf>
    <xf numFmtId="0" fontId="15" fillId="0" borderId="0" xfId="3" quotePrefix="1" applyFont="1" applyFill="1" applyAlignment="1" applyProtection="1">
      <alignment horizontal="right" vertical="center"/>
    </xf>
    <xf numFmtId="0" fontId="49" fillId="0" borderId="1" xfId="3" applyFont="1" applyFill="1" applyBorder="1" applyAlignment="1">
      <alignment vertical="center"/>
    </xf>
    <xf numFmtId="0" fontId="42" fillId="0" borderId="1" xfId="3" applyFont="1" applyFill="1" applyBorder="1" applyAlignment="1">
      <alignment vertical="center"/>
    </xf>
    <xf numFmtId="0" fontId="50" fillId="7" borderId="5" xfId="3" applyFont="1" applyFill="1" applyBorder="1" applyAlignment="1">
      <alignment horizontal="center" vertical="center"/>
    </xf>
    <xf numFmtId="0" fontId="15" fillId="0" borderId="7" xfId="3" quotePrefix="1" applyFont="1" applyBorder="1" applyAlignment="1">
      <alignment horizontal="center" vertical="center" wrapText="1"/>
    </xf>
    <xf numFmtId="0" fontId="49" fillId="0" borderId="1" xfId="3" applyFont="1" applyFill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15" fillId="0" borderId="15" xfId="3" applyFont="1" applyBorder="1" applyAlignment="1">
      <alignment horizontal="left" vertical="center" wrapText="1"/>
    </xf>
    <xf numFmtId="3" fontId="49" fillId="0" borderId="1" xfId="3" quotePrefix="1" applyNumberFormat="1" applyFont="1" applyFill="1" applyBorder="1" applyAlignment="1">
      <alignment horizontal="center" vertical="center"/>
    </xf>
    <xf numFmtId="3" fontId="49" fillId="0" borderId="1" xfId="3" applyNumberFormat="1" applyFont="1" applyFill="1" applyBorder="1" applyAlignment="1">
      <alignment horizontal="center" vertical="center"/>
    </xf>
    <xf numFmtId="3" fontId="49" fillId="0" borderId="1" xfId="3" applyNumberFormat="1" applyFont="1" applyFill="1" applyBorder="1" applyAlignment="1" applyProtection="1">
      <alignment horizontal="center" vertical="center"/>
    </xf>
    <xf numFmtId="3" fontId="49" fillId="0" borderId="10" xfId="3" quotePrefix="1" applyNumberFormat="1" applyFont="1" applyBorder="1" applyAlignment="1">
      <alignment horizontal="center" vertical="center"/>
    </xf>
    <xf numFmtId="0" fontId="50" fillId="7" borderId="10" xfId="3" quotePrefix="1" applyFont="1" applyFill="1" applyBorder="1" applyAlignment="1">
      <alignment horizontal="center" vertical="center"/>
    </xf>
    <xf numFmtId="0" fontId="15" fillId="0" borderId="7" xfId="3" applyFont="1" applyBorder="1" applyAlignment="1">
      <alignment horizontal="center" vertical="center" wrapText="1"/>
    </xf>
    <xf numFmtId="0" fontId="15" fillId="0" borderId="37" xfId="3" applyFont="1" applyBorder="1" applyAlignment="1">
      <alignment horizontal="center" vertical="center" wrapText="1"/>
    </xf>
    <xf numFmtId="3" fontId="15" fillId="0" borderId="6" xfId="3" applyNumberFormat="1" applyFont="1" applyBorder="1" applyAlignment="1" applyProtection="1">
      <alignment horizontal="right" vertical="center"/>
    </xf>
    <xf numFmtId="3" fontId="52" fillId="0" borderId="5" xfId="3" applyNumberFormat="1" applyFont="1" applyFill="1" applyBorder="1" applyAlignment="1" applyProtection="1">
      <alignment horizontal="center" vertical="center" wrapText="1"/>
    </xf>
    <xf numFmtId="0" fontId="53" fillId="4" borderId="0" xfId="3" applyFont="1" applyFill="1" applyAlignment="1">
      <alignment vertical="center"/>
    </xf>
    <xf numFmtId="0" fontId="54" fillId="3" borderId="5" xfId="3" applyFont="1" applyFill="1" applyBorder="1" applyAlignment="1">
      <alignment vertical="center" wrapText="1"/>
    </xf>
    <xf numFmtId="3" fontId="15" fillId="0" borderId="37" xfId="3" applyNumberFormat="1" applyFont="1" applyBorder="1" applyAlignment="1" applyProtection="1">
      <alignment horizontal="right" vertical="center"/>
    </xf>
    <xf numFmtId="0" fontId="55" fillId="3" borderId="6" xfId="3" applyFont="1" applyFill="1" applyBorder="1" applyAlignment="1">
      <alignment vertical="center"/>
    </xf>
    <xf numFmtId="3" fontId="15" fillId="0" borderId="43" xfId="3" applyNumberFormat="1" applyFont="1" applyBorder="1" applyAlignment="1" applyProtection="1">
      <alignment horizontal="right" vertical="center"/>
    </xf>
    <xf numFmtId="0" fontId="55" fillId="3" borderId="10" xfId="3" applyFont="1" applyFill="1" applyBorder="1" applyAlignment="1">
      <alignment vertical="center"/>
    </xf>
    <xf numFmtId="3" fontId="23" fillId="0" borderId="44" xfId="3" applyNumberFormat="1" applyFont="1" applyFill="1" applyBorder="1" applyAlignment="1" applyProtection="1">
      <alignment vertical="center"/>
    </xf>
    <xf numFmtId="3" fontId="23" fillId="0" borderId="45" xfId="3" applyNumberFormat="1" applyFont="1" applyFill="1" applyBorder="1" applyAlignment="1" applyProtection="1">
      <alignment vertical="center"/>
    </xf>
    <xf numFmtId="3" fontId="55" fillId="3" borderId="10" xfId="3" applyNumberFormat="1" applyFont="1" applyFill="1" applyBorder="1" applyAlignment="1">
      <alignment vertical="center"/>
    </xf>
    <xf numFmtId="3" fontId="15" fillId="0" borderId="46" xfId="3" applyNumberFormat="1" applyFont="1" applyFill="1" applyBorder="1" applyAlignment="1" applyProtection="1">
      <alignment horizontal="right" vertical="center"/>
    </xf>
    <xf numFmtId="3" fontId="15" fillId="0" borderId="31" xfId="3" applyNumberFormat="1" applyFont="1" applyFill="1" applyBorder="1" applyAlignment="1" applyProtection="1">
      <alignment horizontal="right" vertical="center"/>
    </xf>
    <xf numFmtId="3" fontId="23" fillId="0" borderId="46" xfId="3" applyNumberFormat="1" applyFont="1" applyFill="1" applyBorder="1" applyAlignment="1" applyProtection="1">
      <alignment horizontal="right" vertical="center"/>
    </xf>
    <xf numFmtId="3" fontId="23" fillId="0" borderId="31" xfId="3" applyNumberFormat="1" applyFont="1" applyFill="1" applyBorder="1" applyAlignment="1" applyProtection="1">
      <alignment horizontal="right" vertical="center"/>
    </xf>
    <xf numFmtId="0" fontId="23" fillId="0" borderId="0" xfId="3" applyNumberFormat="1" applyFont="1" applyBorder="1" applyAlignment="1">
      <alignment horizontal="right"/>
    </xf>
    <xf numFmtId="0" fontId="20" fillId="0" borderId="23" xfId="3" applyFont="1" applyFill="1" applyBorder="1" applyAlignment="1">
      <alignment vertical="center" wrapText="1"/>
    </xf>
    <xf numFmtId="0" fontId="20" fillId="0" borderId="30" xfId="3" applyFont="1" applyFill="1" applyBorder="1" applyAlignment="1">
      <alignment vertical="center" wrapText="1"/>
    </xf>
    <xf numFmtId="0" fontId="20" fillId="0" borderId="32" xfId="3" applyFont="1" applyFill="1" applyBorder="1" applyAlignment="1">
      <alignment vertical="center" wrapText="1"/>
    </xf>
    <xf numFmtId="0" fontId="20" fillId="0" borderId="0" xfId="3" applyFont="1" applyFill="1" applyBorder="1" applyAlignment="1">
      <alignment vertical="center" wrapText="1"/>
    </xf>
    <xf numFmtId="3" fontId="15" fillId="0" borderId="40" xfId="3" applyNumberFormat="1" applyFont="1" applyFill="1" applyBorder="1" applyAlignment="1" applyProtection="1">
      <alignment horizontal="right" vertical="center"/>
    </xf>
    <xf numFmtId="3" fontId="15" fillId="0" borderId="41" xfId="3" applyNumberFormat="1" applyFont="1" applyFill="1" applyBorder="1" applyAlignment="1" applyProtection="1">
      <alignment horizontal="right" vertical="center"/>
    </xf>
    <xf numFmtId="0" fontId="23" fillId="5" borderId="0" xfId="3" applyNumberFormat="1" applyFont="1" applyFill="1" applyAlignment="1">
      <alignment horizontal="right"/>
    </xf>
    <xf numFmtId="3" fontId="23" fillId="0" borderId="46" xfId="3" applyNumberFormat="1" applyFont="1" applyFill="1" applyBorder="1" applyAlignment="1" applyProtection="1">
      <alignment horizontal="right"/>
    </xf>
    <xf numFmtId="3" fontId="23" fillId="0" borderId="31" xfId="3" applyNumberFormat="1" applyFont="1" applyFill="1" applyBorder="1" applyAlignment="1" applyProtection="1">
      <alignment horizontal="right"/>
    </xf>
    <xf numFmtId="0" fontId="23" fillId="0" borderId="0" xfId="3" applyFont="1"/>
    <xf numFmtId="3" fontId="15" fillId="0" borderId="46" xfId="3" applyNumberFormat="1" applyFont="1" applyFill="1" applyBorder="1" applyAlignment="1" applyProtection="1">
      <alignment horizontal="right"/>
    </xf>
    <xf numFmtId="3" fontId="15" fillId="0" borderId="31" xfId="3" applyNumberFormat="1" applyFont="1" applyFill="1" applyBorder="1" applyAlignment="1" applyProtection="1">
      <alignment horizontal="right"/>
    </xf>
    <xf numFmtId="0" fontId="15" fillId="0" borderId="0" xfId="3" applyFont="1"/>
    <xf numFmtId="3" fontId="15" fillId="8" borderId="47" xfId="3" applyNumberFormat="1" applyFont="1" applyFill="1" applyBorder="1" applyAlignment="1" applyProtection="1">
      <alignment horizontal="right" vertical="center"/>
    </xf>
    <xf numFmtId="3" fontId="15" fillId="8" borderId="25" xfId="3" applyNumberFormat="1" applyFont="1" applyFill="1" applyBorder="1" applyAlignment="1" applyProtection="1">
      <alignment horizontal="right" vertical="center"/>
    </xf>
    <xf numFmtId="0" fontId="18" fillId="0" borderId="0" xfId="3" applyFont="1" applyFill="1" applyBorder="1" applyAlignment="1">
      <alignment vertical="center" wrapText="1"/>
    </xf>
    <xf numFmtId="0" fontId="18" fillId="0" borderId="48" xfId="3" applyFont="1" applyFill="1" applyBorder="1" applyAlignment="1">
      <alignment vertical="center"/>
    </xf>
    <xf numFmtId="0" fontId="18" fillId="0" borderId="23" xfId="3" applyFont="1" applyFill="1" applyBorder="1" applyAlignment="1">
      <alignment vertical="center" wrapText="1"/>
    </xf>
    <xf numFmtId="3" fontId="15" fillId="0" borderId="49" xfId="3" applyNumberFormat="1" applyFont="1" applyBorder="1" applyAlignment="1" applyProtection="1">
      <alignment horizontal="right" vertical="center"/>
    </xf>
    <xf numFmtId="3" fontId="15" fillId="0" borderId="17" xfId="3" applyNumberFormat="1" applyFont="1" applyFill="1" applyBorder="1" applyAlignment="1" applyProtection="1">
      <alignment horizontal="right" vertical="center"/>
    </xf>
    <xf numFmtId="3" fontId="15" fillId="0" borderId="23" xfId="3" applyNumberFormat="1" applyFont="1" applyFill="1" applyBorder="1" applyAlignment="1" applyProtection="1">
      <alignment horizontal="right" vertical="center"/>
    </xf>
    <xf numFmtId="3" fontId="15" fillId="0" borderId="49" xfId="3" applyNumberFormat="1" applyFont="1" applyFill="1" applyBorder="1" applyAlignment="1" applyProtection="1">
      <alignment horizontal="right" vertical="center"/>
    </xf>
    <xf numFmtId="0" fontId="15" fillId="0" borderId="50" xfId="3" applyFont="1" applyFill="1" applyBorder="1" applyAlignment="1">
      <alignment vertical="center"/>
    </xf>
    <xf numFmtId="3" fontId="15" fillId="0" borderId="7" xfId="3" applyNumberFormat="1" applyFont="1" applyFill="1" applyBorder="1" applyAlignment="1" applyProtection="1">
      <alignment horizontal="right" vertical="center"/>
    </xf>
    <xf numFmtId="3" fontId="15" fillId="0" borderId="0" xfId="3" applyNumberFormat="1" applyFont="1" applyFill="1" applyBorder="1" applyAlignment="1" applyProtection="1">
      <alignment horizontal="right" vertical="center"/>
    </xf>
    <xf numFmtId="3" fontId="15" fillId="0" borderId="37" xfId="3" applyNumberFormat="1" applyFont="1" applyFill="1" applyBorder="1" applyAlignment="1" applyProtection="1">
      <alignment horizontal="right" vertical="center"/>
    </xf>
    <xf numFmtId="0" fontId="15" fillId="0" borderId="51" xfId="3" applyFont="1" applyFill="1" applyBorder="1" applyAlignment="1">
      <alignment vertical="center"/>
    </xf>
    <xf numFmtId="0" fontId="18" fillId="0" borderId="12" xfId="3" applyFont="1" applyFill="1" applyBorder="1" applyAlignment="1">
      <alignment vertical="center" wrapText="1"/>
    </xf>
    <xf numFmtId="3" fontId="15" fillId="0" borderId="11" xfId="3" applyNumberFormat="1" applyFont="1" applyFill="1" applyBorder="1" applyAlignment="1" applyProtection="1">
      <alignment horizontal="right" vertical="center"/>
    </xf>
    <xf numFmtId="3" fontId="15" fillId="0" borderId="4" xfId="3" applyNumberFormat="1" applyFont="1" applyFill="1" applyBorder="1" applyAlignment="1" applyProtection="1">
      <alignment horizontal="right" vertical="center"/>
    </xf>
    <xf numFmtId="3" fontId="15" fillId="0" borderId="43" xfId="3" applyNumberFormat="1" applyFont="1" applyFill="1" applyBorder="1" applyAlignment="1" applyProtection="1">
      <alignment horizontal="right" vertical="center"/>
    </xf>
    <xf numFmtId="3" fontId="15" fillId="0" borderId="1" xfId="3" applyNumberFormat="1" applyFont="1" applyFill="1" applyBorder="1" applyAlignment="1" applyProtection="1">
      <alignment horizontal="right" vertical="center"/>
    </xf>
    <xf numFmtId="0" fontId="15" fillId="0" borderId="0" xfId="3" applyNumberFormat="1" applyFont="1" applyFill="1" applyBorder="1" applyAlignment="1">
      <alignment horizontal="right"/>
    </xf>
    <xf numFmtId="3" fontId="15" fillId="0" borderId="0" xfId="3" applyNumberFormat="1" applyFont="1" applyBorder="1" applyAlignment="1">
      <alignment horizontal="right"/>
    </xf>
    <xf numFmtId="3" fontId="15" fillId="0" borderId="0" xfId="3" applyNumberFormat="1" applyFont="1" applyBorder="1" applyAlignment="1" applyProtection="1">
      <alignment horizontal="right"/>
    </xf>
    <xf numFmtId="0" fontId="15" fillId="0" borderId="7" xfId="3" quotePrefix="1" applyFont="1" applyBorder="1" applyAlignment="1">
      <alignment horizontal="center" vertical="center"/>
    </xf>
    <xf numFmtId="0" fontId="15" fillId="0" borderId="15" xfId="3" applyFont="1" applyBorder="1" applyAlignment="1">
      <alignment vertical="center" wrapText="1"/>
    </xf>
    <xf numFmtId="0" fontId="15" fillId="0" borderId="11" xfId="3" applyFont="1" applyBorder="1" applyAlignment="1">
      <alignment vertical="center" wrapText="1"/>
    </xf>
    <xf numFmtId="0" fontId="15" fillId="5" borderId="0" xfId="3" applyNumberFormat="1" applyFont="1" applyFill="1" applyBorder="1" applyAlignment="1">
      <alignment horizontal="right"/>
    </xf>
    <xf numFmtId="0" fontId="15" fillId="6" borderId="0" xfId="3" applyNumberFormat="1" applyFont="1" applyFill="1" applyBorder="1" applyAlignment="1">
      <alignment horizontal="right"/>
    </xf>
    <xf numFmtId="3" fontId="15" fillId="0" borderId="39" xfId="3" applyNumberFormat="1" applyFont="1" applyBorder="1" applyAlignment="1" applyProtection="1">
      <alignment vertical="center"/>
      <protection locked="0"/>
    </xf>
    <xf numFmtId="1" fontId="15" fillId="0" borderId="11" xfId="3" applyNumberFormat="1" applyFont="1" applyBorder="1" applyAlignment="1">
      <alignment horizontal="left" vertical="center" wrapText="1"/>
    </xf>
    <xf numFmtId="0" fontId="23" fillId="0" borderId="0" xfId="9" applyFont="1" applyFill="1"/>
    <xf numFmtId="0" fontId="19" fillId="5" borderId="0" xfId="9" applyFont="1" applyFill="1" applyBorder="1" applyAlignment="1">
      <alignment horizontal="right"/>
    </xf>
    <xf numFmtId="0" fontId="15" fillId="0" borderId="15" xfId="3" quotePrefix="1" applyFont="1" applyBorder="1" applyAlignment="1">
      <alignment horizontal="left" vertical="center"/>
    </xf>
    <xf numFmtId="0" fontId="15" fillId="0" borderId="15" xfId="3" quotePrefix="1" applyFont="1" applyBorder="1" applyAlignment="1">
      <alignment horizontal="left" vertical="center" wrapText="1"/>
    </xf>
    <xf numFmtId="178" fontId="15" fillId="0" borderId="0" xfId="3" applyNumberFormat="1" applyFont="1" applyBorder="1" applyAlignment="1">
      <alignment vertical="center"/>
    </xf>
    <xf numFmtId="178" fontId="15" fillId="0" borderId="0" xfId="3" applyNumberFormat="1" applyFont="1" applyBorder="1" applyAlignment="1">
      <alignment vertical="center" wrapText="1"/>
    </xf>
    <xf numFmtId="3" fontId="15" fillId="0" borderId="0" xfId="3" applyNumberFormat="1" applyFont="1" applyBorder="1" applyAlignment="1">
      <alignment horizontal="right" vertical="center"/>
    </xf>
    <xf numFmtId="3" fontId="15" fillId="0" borderId="6" xfId="3" applyNumberFormat="1" applyFont="1" applyBorder="1" applyAlignment="1">
      <alignment horizontal="right" vertical="center"/>
    </xf>
    <xf numFmtId="0" fontId="23" fillId="0" borderId="0" xfId="3" applyFont="1" applyFill="1" applyAlignment="1">
      <alignment vertical="center"/>
    </xf>
    <xf numFmtId="178" fontId="23" fillId="0" borderId="0" xfId="9" applyNumberFormat="1" applyFont="1" applyFill="1" applyBorder="1"/>
    <xf numFmtId="178" fontId="23" fillId="0" borderId="0" xfId="9" applyNumberFormat="1" applyFont="1" applyFill="1" applyBorder="1" applyProtection="1">
      <protection locked="0"/>
    </xf>
    <xf numFmtId="178" fontId="23" fillId="0" borderId="0" xfId="9" applyNumberFormat="1" applyFont="1" applyFill="1"/>
    <xf numFmtId="178" fontId="23" fillId="0" borderId="0" xfId="9" applyNumberFormat="1" applyFont="1" applyFill="1" applyProtection="1">
      <protection locked="0"/>
    </xf>
    <xf numFmtId="178" fontId="19" fillId="0" borderId="0" xfId="9" applyNumberFormat="1" applyFont="1" applyFill="1"/>
    <xf numFmtId="0" fontId="15" fillId="0" borderId="0" xfId="9" applyNumberFormat="1" applyFont="1" applyFill="1" applyBorder="1" applyAlignment="1">
      <alignment horizontal="right"/>
    </xf>
    <xf numFmtId="178" fontId="37" fillId="0" borderId="0" xfId="9" applyNumberFormat="1" applyFont="1" applyFill="1" applyBorder="1"/>
    <xf numFmtId="178" fontId="37" fillId="0" borderId="0" xfId="9" applyNumberFormat="1" applyFont="1" applyFill="1" applyBorder="1" applyProtection="1">
      <protection locked="0"/>
    </xf>
    <xf numFmtId="178" fontId="56" fillId="0" borderId="0" xfId="9" applyNumberFormat="1" applyFont="1" applyFill="1" applyBorder="1"/>
    <xf numFmtId="0" fontId="37" fillId="0" borderId="0" xfId="9" applyFont="1" applyFill="1" applyBorder="1"/>
    <xf numFmtId="0" fontId="37" fillId="0" borderId="0" xfId="9" applyFont="1" applyFill="1"/>
    <xf numFmtId="0" fontId="15" fillId="0" borderId="0" xfId="3" applyFont="1" applyBorder="1" applyAlignment="1" applyProtection="1">
      <alignment vertical="center"/>
      <protection locked="0"/>
    </xf>
    <xf numFmtId="178" fontId="15" fillId="0" borderId="0" xfId="3" applyNumberFormat="1" applyFont="1" applyBorder="1" applyAlignment="1" applyProtection="1">
      <alignment vertical="center"/>
      <protection locked="0"/>
    </xf>
    <xf numFmtId="0" fontId="15" fillId="4" borderId="0" xfId="3" applyFont="1" applyFill="1" applyAlignment="1" applyProtection="1">
      <alignment vertical="center"/>
      <protection locked="0"/>
    </xf>
    <xf numFmtId="3" fontId="15" fillId="0" borderId="0" xfId="3" applyNumberFormat="1" applyFont="1" applyBorder="1" applyAlignment="1" applyProtection="1">
      <alignment horizontal="right" vertical="center"/>
    </xf>
    <xf numFmtId="0" fontId="15" fillId="2" borderId="0" xfId="3" applyFont="1" applyFill="1" applyBorder="1" applyAlignment="1" applyProtection="1">
      <alignment vertical="center"/>
      <protection locked="0"/>
    </xf>
    <xf numFmtId="3" fontId="15" fillId="2" borderId="0" xfId="3" applyNumberFormat="1" applyFont="1" applyFill="1" applyBorder="1" applyAlignment="1" applyProtection="1">
      <alignment horizontal="right" vertical="center"/>
      <protection locked="0"/>
    </xf>
    <xf numFmtId="0" fontId="15" fillId="0" borderId="0" xfId="3" applyFont="1" applyFill="1" applyBorder="1" applyAlignment="1" applyProtection="1">
      <alignment vertical="center"/>
    </xf>
    <xf numFmtId="0" fontId="15" fillId="0" borderId="0" xfId="3" applyFont="1" applyFill="1" applyAlignment="1" applyProtection="1">
      <alignment vertical="center"/>
      <protection locked="0"/>
    </xf>
    <xf numFmtId="0" fontId="15" fillId="2" borderId="0" xfId="3" applyFont="1" applyFill="1" applyAlignment="1" applyProtection="1">
      <alignment vertical="center"/>
      <protection locked="0"/>
    </xf>
    <xf numFmtId="0" fontId="15" fillId="0" borderId="0" xfId="3" applyFont="1" applyAlignment="1" applyProtection="1">
      <alignment vertical="center" wrapText="1"/>
      <protection locked="0"/>
    </xf>
    <xf numFmtId="3" fontId="15" fillId="0" borderId="0" xfId="3" applyNumberFormat="1" applyFont="1" applyFill="1" applyAlignment="1" applyProtection="1">
      <alignment horizontal="right" vertical="center"/>
      <protection locked="0"/>
    </xf>
    <xf numFmtId="0" fontId="15" fillId="9" borderId="0" xfId="3" applyFont="1" applyFill="1" applyAlignment="1">
      <alignment vertical="center"/>
    </xf>
    <xf numFmtId="0" fontId="15" fillId="9" borderId="0" xfId="3" applyFont="1" applyFill="1" applyAlignment="1">
      <alignment vertical="center" wrapText="1"/>
    </xf>
    <xf numFmtId="0" fontId="15" fillId="9" borderId="0" xfId="3" applyFont="1" applyFill="1" applyAlignment="1" applyProtection="1">
      <alignment vertical="center"/>
    </xf>
    <xf numFmtId="3" fontId="15" fillId="0" borderId="23" xfId="3" applyNumberFormat="1" applyFont="1" applyBorder="1" applyAlignment="1" applyProtection="1">
      <alignment horizontal="right" vertical="center"/>
    </xf>
    <xf numFmtId="3" fontId="15" fillId="0" borderId="4" xfId="3" applyNumberFormat="1" applyFont="1" applyBorder="1" applyAlignment="1" applyProtection="1">
      <alignment horizontal="right" vertical="center"/>
    </xf>
    <xf numFmtId="0" fontId="15" fillId="0" borderId="1" xfId="3" applyFont="1" applyBorder="1" applyAlignment="1">
      <alignment horizontal="center" vertical="center"/>
    </xf>
    <xf numFmtId="0" fontId="57" fillId="0" borderId="0" xfId="3" applyFont="1"/>
    <xf numFmtId="0" fontId="57" fillId="0" borderId="0" xfId="3" applyFont="1" applyAlignment="1"/>
    <xf numFmtId="0" fontId="57" fillId="0" borderId="0" xfId="3" applyFont="1" applyAlignment="1">
      <alignment wrapText="1"/>
    </xf>
    <xf numFmtId="3" fontId="57" fillId="0" borderId="0" xfId="3" applyNumberFormat="1" applyFont="1" applyAlignment="1"/>
    <xf numFmtId="0" fontId="45" fillId="0" borderId="0" xfId="3"/>
    <xf numFmtId="0" fontId="45" fillId="0" borderId="0" xfId="3" applyFont="1"/>
    <xf numFmtId="0" fontId="57" fillId="7" borderId="0" xfId="3" applyFont="1" applyFill="1"/>
    <xf numFmtId="182" fontId="57" fillId="0" borderId="0" xfId="3" applyNumberFormat="1" applyFont="1"/>
    <xf numFmtId="0" fontId="57" fillId="7" borderId="0" xfId="3" applyFont="1" applyFill="1" applyBorder="1"/>
    <xf numFmtId="3" fontId="42" fillId="7" borderId="0" xfId="3" applyNumberFormat="1" applyFont="1" applyFill="1" applyBorder="1" applyAlignment="1">
      <alignment horizontal="right"/>
    </xf>
    <xf numFmtId="0" fontId="45" fillId="7" borderId="0" xfId="3" applyFill="1" applyBorder="1"/>
    <xf numFmtId="0" fontId="49" fillId="0" borderId="19" xfId="3" applyFont="1" applyFill="1" applyBorder="1" applyAlignment="1">
      <alignment vertical="center"/>
    </xf>
    <xf numFmtId="0" fontId="49" fillId="0" borderId="52" xfId="3" applyFont="1" applyFill="1" applyBorder="1" applyAlignment="1">
      <alignment vertical="center"/>
    </xf>
    <xf numFmtId="0" fontId="42" fillId="0" borderId="38" xfId="3" applyFont="1" applyFill="1" applyBorder="1" applyAlignment="1">
      <alignment vertical="center"/>
    </xf>
    <xf numFmtId="0" fontId="49" fillId="0" borderId="5" xfId="3" applyFont="1" applyFill="1" applyBorder="1" applyAlignment="1">
      <alignment horizontal="center" vertical="center"/>
    </xf>
    <xf numFmtId="0" fontId="50" fillId="7" borderId="6" xfId="3" applyFont="1" applyFill="1" applyBorder="1" applyAlignment="1">
      <alignment horizontal="center" vertical="center"/>
    </xf>
    <xf numFmtId="0" fontId="50" fillId="7" borderId="1" xfId="3" quotePrefix="1" applyFont="1" applyFill="1" applyBorder="1" applyAlignment="1">
      <alignment horizontal="center" vertical="center"/>
    </xf>
    <xf numFmtId="3" fontId="49" fillId="0" borderId="5" xfId="3" applyNumberFormat="1" applyFont="1" applyFill="1" applyBorder="1" applyAlignment="1" applyProtection="1">
      <alignment horizontal="center" vertical="center" wrapText="1"/>
    </xf>
    <xf numFmtId="3" fontId="15" fillId="0" borderId="6" xfId="3" applyNumberFormat="1" applyFont="1" applyFill="1" applyBorder="1" applyAlignment="1">
      <alignment horizontal="right" vertical="center"/>
    </xf>
    <xf numFmtId="3" fontId="15" fillId="0" borderId="6" xfId="3" applyNumberFormat="1" applyFont="1" applyFill="1" applyBorder="1" applyAlignment="1" applyProtection="1">
      <alignment horizontal="right" vertical="center"/>
    </xf>
    <xf numFmtId="0" fontId="54" fillId="3" borderId="6" xfId="3" applyFont="1" applyFill="1" applyBorder="1" applyAlignment="1">
      <alignment vertical="center" wrapText="1"/>
    </xf>
    <xf numFmtId="0" fontId="18" fillId="0" borderId="7" xfId="3" applyFont="1" applyFill="1" applyBorder="1" applyAlignment="1" applyProtection="1">
      <alignment vertical="center"/>
      <protection locked="0"/>
    </xf>
    <xf numFmtId="3" fontId="15" fillId="4" borderId="6" xfId="3" applyNumberFormat="1" applyFont="1" applyFill="1" applyBorder="1" applyAlignment="1" applyProtection="1">
      <alignment horizontal="right" vertical="center"/>
    </xf>
    <xf numFmtId="3" fontId="23" fillId="0" borderId="53" xfId="3" applyNumberFormat="1" applyFont="1" applyFill="1" applyBorder="1" applyAlignment="1" applyProtection="1">
      <alignment vertical="center"/>
    </xf>
    <xf numFmtId="3" fontId="23" fillId="0" borderId="54" xfId="3" applyNumberFormat="1" applyFont="1" applyFill="1" applyBorder="1" applyAlignment="1" applyProtection="1">
      <alignment vertical="center"/>
    </xf>
    <xf numFmtId="3" fontId="15" fillId="0" borderId="46" xfId="3" applyNumberFormat="1" applyFont="1" applyFill="1" applyBorder="1" applyAlignment="1" applyProtection="1">
      <alignment horizontal="right" vertical="center"/>
      <protection locked="0"/>
    </xf>
    <xf numFmtId="3" fontId="15" fillId="0" borderId="39" xfId="3" applyNumberFormat="1" applyFont="1" applyFill="1" applyBorder="1" applyAlignment="1" applyProtection="1">
      <alignment horizontal="right" vertical="center"/>
    </xf>
    <xf numFmtId="3" fontId="23" fillId="0" borderId="55" xfId="3" applyNumberFormat="1" applyFont="1" applyFill="1" applyBorder="1" applyAlignment="1" applyProtection="1">
      <alignment horizontal="right" vertical="center"/>
    </xf>
    <xf numFmtId="3" fontId="23" fillId="0" borderId="39" xfId="3" applyNumberFormat="1" applyFont="1" applyFill="1" applyBorder="1" applyAlignment="1" applyProtection="1">
      <alignment horizontal="right" vertical="center"/>
    </xf>
    <xf numFmtId="0" fontId="57" fillId="0" borderId="0" xfId="3" applyFont="1" applyFill="1"/>
    <xf numFmtId="3" fontId="23" fillId="0" borderId="46" xfId="3" applyNumberFormat="1" applyFont="1" applyFill="1" applyBorder="1" applyAlignment="1" applyProtection="1">
      <alignment horizontal="right" vertical="center"/>
      <protection locked="0"/>
    </xf>
    <xf numFmtId="3" fontId="15" fillId="0" borderId="31" xfId="3" quotePrefix="1" applyNumberFormat="1" applyFont="1" applyFill="1" applyBorder="1" applyAlignment="1" applyProtection="1">
      <alignment horizontal="right" vertical="center"/>
    </xf>
    <xf numFmtId="3" fontId="23" fillId="0" borderId="46" xfId="3" applyNumberFormat="1" applyFont="1" applyFill="1" applyBorder="1" applyAlignment="1" applyProtection="1">
      <alignment horizontal="right"/>
      <protection locked="0"/>
    </xf>
    <xf numFmtId="3" fontId="23" fillId="0" borderId="31" xfId="3" applyNumberFormat="1" applyFont="1" applyFill="1" applyBorder="1" applyAlignment="1" applyProtection="1">
      <alignment horizontal="right"/>
      <protection locked="0"/>
    </xf>
    <xf numFmtId="3" fontId="23" fillId="0" borderId="55" xfId="3" applyNumberFormat="1" applyFont="1" applyFill="1" applyBorder="1" applyAlignment="1" applyProtection="1">
      <alignment horizontal="right"/>
    </xf>
    <xf numFmtId="3" fontId="23" fillId="0" borderId="39" xfId="3" applyNumberFormat="1" applyFont="1" applyFill="1" applyBorder="1" applyAlignment="1" applyProtection="1">
      <alignment horizontal="right"/>
    </xf>
    <xf numFmtId="3" fontId="15" fillId="0" borderId="39" xfId="3" applyNumberFormat="1" applyFont="1" applyBorder="1" applyAlignment="1" applyProtection="1">
      <alignment horizontal="right"/>
      <protection locked="0"/>
    </xf>
    <xf numFmtId="3" fontId="15" fillId="0" borderId="46" xfId="3" applyNumberFormat="1" applyFont="1" applyFill="1" applyBorder="1" applyAlignment="1" applyProtection="1">
      <alignment horizontal="right"/>
      <protection locked="0"/>
    </xf>
    <xf numFmtId="3" fontId="15" fillId="0" borderId="31" xfId="3" applyNumberFormat="1" applyFont="1" applyFill="1" applyBorder="1" applyAlignment="1" applyProtection="1">
      <alignment horizontal="right"/>
      <protection locked="0"/>
    </xf>
    <xf numFmtId="3" fontId="15" fillId="0" borderId="16" xfId="3" applyNumberFormat="1" applyFont="1" applyFill="1" applyBorder="1" applyAlignment="1" applyProtection="1">
      <alignment horizontal="right" vertical="center"/>
      <protection locked="0"/>
    </xf>
    <xf numFmtId="3" fontId="15" fillId="0" borderId="40" xfId="3" applyNumberFormat="1" applyFont="1" applyFill="1" applyBorder="1" applyAlignment="1" applyProtection="1">
      <alignment horizontal="right" vertical="center"/>
      <protection locked="0"/>
    </xf>
    <xf numFmtId="0" fontId="64" fillId="4" borderId="0" xfId="3" applyFont="1" applyFill="1" applyAlignment="1">
      <alignment vertical="center"/>
    </xf>
    <xf numFmtId="0" fontId="42" fillId="0" borderId="0" xfId="3" applyFont="1" applyBorder="1" applyAlignment="1">
      <alignment vertical="center"/>
    </xf>
    <xf numFmtId="0" fontId="42" fillId="0" borderId="0" xfId="0" applyFont="1" applyAlignment="1">
      <alignment horizontal="right" wrapText="1"/>
    </xf>
    <xf numFmtId="49" fontId="61" fillId="10" borderId="21" xfId="0" applyNumberFormat="1" applyFont="1" applyFill="1" applyBorder="1" applyAlignment="1" applyProtection="1">
      <alignment horizontal="center" vertical="center"/>
      <protection locked="0"/>
    </xf>
    <xf numFmtId="0" fontId="15" fillId="0" borderId="50" xfId="9" applyFont="1" applyFill="1" applyBorder="1" applyAlignment="1">
      <alignment horizontal="left" vertical="center" wrapText="1"/>
    </xf>
    <xf numFmtId="0" fontId="15" fillId="0" borderId="51" xfId="9" applyFont="1" applyFill="1" applyBorder="1" applyAlignment="1">
      <alignment horizontal="left" vertical="center" wrapText="1"/>
    </xf>
    <xf numFmtId="0" fontId="15" fillId="6" borderId="56" xfId="9" applyFont="1" applyFill="1" applyBorder="1" applyAlignment="1">
      <alignment horizontal="left" wrapText="1"/>
    </xf>
    <xf numFmtId="0" fontId="15" fillId="6" borderId="57" xfId="9" applyFont="1" applyFill="1" applyBorder="1" applyAlignment="1">
      <alignment horizontal="left" wrapText="1"/>
    </xf>
    <xf numFmtId="0" fontId="15" fillId="6" borderId="58" xfId="9" applyFont="1" applyFill="1" applyBorder="1" applyAlignment="1">
      <alignment horizontal="left" wrapText="1"/>
    </xf>
    <xf numFmtId="3" fontId="15" fillId="0" borderId="13" xfId="3" applyNumberFormat="1" applyFont="1" applyBorder="1" applyAlignment="1" applyProtection="1">
      <alignment horizontal="right" vertical="center"/>
      <protection locked="0"/>
    </xf>
    <xf numFmtId="3" fontId="15" fillId="0" borderId="41" xfId="3" applyNumberFormat="1" applyFont="1" applyBorder="1" applyAlignment="1" applyProtection="1">
      <alignment horizontal="right" vertical="center"/>
      <protection locked="0"/>
    </xf>
    <xf numFmtId="3" fontId="15" fillId="0" borderId="41" xfId="3" applyNumberFormat="1" applyFont="1" applyFill="1" applyBorder="1" applyAlignment="1" applyProtection="1">
      <alignment horizontal="right" vertical="center"/>
      <protection locked="0"/>
    </xf>
    <xf numFmtId="0" fontId="15" fillId="0" borderId="23" xfId="9" applyFont="1" applyFill="1" applyBorder="1" applyAlignment="1">
      <alignment horizontal="left"/>
    </xf>
    <xf numFmtId="0" fontId="15" fillId="0" borderId="12" xfId="9" applyFont="1" applyFill="1" applyBorder="1" applyAlignment="1">
      <alignment horizontal="left"/>
    </xf>
    <xf numFmtId="0" fontId="15" fillId="0" borderId="12" xfId="9" applyFont="1" applyFill="1" applyBorder="1"/>
    <xf numFmtId="0" fontId="26" fillId="0" borderId="59" xfId="9" applyFont="1" applyFill="1" applyBorder="1" applyAlignment="1">
      <alignment horizontal="left" vertical="center" wrapText="1"/>
    </xf>
    <xf numFmtId="3" fontId="15" fillId="0" borderId="49" xfId="3" applyNumberFormat="1" applyFont="1" applyBorder="1" applyAlignment="1" applyProtection="1">
      <alignment horizontal="right" vertical="center"/>
      <protection locked="0"/>
    </xf>
    <xf numFmtId="0" fontId="30" fillId="0" borderId="23" xfId="9" applyFont="1" applyFill="1" applyBorder="1" applyAlignment="1">
      <alignment wrapText="1"/>
    </xf>
    <xf numFmtId="0" fontId="30" fillId="0" borderId="0" xfId="9" applyFont="1" applyFill="1" applyBorder="1" applyAlignment="1">
      <alignment wrapText="1"/>
    </xf>
    <xf numFmtId="0" fontId="31" fillId="0" borderId="0" xfId="9" applyFont="1" applyFill="1" applyBorder="1" applyAlignment="1">
      <alignment wrapText="1"/>
    </xf>
    <xf numFmtId="0" fontId="30" fillId="0" borderId="12" xfId="9" applyFont="1" applyFill="1" applyBorder="1" applyAlignment="1">
      <alignment wrapText="1"/>
    </xf>
    <xf numFmtId="0" fontId="25" fillId="0" borderId="23" xfId="3" applyFont="1" applyFill="1" applyBorder="1" applyAlignment="1">
      <alignment vertical="center" wrapText="1"/>
    </xf>
    <xf numFmtId="0" fontId="25" fillId="0" borderId="30" xfId="3" applyFont="1" applyFill="1" applyBorder="1" applyAlignment="1">
      <alignment vertical="center" wrapText="1"/>
    </xf>
    <xf numFmtId="0" fontId="25" fillId="0" borderId="32" xfId="3" applyFont="1" applyFill="1" applyBorder="1" applyAlignment="1">
      <alignment vertical="center" wrapText="1"/>
    </xf>
    <xf numFmtId="0" fontId="25" fillId="0" borderId="12" xfId="3" applyFont="1" applyFill="1" applyBorder="1" applyAlignment="1">
      <alignment vertical="center" wrapText="1"/>
    </xf>
    <xf numFmtId="0" fontId="27" fillId="0" borderId="40" xfId="9" applyFont="1" applyFill="1" applyBorder="1"/>
    <xf numFmtId="3" fontId="15" fillId="0" borderId="41" xfId="3" applyNumberFormat="1" applyFont="1" applyBorder="1" applyAlignment="1" applyProtection="1">
      <alignment vertical="center"/>
      <protection locked="0"/>
    </xf>
    <xf numFmtId="0" fontId="36" fillId="0" borderId="23" xfId="9" applyFont="1" applyFill="1" applyBorder="1"/>
    <xf numFmtId="0" fontId="36" fillId="0" borderId="12" xfId="9" applyFont="1" applyFill="1" applyBorder="1"/>
    <xf numFmtId="0" fontId="15" fillId="0" borderId="0" xfId="9" applyFont="1" applyFill="1" applyBorder="1" applyAlignment="1">
      <alignment horizontal="left" wrapText="1"/>
    </xf>
    <xf numFmtId="0" fontId="20" fillId="0" borderId="23" xfId="9" applyFont="1" applyFill="1" applyBorder="1" applyAlignment="1">
      <alignment horizontal="left" wrapText="1"/>
    </xf>
    <xf numFmtId="0" fontId="20" fillId="0" borderId="36" xfId="9" applyFont="1" applyFill="1" applyBorder="1" applyAlignment="1">
      <alignment horizontal="left" wrapText="1"/>
    </xf>
    <xf numFmtId="0" fontId="20" fillId="0" borderId="0" xfId="9" applyFont="1" applyFill="1" applyBorder="1" applyAlignment="1">
      <alignment horizontal="left" wrapText="1"/>
    </xf>
    <xf numFmtId="0" fontId="20" fillId="0" borderId="12" xfId="9" applyFont="1" applyFill="1" applyBorder="1" applyAlignment="1">
      <alignment horizontal="left" wrapText="1"/>
    </xf>
    <xf numFmtId="3" fontId="15" fillId="0" borderId="41" xfId="3" applyNumberFormat="1" applyFont="1" applyBorder="1" applyAlignment="1" applyProtection="1">
      <alignment horizontal="right"/>
      <protection locked="0"/>
    </xf>
    <xf numFmtId="0" fontId="65" fillId="0" borderId="0" xfId="0" applyFont="1"/>
    <xf numFmtId="0" fontId="15" fillId="11" borderId="0" xfId="3" applyFont="1" applyFill="1" applyAlignment="1">
      <alignment vertical="center"/>
    </xf>
    <xf numFmtId="3" fontId="15" fillId="0" borderId="39" xfId="3" applyNumberFormat="1" applyFont="1" applyBorder="1" applyAlignment="1" applyProtection="1">
      <alignment horizontal="right" vertical="center"/>
    </xf>
    <xf numFmtId="3" fontId="15" fillId="0" borderId="38" xfId="3" applyNumberFormat="1" applyFont="1" applyBorder="1" applyAlignment="1" applyProtection="1">
      <alignment vertical="center"/>
    </xf>
    <xf numFmtId="0" fontId="0" fillId="7" borderId="0" xfId="0" applyFill="1"/>
    <xf numFmtId="3" fontId="91" fillId="7" borderId="0" xfId="0" applyNumberFormat="1" applyFont="1" applyFill="1"/>
    <xf numFmtId="1" fontId="15" fillId="0" borderId="10" xfId="3" applyNumberFormat="1" applyFont="1" applyBorder="1" applyAlignment="1">
      <alignment horizontal="center" vertical="center"/>
    </xf>
    <xf numFmtId="3" fontId="57" fillId="0" borderId="0" xfId="3" applyNumberFormat="1" applyFont="1" applyAlignment="1" applyProtection="1"/>
    <xf numFmtId="3" fontId="42" fillId="7" borderId="0" xfId="3" applyNumberFormat="1" applyFont="1" applyFill="1" applyBorder="1" applyAlignment="1" applyProtection="1">
      <alignment horizontal="right"/>
    </xf>
    <xf numFmtId="3" fontId="49" fillId="0" borderId="1" xfId="3" quotePrefix="1" applyNumberFormat="1" applyFont="1" applyFill="1" applyBorder="1" applyAlignment="1" applyProtection="1">
      <alignment horizontal="center" vertical="center"/>
    </xf>
    <xf numFmtId="0" fontId="45" fillId="0" borderId="0" xfId="3" applyProtection="1"/>
    <xf numFmtId="0" fontId="15" fillId="0" borderId="51" xfId="9" applyFont="1" applyFill="1" applyBorder="1" applyAlignment="1">
      <alignment horizontal="left" wrapText="1"/>
    </xf>
    <xf numFmtId="0" fontId="15" fillId="0" borderId="23" xfId="9" quotePrefix="1" applyFont="1" applyFill="1" applyBorder="1" applyAlignment="1">
      <alignment horizontal="left" vertical="center" wrapText="1"/>
    </xf>
    <xf numFmtId="0" fontId="15" fillId="0" borderId="12" xfId="9" quotePrefix="1" applyFont="1" applyFill="1" applyBorder="1" applyAlignment="1">
      <alignment vertical="center" wrapText="1"/>
    </xf>
    <xf numFmtId="0" fontId="15" fillId="0" borderId="23" xfId="9" quotePrefix="1" applyFont="1" applyFill="1" applyBorder="1" applyAlignment="1">
      <alignment horizontal="left"/>
    </xf>
    <xf numFmtId="0" fontId="15" fillId="0" borderId="12" xfId="9" quotePrefix="1" applyFont="1" applyFill="1" applyBorder="1"/>
    <xf numFmtId="0" fontId="20" fillId="0" borderId="60" xfId="9" applyFont="1" applyFill="1" applyBorder="1" applyAlignment="1">
      <alignment vertical="center" wrapText="1"/>
    </xf>
    <xf numFmtId="0" fontId="20" fillId="0" borderId="60" xfId="9" applyFont="1" applyFill="1" applyBorder="1" applyAlignment="1">
      <alignment horizontal="left" vertical="center" wrapText="1"/>
    </xf>
    <xf numFmtId="0" fontId="15" fillId="0" borderId="0" xfId="9" quotePrefix="1" applyFont="1" applyFill="1" applyBorder="1" applyAlignment="1">
      <alignment horizontal="left" vertical="center" wrapText="1"/>
    </xf>
    <xf numFmtId="0" fontId="15" fillId="0" borderId="61" xfId="9" applyFont="1" applyFill="1" applyBorder="1" applyAlignment="1">
      <alignment horizontal="left" vertical="center" wrapText="1"/>
    </xf>
    <xf numFmtId="0" fontId="15" fillId="0" borderId="37" xfId="9" applyFont="1" applyFill="1" applyBorder="1" applyAlignment="1">
      <alignment horizontal="left" vertical="center" wrapText="1"/>
    </xf>
    <xf numFmtId="0" fontId="20" fillId="0" borderId="37" xfId="9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/>
    </xf>
    <xf numFmtId="3" fontId="21" fillId="0" borderId="44" xfId="3" applyNumberFormat="1" applyFont="1" applyFill="1" applyBorder="1" applyAlignment="1" applyProtection="1">
      <alignment vertical="center"/>
    </xf>
    <xf numFmtId="3" fontId="21" fillId="0" borderId="45" xfId="3" applyNumberFormat="1" applyFont="1" applyFill="1" applyBorder="1" applyAlignment="1" applyProtection="1">
      <alignment vertical="center"/>
    </xf>
    <xf numFmtId="3" fontId="93" fillId="3" borderId="10" xfId="3" applyNumberFormat="1" applyFont="1" applyFill="1" applyBorder="1" applyAlignment="1">
      <alignment vertical="center"/>
    </xf>
    <xf numFmtId="3" fontId="21" fillId="0" borderId="46" xfId="3" applyNumberFormat="1" applyFont="1" applyFill="1" applyBorder="1" applyAlignment="1" applyProtection="1">
      <alignment horizontal="right" vertical="center"/>
    </xf>
    <xf numFmtId="3" fontId="21" fillId="0" borderId="31" xfId="3" applyNumberFormat="1" applyFont="1" applyFill="1" applyBorder="1" applyAlignment="1" applyProtection="1">
      <alignment horizontal="right" vertical="center"/>
    </xf>
    <xf numFmtId="0" fontId="18" fillId="2" borderId="7" xfId="0" applyFont="1" applyFill="1" applyBorder="1" applyAlignment="1" applyProtection="1">
      <alignment vertical="center" wrapText="1"/>
      <protection locked="0"/>
    </xf>
    <xf numFmtId="0" fontId="18" fillId="0" borderId="0" xfId="3" applyFont="1" applyAlignment="1">
      <alignment horizontal="center" wrapText="1"/>
    </xf>
    <xf numFmtId="3" fontId="49" fillId="0" borderId="1" xfId="3" quotePrefix="1" applyNumberFormat="1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left" vertical="center"/>
    </xf>
    <xf numFmtId="1" fontId="15" fillId="0" borderId="1" xfId="3" applyNumberFormat="1" applyFont="1" applyBorder="1" applyAlignment="1">
      <alignment horizontal="left" vertical="center" wrapText="1"/>
    </xf>
    <xf numFmtId="0" fontId="15" fillId="0" borderId="11" xfId="3" applyFont="1" applyBorder="1" applyAlignment="1">
      <alignment horizontal="left" vertical="center"/>
    </xf>
    <xf numFmtId="3" fontId="93" fillId="3" borderId="1" xfId="3" applyNumberFormat="1" applyFont="1" applyFill="1" applyBorder="1" applyAlignment="1">
      <alignment vertical="center"/>
    </xf>
    <xf numFmtId="0" fontId="15" fillId="0" borderId="1" xfId="3" applyFont="1" applyBorder="1" applyAlignment="1">
      <alignment vertical="center"/>
    </xf>
    <xf numFmtId="182" fontId="96" fillId="0" borderId="5" xfId="3" applyNumberFormat="1" applyFont="1" applyFill="1" applyBorder="1" applyAlignment="1" applyProtection="1">
      <alignment horizontal="center" vertical="center"/>
    </xf>
    <xf numFmtId="0" fontId="97" fillId="0" borderId="6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vertical="center" wrapText="1"/>
    </xf>
    <xf numFmtId="0" fontId="0" fillId="0" borderId="60" xfId="0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3" fontId="15" fillId="0" borderId="60" xfId="3" applyNumberFormat="1" applyFont="1" applyBorder="1" applyAlignment="1" applyProtection="1">
      <alignment horizontal="right" vertical="center"/>
      <protection locked="0"/>
    </xf>
    <xf numFmtId="3" fontId="15" fillId="0" borderId="62" xfId="3" applyNumberFormat="1" applyFont="1" applyBorder="1" applyAlignment="1" applyProtection="1">
      <alignment horizontal="right" vertical="center"/>
      <protection locked="0"/>
    </xf>
    <xf numFmtId="3" fontId="15" fillId="0" borderId="62" xfId="3" applyNumberFormat="1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protection locked="0"/>
    </xf>
    <xf numFmtId="0" fontId="3" fillId="0" borderId="63" xfId="0" applyFont="1" applyBorder="1" applyAlignment="1" applyProtection="1">
      <protection locked="0"/>
    </xf>
    <xf numFmtId="0" fontId="3" fillId="0" borderId="52" xfId="0" applyFont="1" applyBorder="1" applyAlignment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3" fillId="7" borderId="11" xfId="0" quotePrefix="1" applyFont="1" applyFill="1" applyBorder="1" applyAlignment="1" applyProtection="1">
      <alignment horizontal="center"/>
      <protection locked="0"/>
    </xf>
    <xf numFmtId="0" fontId="3" fillId="7" borderId="10" xfId="0" quotePrefix="1" applyFont="1" applyFill="1" applyBorder="1" applyAlignment="1" applyProtection="1">
      <alignment horizontal="center"/>
      <protection locked="0"/>
    </xf>
    <xf numFmtId="0" fontId="2" fillId="12" borderId="6" xfId="0" applyFont="1" applyFill="1" applyBorder="1" applyAlignment="1" applyProtection="1">
      <alignment horizontal="center"/>
      <protection locked="0"/>
    </xf>
    <xf numFmtId="0" fontId="2" fillId="12" borderId="8" xfId="0" applyFont="1" applyFill="1" applyBorder="1" applyAlignment="1" applyProtection="1">
      <alignment horizontal="center"/>
      <protection locked="0"/>
    </xf>
    <xf numFmtId="0" fontId="3" fillId="12" borderId="10" xfId="0" quotePrefix="1" applyFont="1" applyFill="1" applyBorder="1" applyAlignment="1" applyProtection="1">
      <alignment horizontal="center"/>
      <protection locked="0"/>
    </xf>
    <xf numFmtId="0" fontId="2" fillId="12" borderId="6" xfId="0" applyFont="1" applyFill="1" applyBorder="1" applyAlignment="1" applyProtection="1">
      <protection locked="0"/>
    </xf>
    <xf numFmtId="3" fontId="2" fillId="12" borderId="10" xfId="0" applyNumberFormat="1" applyFont="1" applyFill="1" applyBorder="1" applyAlignment="1" applyProtection="1"/>
    <xf numFmtId="3" fontId="2" fillId="12" borderId="5" xfId="0" applyNumberFormat="1" applyFont="1" applyFill="1" applyBorder="1" applyAlignment="1" applyProtection="1"/>
    <xf numFmtId="3" fontId="2" fillId="12" borderId="14" xfId="0" applyNumberFormat="1" applyFont="1" applyFill="1" applyBorder="1" applyAlignment="1" applyProtection="1"/>
    <xf numFmtId="3" fontId="2" fillId="12" borderId="8" xfId="0" applyNumberFormat="1" applyFont="1" applyFill="1" applyBorder="1" applyAlignment="1" applyProtection="1"/>
    <xf numFmtId="3" fontId="2" fillId="12" borderId="13" xfId="0" applyNumberFormat="1" applyFont="1" applyFill="1" applyBorder="1" applyAlignment="1" applyProtection="1"/>
    <xf numFmtId="3" fontId="2" fillId="12" borderId="18" xfId="0" applyNumberFormat="1" applyFont="1" applyFill="1" applyBorder="1" applyAlignment="1" applyProtection="1"/>
    <xf numFmtId="3" fontId="2" fillId="12" borderId="1" xfId="0" applyNumberFormat="1" applyFont="1" applyFill="1" applyBorder="1" applyAlignment="1" applyProtection="1"/>
    <xf numFmtId="3" fontId="7" fillId="12" borderId="1" xfId="0" quotePrefix="1" applyNumberFormat="1" applyFont="1" applyFill="1" applyBorder="1" applyAlignment="1" applyProtection="1"/>
    <xf numFmtId="3" fontId="2" fillId="12" borderId="20" xfId="0" applyNumberFormat="1" applyFont="1" applyFill="1" applyBorder="1" applyAlignment="1" applyProtection="1"/>
    <xf numFmtId="3" fontId="7" fillId="12" borderId="10" xfId="0" quotePrefix="1" applyNumberFormat="1" applyFont="1" applyFill="1" applyBorder="1" applyAlignment="1" applyProtection="1"/>
    <xf numFmtId="3" fontId="7" fillId="12" borderId="13" xfId="0" quotePrefix="1" applyNumberFormat="1" applyFont="1" applyFill="1" applyBorder="1" applyAlignment="1" applyProtection="1"/>
    <xf numFmtId="3" fontId="7" fillId="12" borderId="6" xfId="0" quotePrefix="1" applyNumberFormat="1" applyFont="1" applyFill="1" applyBorder="1" applyAlignment="1" applyProtection="1"/>
    <xf numFmtId="3" fontId="2" fillId="12" borderId="10" xfId="0" applyNumberFormat="1" applyFont="1" applyFill="1" applyBorder="1" applyAlignment="1" applyProtection="1">
      <alignment horizontal="right"/>
    </xf>
    <xf numFmtId="3" fontId="2" fillId="12" borderId="6" xfId="0" applyNumberFormat="1" applyFont="1" applyFill="1" applyBorder="1" applyAlignment="1" applyProtection="1">
      <alignment horizontal="right"/>
    </xf>
    <xf numFmtId="3" fontId="7" fillId="12" borderId="18" xfId="0" quotePrefix="1" applyNumberFormat="1" applyFont="1" applyFill="1" applyBorder="1" applyAlignment="1" applyProtection="1"/>
    <xf numFmtId="3" fontId="7" fillId="12" borderId="5" xfId="0" quotePrefix="1" applyNumberFormat="1" applyFont="1" applyFill="1" applyBorder="1" applyAlignment="1" applyProtection="1"/>
    <xf numFmtId="0" fontId="12" fillId="0" borderId="13" xfId="0" quotePrefix="1" applyFont="1" applyBorder="1" applyAlignment="1" applyProtection="1">
      <alignment horizontal="left"/>
    </xf>
    <xf numFmtId="0" fontId="12" fillId="0" borderId="13" xfId="0" quotePrefix="1" applyFont="1" applyBorder="1" applyAlignment="1" applyProtection="1">
      <alignment horizontal="left"/>
      <protection locked="0"/>
    </xf>
    <xf numFmtId="3" fontId="12" fillId="12" borderId="13" xfId="0" quotePrefix="1" applyNumberFormat="1" applyFont="1" applyFill="1" applyBorder="1" applyAlignment="1" applyProtection="1"/>
    <xf numFmtId="3" fontId="12" fillId="0" borderId="13" xfId="0" quotePrefix="1" applyNumberFormat="1" applyFont="1" applyBorder="1" applyAlignment="1" applyProtection="1"/>
    <xf numFmtId="3" fontId="99" fillId="0" borderId="13" xfId="0" quotePrefix="1" applyNumberFormat="1" applyFont="1" applyBorder="1" applyAlignment="1" applyProtection="1"/>
    <xf numFmtId="3" fontId="91" fillId="7" borderId="0" xfId="0" applyNumberFormat="1" applyFont="1" applyFill="1" applyProtection="1"/>
    <xf numFmtId="3" fontId="49" fillId="12" borderId="1" xfId="3" quotePrefix="1" applyNumberFormat="1" applyFont="1" applyFill="1" applyBorder="1" applyAlignment="1" applyProtection="1">
      <alignment horizontal="center" vertical="center"/>
    </xf>
    <xf numFmtId="0" fontId="101" fillId="0" borderId="0" xfId="9" quotePrefix="1" applyFont="1" applyFill="1" applyBorder="1" applyAlignment="1">
      <alignment horizontal="right" vertical="center"/>
    </xf>
    <xf numFmtId="0" fontId="15" fillId="8" borderId="0" xfId="3" applyFont="1" applyFill="1" applyBorder="1" applyAlignment="1">
      <alignment vertical="center"/>
    </xf>
    <xf numFmtId="0" fontId="15" fillId="8" borderId="0" xfId="3" applyFont="1" applyFill="1" applyBorder="1" applyAlignment="1">
      <alignment vertical="center" wrapText="1"/>
    </xf>
    <xf numFmtId="3" fontId="15" fillId="8" borderId="0" xfId="3" applyNumberFormat="1" applyFont="1" applyFill="1" applyBorder="1" applyAlignment="1">
      <alignment horizontal="right" vertical="center"/>
    </xf>
    <xf numFmtId="3" fontId="15" fillId="8" borderId="0" xfId="3" applyNumberFormat="1" applyFont="1" applyFill="1" applyBorder="1" applyAlignment="1">
      <alignment horizontal="center" vertical="center"/>
    </xf>
    <xf numFmtId="14" fontId="15" fillId="8" borderId="0" xfId="3" quotePrefix="1" applyNumberFormat="1" applyFont="1" applyFill="1" applyBorder="1" applyAlignment="1" applyProtection="1">
      <alignment horizontal="center" vertical="center"/>
    </xf>
    <xf numFmtId="14" fontId="15" fillId="8" borderId="0" xfId="3" applyNumberFormat="1" applyFont="1" applyFill="1" applyBorder="1" applyAlignment="1" applyProtection="1">
      <alignment horizontal="center" vertical="center"/>
    </xf>
    <xf numFmtId="0" fontId="15" fillId="8" borderId="0" xfId="3" quotePrefix="1" applyFont="1" applyFill="1" applyBorder="1" applyAlignment="1">
      <alignment vertical="center"/>
    </xf>
    <xf numFmtId="49" fontId="15" fillId="8" borderId="0" xfId="3" applyNumberFormat="1" applyFont="1" applyFill="1" applyBorder="1" applyAlignment="1" applyProtection="1">
      <alignment horizontal="center" vertical="center"/>
    </xf>
    <xf numFmtId="3" fontId="15" fillId="8" borderId="0" xfId="3" quotePrefix="1" applyNumberFormat="1" applyFont="1" applyFill="1" applyBorder="1" applyAlignment="1">
      <alignment horizontal="right" vertical="center"/>
    </xf>
    <xf numFmtId="182" fontId="18" fillId="8" borderId="0" xfId="3" applyNumberFormat="1" applyFont="1" applyFill="1" applyBorder="1" applyAlignment="1">
      <alignment horizontal="center" vertical="center"/>
    </xf>
    <xf numFmtId="3" fontId="15" fillId="8" borderId="0" xfId="3" applyNumberFormat="1" applyFont="1" applyFill="1" applyBorder="1" applyAlignment="1" applyProtection="1">
      <alignment horizontal="right" vertical="center"/>
      <protection locked="0"/>
    </xf>
    <xf numFmtId="0" fontId="15" fillId="8" borderId="0" xfId="3" applyFont="1" applyFill="1" applyBorder="1" applyAlignment="1">
      <alignment horizontal="center" vertical="center"/>
    </xf>
    <xf numFmtId="0" fontId="15" fillId="8" borderId="0" xfId="3" applyFont="1" applyFill="1" applyBorder="1" applyAlignment="1">
      <alignment horizontal="center" vertical="center" wrapText="1"/>
    </xf>
    <xf numFmtId="0" fontId="15" fillId="8" borderId="0" xfId="3" applyFont="1" applyFill="1" applyBorder="1" applyAlignment="1">
      <alignment horizontal="center"/>
    </xf>
    <xf numFmtId="0" fontId="15" fillId="8" borderId="0" xfId="3" applyFont="1" applyFill="1" applyBorder="1" applyAlignment="1">
      <alignment horizontal="center" vertical="top"/>
    </xf>
    <xf numFmtId="0" fontId="15" fillId="8" borderId="0" xfId="3" applyFont="1" applyFill="1" applyBorder="1" applyAlignment="1">
      <alignment vertical="top" wrapText="1"/>
    </xf>
    <xf numFmtId="3" fontId="15" fillId="8" borderId="0" xfId="3" applyNumberFormat="1" applyFont="1" applyFill="1" applyBorder="1" applyAlignment="1">
      <alignment horizontal="center"/>
    </xf>
    <xf numFmtId="3" fontId="15" fillId="8" borderId="0" xfId="3" applyNumberFormat="1" applyFont="1" applyFill="1" applyBorder="1" applyAlignment="1" applyProtection="1">
      <alignment horizontal="right" vertical="center"/>
    </xf>
    <xf numFmtId="3" fontId="15" fillId="8" borderId="0" xfId="0" applyNumberFormat="1" applyFont="1" applyFill="1" applyBorder="1" applyAlignment="1" applyProtection="1">
      <alignment horizontal="right" vertical="center"/>
    </xf>
    <xf numFmtId="0" fontId="34" fillId="8" borderId="0" xfId="3" applyFont="1" applyFill="1" applyBorder="1"/>
    <xf numFmtId="0" fontId="15" fillId="8" borderId="0" xfId="3" applyFont="1" applyFill="1" applyBorder="1" applyAlignment="1">
      <alignment vertical="top"/>
    </xf>
    <xf numFmtId="3" fontId="15" fillId="8" borderId="0" xfId="3" applyNumberFormat="1" applyFont="1" applyFill="1" applyBorder="1" applyAlignment="1">
      <alignment horizontal="right"/>
    </xf>
    <xf numFmtId="0" fontId="25" fillId="0" borderId="38" xfId="9" applyFont="1" applyFill="1" applyBorder="1" applyAlignment="1">
      <alignment horizontal="center" vertical="center" wrapText="1"/>
    </xf>
    <xf numFmtId="179" fontId="24" fillId="14" borderId="31" xfId="3" quotePrefix="1" applyNumberFormat="1" applyFont="1" applyFill="1" applyBorder="1" applyAlignment="1" applyProtection="1">
      <alignment horizontal="center" vertical="center"/>
    </xf>
    <xf numFmtId="179" fontId="121" fillId="14" borderId="64" xfId="3" applyNumberFormat="1" applyFont="1" applyFill="1" applyBorder="1" applyAlignment="1" applyProtection="1">
      <alignment horizontal="center" vertical="center"/>
    </xf>
    <xf numFmtId="49" fontId="122" fillId="14" borderId="31" xfId="3" applyNumberFormat="1" applyFont="1" applyFill="1" applyBorder="1" applyAlignment="1" applyProtection="1">
      <alignment horizontal="center" vertical="center"/>
      <protection locked="0"/>
    </xf>
    <xf numFmtId="0" fontId="24" fillId="0" borderId="0" xfId="3" quotePrefix="1" applyFont="1" applyAlignment="1">
      <alignment vertical="center"/>
    </xf>
    <xf numFmtId="0" fontId="123" fillId="15" borderId="65" xfId="9" applyFont="1" applyFill="1" applyBorder="1" applyAlignment="1">
      <alignment horizontal="left" vertical="center" wrapText="1"/>
    </xf>
    <xf numFmtId="0" fontId="124" fillId="15" borderId="66" xfId="9" applyFont="1" applyFill="1" applyBorder="1" applyAlignment="1">
      <alignment horizontal="center" vertical="center" wrapText="1"/>
    </xf>
    <xf numFmtId="0" fontId="123" fillId="15" borderId="66" xfId="3" applyFont="1" applyFill="1" applyBorder="1" applyAlignment="1">
      <alignment horizontal="center" vertical="center" wrapText="1"/>
    </xf>
    <xf numFmtId="0" fontId="123" fillId="15" borderId="46" xfId="3" applyFont="1" applyFill="1" applyBorder="1" applyAlignment="1">
      <alignment horizontal="center" vertical="center"/>
    </xf>
    <xf numFmtId="0" fontId="123" fillId="15" borderId="31" xfId="3" applyFont="1" applyFill="1" applyBorder="1" applyAlignment="1">
      <alignment horizontal="center" vertical="center"/>
    </xf>
    <xf numFmtId="0" fontId="98" fillId="0" borderId="55" xfId="9" applyFont="1" applyFill="1" applyBorder="1" applyAlignment="1">
      <alignment horizontal="center" vertical="center" wrapText="1"/>
    </xf>
    <xf numFmtId="0" fontId="125" fillId="15" borderId="1" xfId="3" applyFont="1" applyFill="1" applyBorder="1" applyAlignment="1" applyProtection="1">
      <alignment horizontal="center" vertical="center" wrapText="1"/>
    </xf>
    <xf numFmtId="181" fontId="105" fillId="13" borderId="9" xfId="9" quotePrefix="1" applyNumberFormat="1" applyFont="1" applyFill="1" applyBorder="1" applyAlignment="1" applyProtection="1">
      <alignment horizontal="right" vertical="center"/>
    </xf>
    <xf numFmtId="3" fontId="126" fillId="14" borderId="8" xfId="3" applyNumberFormat="1" applyFont="1" applyFill="1" applyBorder="1" applyAlignment="1">
      <alignment horizontal="right" vertical="center"/>
    </xf>
    <xf numFmtId="3" fontId="126" fillId="14" borderId="8" xfId="3" applyNumberFormat="1" applyFont="1" applyFill="1" applyBorder="1" applyAlignment="1" applyProtection="1">
      <alignment horizontal="right" vertical="center"/>
    </xf>
    <xf numFmtId="186" fontId="127" fillId="16" borderId="67" xfId="3" applyNumberFormat="1" applyFont="1" applyFill="1" applyBorder="1" applyAlignment="1" applyProtection="1">
      <alignment horizontal="center" vertical="center"/>
    </xf>
    <xf numFmtId="0" fontId="127" fillId="16" borderId="67" xfId="3" applyNumberFormat="1" applyFont="1" applyFill="1" applyBorder="1" applyAlignment="1" applyProtection="1">
      <alignment horizontal="center" vertical="center"/>
    </xf>
    <xf numFmtId="0" fontId="24" fillId="0" borderId="0" xfId="3" applyFont="1" applyAlignment="1">
      <alignment horizontal="right" vertical="center"/>
    </xf>
    <xf numFmtId="49" fontId="128" fillId="0" borderId="0" xfId="3" applyNumberFormat="1" applyFont="1" applyFill="1" applyAlignment="1" applyProtection="1">
      <alignment horizontal="center" vertical="center"/>
    </xf>
    <xf numFmtId="3" fontId="24" fillId="0" borderId="0" xfId="3" applyNumberFormat="1" applyFont="1" applyAlignment="1">
      <alignment horizontal="center" vertical="center"/>
    </xf>
    <xf numFmtId="181" fontId="129" fillId="17" borderId="16" xfId="9" quotePrefix="1" applyNumberFormat="1" applyFont="1" applyFill="1" applyBorder="1" applyAlignment="1" applyProtection="1">
      <alignment horizontal="right" vertical="center"/>
    </xf>
    <xf numFmtId="3" fontId="130" fillId="17" borderId="13" xfId="3" applyNumberFormat="1" applyFont="1" applyFill="1" applyBorder="1" applyAlignment="1" applyProtection="1">
      <alignment horizontal="right" vertical="center"/>
    </xf>
    <xf numFmtId="0" fontId="131" fillId="18" borderId="65" xfId="3" applyFont="1" applyFill="1" applyBorder="1" applyAlignment="1" applyProtection="1">
      <alignment vertical="center"/>
    </xf>
    <xf numFmtId="0" fontId="131" fillId="18" borderId="66" xfId="3" applyFont="1" applyFill="1" applyBorder="1" applyAlignment="1" applyProtection="1">
      <alignment horizontal="center" vertical="center"/>
    </xf>
    <xf numFmtId="0" fontId="132" fillId="18" borderId="66" xfId="3" applyFont="1" applyFill="1" applyBorder="1" applyAlignment="1" applyProtection="1">
      <alignment horizontal="center" vertical="center" wrapText="1"/>
    </xf>
    <xf numFmtId="0" fontId="133" fillId="18" borderId="9" xfId="3" applyFont="1" applyFill="1" applyBorder="1" applyAlignment="1" applyProtection="1">
      <alignment horizontal="center" vertical="center"/>
    </xf>
    <xf numFmtId="0" fontId="133" fillId="18" borderId="24" xfId="3" applyFont="1" applyFill="1" applyBorder="1" applyAlignment="1" applyProtection="1">
      <alignment horizontal="center" vertical="center"/>
    </xf>
    <xf numFmtId="0" fontId="27" fillId="0" borderId="4" xfId="9" applyFont="1" applyFill="1" applyBorder="1" applyAlignment="1" applyProtection="1">
      <alignment horizontal="center" vertical="center" wrapText="1"/>
    </xf>
    <xf numFmtId="0" fontId="2" fillId="15" borderId="15" xfId="0" applyFont="1" applyFill="1" applyBorder="1" applyAlignment="1" applyProtection="1">
      <alignment horizontal="center" vertical="center" wrapText="1"/>
    </xf>
    <xf numFmtId="0" fontId="18" fillId="15" borderId="1" xfId="3" applyFont="1" applyFill="1" applyBorder="1" applyAlignment="1" applyProtection="1">
      <alignment horizontal="center" vertical="center"/>
    </xf>
    <xf numFmtId="183" fontId="18" fillId="18" borderId="1" xfId="9" applyNumberFormat="1" applyFont="1" applyFill="1" applyBorder="1" applyAlignment="1">
      <alignment horizontal="right" vertical="center"/>
    </xf>
    <xf numFmtId="0" fontId="22" fillId="18" borderId="1" xfId="9" applyFont="1" applyFill="1" applyBorder="1" applyAlignment="1">
      <alignment horizontal="right" vertical="center"/>
    </xf>
    <xf numFmtId="0" fontId="18" fillId="18" borderId="1" xfId="11" applyFont="1" applyFill="1" applyBorder="1" applyAlignment="1">
      <alignment horizontal="center" vertical="center" wrapText="1"/>
    </xf>
    <xf numFmtId="3" fontId="15" fillId="18" borderId="68" xfId="3" applyNumberFormat="1" applyFont="1" applyFill="1" applyBorder="1" applyAlignment="1" applyProtection="1">
      <alignment horizontal="right" vertical="center"/>
    </xf>
    <xf numFmtId="0" fontId="134" fillId="19" borderId="65" xfId="3" applyFont="1" applyFill="1" applyBorder="1" applyAlignment="1" applyProtection="1">
      <alignment vertical="center"/>
    </xf>
    <xf numFmtId="0" fontId="134" fillId="19" borderId="66" xfId="3" applyFont="1" applyFill="1" applyBorder="1" applyAlignment="1" applyProtection="1">
      <alignment horizontal="center" vertical="center"/>
    </xf>
    <xf numFmtId="0" fontId="135" fillId="19" borderId="66" xfId="3" applyFont="1" applyFill="1" applyBorder="1" applyAlignment="1" applyProtection="1">
      <alignment horizontal="center" vertical="center" wrapText="1"/>
    </xf>
    <xf numFmtId="0" fontId="136" fillId="19" borderId="69" xfId="3" quotePrefix="1" applyFont="1" applyFill="1" applyBorder="1" applyAlignment="1" applyProtection="1">
      <alignment horizontal="center" vertical="center"/>
    </xf>
    <xf numFmtId="0" fontId="136" fillId="19" borderId="24" xfId="3" applyFont="1" applyFill="1" applyBorder="1" applyAlignment="1" applyProtection="1">
      <alignment horizontal="center" vertical="center"/>
    </xf>
    <xf numFmtId="0" fontId="137" fillId="0" borderId="12" xfId="9" applyFont="1" applyFill="1" applyBorder="1" applyAlignment="1" applyProtection="1">
      <alignment horizontal="center" vertical="center" wrapText="1"/>
    </xf>
    <xf numFmtId="0" fontId="138" fillId="14" borderId="13" xfId="9" applyFont="1" applyFill="1" applyBorder="1" applyAlignment="1" applyProtection="1">
      <alignment horizontal="left" vertical="center"/>
    </xf>
    <xf numFmtId="0" fontId="127" fillId="16" borderId="70" xfId="3" applyNumberFormat="1" applyFont="1" applyFill="1" applyBorder="1" applyAlignment="1" applyProtection="1">
      <alignment horizontal="center" vertical="center"/>
    </xf>
    <xf numFmtId="0" fontId="127" fillId="19" borderId="1" xfId="3" applyNumberFormat="1" applyFont="1" applyFill="1" applyBorder="1" applyAlignment="1" applyProtection="1">
      <alignment horizontal="center" vertical="center"/>
    </xf>
    <xf numFmtId="181" fontId="139" fillId="20" borderId="16" xfId="9" quotePrefix="1" applyNumberFormat="1" applyFont="1" applyFill="1" applyBorder="1" applyAlignment="1" applyProtection="1">
      <alignment horizontal="right" vertical="center"/>
    </xf>
    <xf numFmtId="3" fontId="140" fillId="20" borderId="13" xfId="3" applyNumberFormat="1" applyFont="1" applyFill="1" applyBorder="1" applyAlignment="1" applyProtection="1">
      <alignment vertical="center"/>
    </xf>
    <xf numFmtId="3" fontId="15" fillId="21" borderId="2" xfId="3" applyNumberFormat="1" applyFont="1" applyFill="1" applyBorder="1" applyAlignment="1">
      <alignment vertical="center"/>
    </xf>
    <xf numFmtId="3" fontId="15" fillId="21" borderId="2" xfId="3" applyNumberFormat="1" applyFont="1" applyFill="1" applyBorder="1" applyAlignment="1" applyProtection="1">
      <alignment vertical="center"/>
    </xf>
    <xf numFmtId="0" fontId="141" fillId="19" borderId="71" xfId="9" quotePrefix="1" applyFont="1" applyFill="1" applyBorder="1" applyAlignment="1">
      <alignment horizontal="right" vertical="center"/>
    </xf>
    <xf numFmtId="0" fontId="136" fillId="19" borderId="72" xfId="9" applyFont="1" applyFill="1" applyBorder="1" applyAlignment="1">
      <alignment horizontal="right" vertical="center"/>
    </xf>
    <xf numFmtId="0" fontId="135" fillId="19" borderId="73" xfId="9" applyFont="1" applyFill="1" applyBorder="1" applyAlignment="1">
      <alignment horizontal="center" vertical="center" wrapText="1"/>
    </xf>
    <xf numFmtId="3" fontId="140" fillId="19" borderId="74" xfId="3" applyNumberFormat="1" applyFont="1" applyFill="1" applyBorder="1" applyAlignment="1">
      <alignment vertical="center"/>
    </xf>
    <xf numFmtId="3" fontId="140" fillId="19" borderId="74" xfId="3" applyNumberFormat="1" applyFont="1" applyFill="1" applyBorder="1" applyAlignment="1" applyProtection="1">
      <alignment vertical="center"/>
    </xf>
    <xf numFmtId="0" fontId="15" fillId="22" borderId="7" xfId="3" quotePrefix="1" applyFont="1" applyFill="1" applyBorder="1" applyAlignment="1">
      <alignment horizontal="center" vertical="center" wrapText="1"/>
    </xf>
    <xf numFmtId="0" fontId="15" fillId="22" borderId="11" xfId="3" applyFont="1" applyFill="1" applyBorder="1" applyAlignment="1">
      <alignment vertical="center"/>
    </xf>
    <xf numFmtId="178" fontId="15" fillId="22" borderId="43" xfId="3" quotePrefix="1" applyNumberFormat="1" applyFont="1" applyFill="1" applyBorder="1" applyAlignment="1">
      <alignment horizontal="center" vertical="center"/>
    </xf>
    <xf numFmtId="178" fontId="15" fillId="22" borderId="10" xfId="3" quotePrefix="1" applyNumberFormat="1" applyFont="1" applyFill="1" applyBorder="1" applyAlignment="1">
      <alignment horizontal="center" vertical="center" wrapText="1"/>
    </xf>
    <xf numFmtId="0" fontId="15" fillId="22" borderId="5" xfId="3" quotePrefix="1" applyFont="1" applyFill="1" applyBorder="1" applyAlignment="1">
      <alignment horizontal="center" vertical="center"/>
    </xf>
    <xf numFmtId="0" fontId="15" fillId="22" borderId="5" xfId="3" applyFont="1" applyFill="1" applyBorder="1" applyAlignment="1">
      <alignment vertical="center"/>
    </xf>
    <xf numFmtId="0" fontId="15" fillId="22" borderId="5" xfId="3" quotePrefix="1" applyFont="1" applyFill="1" applyBorder="1" applyAlignment="1">
      <alignment horizontal="center" vertical="center" wrapText="1"/>
    </xf>
    <xf numFmtId="0" fontId="15" fillId="22" borderId="10" xfId="3" quotePrefix="1" applyFont="1" applyFill="1" applyBorder="1" applyAlignment="1">
      <alignment horizontal="center" vertical="center" wrapText="1"/>
    </xf>
    <xf numFmtId="3" fontId="15" fillId="23" borderId="10" xfId="3" applyNumberFormat="1" applyFont="1" applyFill="1" applyBorder="1" applyAlignment="1">
      <alignment horizontal="right" vertical="center"/>
    </xf>
    <xf numFmtId="0" fontId="2" fillId="14" borderId="15" xfId="0" applyFont="1" applyFill="1" applyBorder="1" applyAlignment="1" applyProtection="1">
      <alignment horizontal="center" vertical="center" wrapText="1"/>
    </xf>
    <xf numFmtId="0" fontId="98" fillId="14" borderId="1" xfId="3" applyFont="1" applyFill="1" applyBorder="1" applyAlignment="1" applyProtection="1">
      <alignment horizontal="center" vertical="center"/>
    </xf>
    <xf numFmtId="0" fontId="15" fillId="24" borderId="1" xfId="3" quotePrefix="1" applyFont="1" applyFill="1" applyBorder="1" applyAlignment="1">
      <alignment horizontal="center" vertical="center"/>
    </xf>
    <xf numFmtId="181" fontId="18" fillId="24" borderId="1" xfId="9" quotePrefix="1" applyNumberFormat="1" applyFont="1" applyFill="1" applyBorder="1" applyAlignment="1">
      <alignment horizontal="center" vertical="center"/>
    </xf>
    <xf numFmtId="181" fontId="20" fillId="24" borderId="1" xfId="9" quotePrefix="1" applyNumberFormat="1" applyFont="1" applyFill="1" applyBorder="1" applyAlignment="1">
      <alignment horizontal="center" vertical="center"/>
    </xf>
    <xf numFmtId="0" fontId="24" fillId="24" borderId="1" xfId="3" quotePrefix="1" applyFont="1" applyFill="1" applyBorder="1" applyAlignment="1">
      <alignment horizontal="center" vertical="center" wrapText="1"/>
    </xf>
    <xf numFmtId="0" fontId="127" fillId="25" borderId="67" xfId="3" applyNumberFormat="1" applyFont="1" applyFill="1" applyBorder="1" applyAlignment="1" applyProtection="1">
      <alignment horizontal="center" vertical="center"/>
    </xf>
    <xf numFmtId="3" fontId="23" fillId="25" borderId="75" xfId="3" applyNumberFormat="1" applyFont="1" applyFill="1" applyBorder="1" applyAlignment="1">
      <alignment vertical="center"/>
    </xf>
    <xf numFmtId="3" fontId="23" fillId="25" borderId="54" xfId="3" applyNumberFormat="1" applyFont="1" applyFill="1" applyBorder="1" applyAlignment="1">
      <alignment vertical="center"/>
    </xf>
    <xf numFmtId="3" fontId="23" fillId="25" borderId="54" xfId="3" applyNumberFormat="1" applyFont="1" applyFill="1" applyBorder="1" applyAlignment="1" applyProtection="1">
      <alignment vertical="center"/>
    </xf>
    <xf numFmtId="3" fontId="23" fillId="25" borderId="41" xfId="3" applyNumberFormat="1" applyFont="1" applyFill="1" applyBorder="1" applyAlignment="1" applyProtection="1">
      <alignment vertical="center"/>
    </xf>
    <xf numFmtId="3" fontId="23" fillId="25" borderId="39" xfId="3" applyNumberFormat="1" applyFont="1" applyFill="1" applyBorder="1" applyAlignment="1" applyProtection="1">
      <alignment vertical="center"/>
    </xf>
    <xf numFmtId="3" fontId="23" fillId="25" borderId="41" xfId="3" applyNumberFormat="1" applyFont="1" applyFill="1" applyBorder="1" applyAlignment="1" applyProtection="1">
      <alignment horizontal="right" vertical="center"/>
    </xf>
    <xf numFmtId="3" fontId="23" fillId="25" borderId="39" xfId="3" applyNumberFormat="1" applyFont="1" applyFill="1" applyBorder="1" applyAlignment="1" applyProtection="1">
      <alignment horizontal="right" vertical="center"/>
    </xf>
    <xf numFmtId="3" fontId="15" fillId="25" borderId="39" xfId="3" applyNumberFormat="1" applyFont="1" applyFill="1" applyBorder="1" applyAlignment="1" applyProtection="1">
      <alignment horizontal="right" vertical="center"/>
    </xf>
    <xf numFmtId="3" fontId="23" fillId="25" borderId="41" xfId="3" applyNumberFormat="1" applyFont="1" applyFill="1" applyBorder="1" applyAlignment="1" applyProtection="1">
      <alignment horizontal="right" vertical="center"/>
      <protection locked="0"/>
    </xf>
    <xf numFmtId="3" fontId="23" fillId="25" borderId="39" xfId="3" applyNumberFormat="1" applyFont="1" applyFill="1" applyBorder="1" applyAlignment="1" applyProtection="1">
      <alignment horizontal="right" vertical="center"/>
      <protection locked="0"/>
    </xf>
    <xf numFmtId="178" fontId="18" fillId="24" borderId="1" xfId="9" applyNumberFormat="1" applyFont="1" applyFill="1" applyBorder="1" applyAlignment="1">
      <alignment horizontal="right" vertical="center"/>
    </xf>
    <xf numFmtId="181" fontId="22" fillId="24" borderId="1" xfId="9" quotePrefix="1" applyNumberFormat="1" applyFont="1" applyFill="1" applyBorder="1" applyAlignment="1">
      <alignment horizontal="right" vertical="center"/>
    </xf>
    <xf numFmtId="0" fontId="24" fillId="24" borderId="1" xfId="9" applyFont="1" applyFill="1" applyBorder="1" applyAlignment="1">
      <alignment horizontal="center" vertical="center" wrapText="1"/>
    </xf>
    <xf numFmtId="3" fontId="15" fillId="24" borderId="1" xfId="3" applyNumberFormat="1" applyFont="1" applyFill="1" applyBorder="1" applyAlignment="1">
      <alignment vertical="center"/>
    </xf>
    <xf numFmtId="3" fontId="15" fillId="24" borderId="1" xfId="3" applyNumberFormat="1" applyFont="1" applyFill="1" applyBorder="1" applyAlignment="1" applyProtection="1">
      <alignment vertical="center"/>
    </xf>
    <xf numFmtId="3" fontId="21" fillId="16" borderId="44" xfId="3" applyNumberFormat="1" applyFont="1" applyFill="1" applyBorder="1" applyAlignment="1" applyProtection="1">
      <alignment vertical="center"/>
    </xf>
    <xf numFmtId="3" fontId="15" fillId="16" borderId="46" xfId="3" applyNumberFormat="1" applyFont="1" applyFill="1" applyBorder="1" applyAlignment="1" applyProtection="1">
      <alignment horizontal="right" vertical="center"/>
    </xf>
    <xf numFmtId="3" fontId="21" fillId="16" borderId="46" xfId="3" applyNumberFormat="1" applyFont="1" applyFill="1" applyBorder="1" applyAlignment="1" applyProtection="1">
      <alignment horizontal="right" vertical="center"/>
    </xf>
    <xf numFmtId="3" fontId="23" fillId="16" borderId="46" xfId="3" applyNumberFormat="1" applyFont="1" applyFill="1" applyBorder="1" applyAlignment="1" applyProtection="1">
      <alignment horizontal="right" vertical="center"/>
    </xf>
    <xf numFmtId="3" fontId="23" fillId="16" borderId="31" xfId="3" applyNumberFormat="1" applyFont="1" applyFill="1" applyBorder="1" applyAlignment="1" applyProtection="1">
      <alignment horizontal="right" vertical="center"/>
    </xf>
    <xf numFmtId="3" fontId="15" fillId="16" borderId="31" xfId="3" applyNumberFormat="1" applyFont="1" applyFill="1" applyBorder="1" applyAlignment="1" applyProtection="1">
      <alignment horizontal="right" vertical="center"/>
    </xf>
    <xf numFmtId="3" fontId="140" fillId="20" borderId="13" xfId="3" applyNumberFormat="1" applyFont="1" applyFill="1" applyBorder="1" applyAlignment="1" applyProtection="1">
      <alignment vertical="center"/>
      <protection locked="0"/>
    </xf>
    <xf numFmtId="3" fontId="49" fillId="21" borderId="1" xfId="3" quotePrefix="1" applyNumberFormat="1" applyFont="1" applyFill="1" applyBorder="1" applyAlignment="1" applyProtection="1">
      <alignment horizontal="center" vertical="center"/>
    </xf>
    <xf numFmtId="0" fontId="23" fillId="21" borderId="0" xfId="3" applyFont="1" applyFill="1" applyAlignment="1">
      <alignment vertical="center"/>
    </xf>
    <xf numFmtId="0" fontId="127" fillId="16" borderId="18" xfId="3" applyNumberFormat="1" applyFont="1" applyFill="1" applyBorder="1" applyAlignment="1" applyProtection="1">
      <alignment horizontal="center" vertical="center"/>
    </xf>
    <xf numFmtId="0" fontId="127" fillId="16" borderId="1" xfId="3" applyNumberFormat="1" applyFont="1" applyFill="1" applyBorder="1" applyAlignment="1" applyProtection="1">
      <alignment horizontal="center" vertical="center"/>
    </xf>
    <xf numFmtId="186" fontId="127" fillId="25" borderId="67" xfId="3" applyNumberFormat="1" applyFont="1" applyFill="1" applyBorder="1" applyAlignment="1" applyProtection="1">
      <alignment horizontal="center" vertical="center"/>
    </xf>
    <xf numFmtId="0" fontId="15" fillId="18" borderId="1" xfId="3" applyFont="1" applyFill="1" applyBorder="1" applyAlignment="1">
      <alignment vertical="center"/>
    </xf>
    <xf numFmtId="0" fontId="15" fillId="18" borderId="1" xfId="3" applyFont="1" applyFill="1" applyBorder="1" applyAlignment="1">
      <alignment horizontal="center" vertical="center"/>
    </xf>
    <xf numFmtId="0" fontId="15" fillId="18" borderId="1" xfId="3" applyFont="1" applyFill="1" applyBorder="1" applyAlignment="1">
      <alignment horizontal="center" vertical="center" wrapText="1"/>
    </xf>
    <xf numFmtId="0" fontId="15" fillId="18" borderId="1" xfId="3" applyFont="1" applyFill="1" applyBorder="1" applyAlignment="1" applyProtection="1">
      <alignment horizontal="center" vertical="center"/>
    </xf>
    <xf numFmtId="181" fontId="18" fillId="18" borderId="1" xfId="9" quotePrefix="1" applyNumberFormat="1" applyFont="1" applyFill="1" applyBorder="1" applyAlignment="1">
      <alignment horizontal="center" vertical="center"/>
    </xf>
    <xf numFmtId="181" fontId="20" fillId="18" borderId="1" xfId="9" quotePrefix="1" applyNumberFormat="1" applyFont="1" applyFill="1" applyBorder="1" applyAlignment="1">
      <alignment horizontal="center" vertical="center"/>
    </xf>
    <xf numFmtId="0" fontId="24" fillId="18" borderId="6" xfId="3" applyFont="1" applyFill="1" applyBorder="1" applyAlignment="1">
      <alignment horizontal="center" vertical="center" wrapText="1"/>
    </xf>
    <xf numFmtId="0" fontId="15" fillId="18" borderId="6" xfId="3" applyFont="1" applyFill="1" applyBorder="1" applyAlignment="1" applyProtection="1">
      <alignment horizontal="center" vertical="center"/>
    </xf>
    <xf numFmtId="181" fontId="19" fillId="17" borderId="19" xfId="9" quotePrefix="1" applyNumberFormat="1" applyFont="1" applyFill="1" applyBorder="1" applyAlignment="1">
      <alignment horizontal="right" vertical="center"/>
    </xf>
    <xf numFmtId="3" fontId="23" fillId="17" borderId="14" xfId="3" applyNumberFormat="1" applyFont="1" applyFill="1" applyBorder="1" applyAlignment="1" applyProtection="1">
      <alignment vertical="center"/>
    </xf>
    <xf numFmtId="3" fontId="23" fillId="17" borderId="75" xfId="3" applyNumberFormat="1" applyFont="1" applyFill="1" applyBorder="1" applyAlignment="1" applyProtection="1">
      <alignment vertical="center"/>
    </xf>
    <xf numFmtId="3" fontId="23" fillId="17" borderId="54" xfId="3" applyNumberFormat="1" applyFont="1" applyFill="1" applyBorder="1" applyAlignment="1" applyProtection="1">
      <alignment vertical="center"/>
    </xf>
    <xf numFmtId="181" fontId="19" fillId="17" borderId="7" xfId="9" quotePrefix="1" applyNumberFormat="1" applyFont="1" applyFill="1" applyBorder="1" applyAlignment="1">
      <alignment horizontal="right" vertical="center"/>
    </xf>
    <xf numFmtId="3" fontId="23" fillId="17" borderId="13" xfId="3" applyNumberFormat="1" applyFont="1" applyFill="1" applyBorder="1" applyAlignment="1" applyProtection="1">
      <alignment horizontal="right" vertical="center"/>
    </xf>
    <xf numFmtId="3" fontId="23" fillId="17" borderId="41" xfId="3" applyNumberFormat="1" applyFont="1" applyFill="1" applyBorder="1" applyAlignment="1" applyProtection="1">
      <alignment horizontal="right" vertical="center"/>
    </xf>
    <xf numFmtId="3" fontId="23" fillId="17" borderId="39" xfId="3" applyNumberFormat="1" applyFont="1" applyFill="1" applyBorder="1" applyAlignment="1" applyProtection="1">
      <alignment horizontal="right" vertical="center"/>
    </xf>
    <xf numFmtId="3" fontId="23" fillId="17" borderId="41" xfId="3" applyNumberFormat="1" applyFont="1" applyFill="1" applyBorder="1" applyAlignment="1" applyProtection="1">
      <alignment horizontal="right" vertical="center"/>
      <protection locked="0"/>
    </xf>
    <xf numFmtId="3" fontId="23" fillId="17" borderId="39" xfId="3" applyNumberFormat="1" applyFont="1" applyFill="1" applyBorder="1" applyAlignment="1" applyProtection="1">
      <alignment horizontal="right" vertical="center"/>
      <protection locked="0"/>
    </xf>
    <xf numFmtId="3" fontId="15" fillId="17" borderId="39" xfId="3" applyNumberFormat="1" applyFont="1" applyFill="1" applyBorder="1" applyAlignment="1" applyProtection="1">
      <alignment horizontal="right" vertical="center"/>
    </xf>
    <xf numFmtId="181" fontId="19" fillId="17" borderId="7" xfId="9" quotePrefix="1" applyNumberFormat="1" applyFont="1" applyFill="1" applyBorder="1" applyAlignment="1">
      <alignment horizontal="right"/>
    </xf>
    <xf numFmtId="3" fontId="23" fillId="17" borderId="13" xfId="3" applyNumberFormat="1" applyFont="1" applyFill="1" applyBorder="1" applyAlignment="1" applyProtection="1">
      <alignment horizontal="right"/>
    </xf>
    <xf numFmtId="3" fontId="23" fillId="17" borderId="41" xfId="3" applyNumberFormat="1" applyFont="1" applyFill="1" applyBorder="1" applyAlignment="1" applyProtection="1">
      <alignment horizontal="right"/>
      <protection locked="0"/>
    </xf>
    <xf numFmtId="3" fontId="23" fillId="17" borderId="39" xfId="3" applyNumberFormat="1" applyFont="1" applyFill="1" applyBorder="1" applyAlignment="1" applyProtection="1">
      <alignment horizontal="right"/>
      <protection locked="0"/>
    </xf>
    <xf numFmtId="3" fontId="23" fillId="17" borderId="41" xfId="3" applyNumberFormat="1" applyFont="1" applyFill="1" applyBorder="1" applyAlignment="1" applyProtection="1">
      <alignment horizontal="right"/>
    </xf>
    <xf numFmtId="3" fontId="23" fillId="17" borderId="39" xfId="3" applyNumberFormat="1" applyFont="1" applyFill="1" applyBorder="1" applyAlignment="1" applyProtection="1">
      <alignment horizontal="right"/>
    </xf>
    <xf numFmtId="183" fontId="19" fillId="17" borderId="46" xfId="9" quotePrefix="1" applyNumberFormat="1" applyFont="1" applyFill="1" applyBorder="1" applyAlignment="1">
      <alignment horizontal="right" vertical="center"/>
    </xf>
    <xf numFmtId="3" fontId="15" fillId="18" borderId="1" xfId="3" applyNumberFormat="1" applyFont="1" applyFill="1" applyBorder="1" applyAlignment="1" applyProtection="1">
      <alignment horizontal="right" vertical="center"/>
    </xf>
    <xf numFmtId="3" fontId="49" fillId="16" borderId="1" xfId="3" quotePrefix="1" applyNumberFormat="1" applyFont="1" applyFill="1" applyBorder="1" applyAlignment="1" applyProtection="1">
      <alignment horizontal="center" vertical="center"/>
    </xf>
    <xf numFmtId="3" fontId="15" fillId="16" borderId="37" xfId="3" applyNumberFormat="1" applyFont="1" applyFill="1" applyBorder="1" applyAlignment="1" applyProtection="1">
      <alignment horizontal="right" vertical="center"/>
    </xf>
    <xf numFmtId="3" fontId="15" fillId="16" borderId="6" xfId="3" applyNumberFormat="1" applyFont="1" applyFill="1" applyBorder="1" applyAlignment="1" applyProtection="1">
      <alignment horizontal="right" vertical="center"/>
    </xf>
    <xf numFmtId="3" fontId="15" fillId="16" borderId="13" xfId="3" applyNumberFormat="1" applyFont="1" applyFill="1" applyBorder="1" applyAlignment="1" applyProtection="1">
      <alignment horizontal="right" vertical="center"/>
    </xf>
    <xf numFmtId="3" fontId="15" fillId="16" borderId="13" xfId="3" applyNumberFormat="1" applyFont="1" applyFill="1" applyBorder="1" applyAlignment="1" applyProtection="1">
      <alignment horizontal="right"/>
    </xf>
    <xf numFmtId="3" fontId="15" fillId="16" borderId="40" xfId="3" applyNumberFormat="1" applyFont="1" applyFill="1" applyBorder="1" applyAlignment="1" applyProtection="1">
      <alignment horizontal="right" vertical="center"/>
    </xf>
    <xf numFmtId="3" fontId="23" fillId="16" borderId="44" xfId="3" applyNumberFormat="1" applyFont="1" applyFill="1" applyBorder="1" applyAlignment="1" applyProtection="1">
      <alignment vertical="center"/>
    </xf>
    <xf numFmtId="3" fontId="23" fillId="16" borderId="45" xfId="3" applyNumberFormat="1" applyFont="1" applyFill="1" applyBorder="1" applyAlignment="1" applyProtection="1">
      <alignment vertical="center"/>
    </xf>
    <xf numFmtId="3" fontId="15" fillId="16" borderId="45" xfId="3" applyNumberFormat="1" applyFont="1" applyFill="1" applyBorder="1" applyAlignment="1" applyProtection="1">
      <alignment horizontal="right" vertical="center"/>
    </xf>
    <xf numFmtId="3" fontId="23" fillId="16" borderId="54" xfId="3" applyNumberFormat="1" applyFont="1" applyFill="1" applyBorder="1" applyAlignment="1" applyProtection="1">
      <alignment vertical="center"/>
    </xf>
    <xf numFmtId="3" fontId="15" fillId="16" borderId="39" xfId="3" applyNumberFormat="1" applyFont="1" applyFill="1" applyBorder="1" applyAlignment="1" applyProtection="1">
      <alignment horizontal="right" vertical="center"/>
    </xf>
    <xf numFmtId="3" fontId="23" fillId="16" borderId="39" xfId="3" applyNumberFormat="1" applyFont="1" applyFill="1" applyBorder="1" applyAlignment="1" applyProtection="1">
      <alignment horizontal="right" vertical="center"/>
    </xf>
    <xf numFmtId="3" fontId="15" fillId="16" borderId="47" xfId="3" applyNumberFormat="1" applyFont="1" applyFill="1" applyBorder="1" applyAlignment="1" applyProtection="1">
      <alignment horizontal="right" vertical="center"/>
    </xf>
    <xf numFmtId="3" fontId="15" fillId="16" borderId="42" xfId="3" applyNumberFormat="1" applyFont="1" applyFill="1" applyBorder="1" applyAlignment="1" applyProtection="1">
      <alignment horizontal="right" vertical="center"/>
    </xf>
    <xf numFmtId="0" fontId="142" fillId="16" borderId="70" xfId="3" applyNumberFormat="1" applyFont="1" applyFill="1" applyBorder="1" applyAlignment="1" applyProtection="1">
      <alignment horizontal="center" vertical="center"/>
    </xf>
    <xf numFmtId="0" fontId="143" fillId="15" borderId="1" xfId="3" applyNumberFormat="1" applyFont="1" applyFill="1" applyBorder="1" applyAlignment="1" applyProtection="1">
      <alignment horizontal="center" vertical="center"/>
    </xf>
    <xf numFmtId="0" fontId="18" fillId="15" borderId="1" xfId="9" quotePrefix="1" applyFont="1" applyFill="1" applyBorder="1" applyAlignment="1">
      <alignment horizontal="right" vertical="center"/>
    </xf>
    <xf numFmtId="0" fontId="22" fillId="15" borderId="1" xfId="9" applyFont="1" applyFill="1" applyBorder="1" applyAlignment="1">
      <alignment horizontal="right" vertical="center"/>
    </xf>
    <xf numFmtId="0" fontId="24" fillId="15" borderId="15" xfId="3" applyFont="1" applyFill="1" applyBorder="1" applyAlignment="1">
      <alignment horizontal="center" vertical="center" wrapText="1"/>
    </xf>
    <xf numFmtId="3" fontId="15" fillId="15" borderId="1" xfId="3" applyNumberFormat="1" applyFont="1" applyFill="1" applyBorder="1" applyAlignment="1" applyProtection="1">
      <alignment horizontal="right" vertical="center"/>
    </xf>
    <xf numFmtId="0" fontId="127" fillId="18" borderId="1" xfId="3" applyNumberFormat="1" applyFont="1" applyFill="1" applyBorder="1" applyAlignment="1" applyProtection="1">
      <alignment horizontal="center" vertical="center"/>
    </xf>
    <xf numFmtId="3" fontId="140" fillId="20" borderId="8" xfId="3" applyNumberFormat="1" applyFont="1" applyFill="1" applyBorder="1" applyAlignment="1" applyProtection="1">
      <alignment vertical="center"/>
    </xf>
    <xf numFmtId="3" fontId="15" fillId="0" borderId="1" xfId="3" applyNumberFormat="1" applyFont="1" applyBorder="1" applyAlignment="1">
      <alignment horizontal="right" vertical="center"/>
    </xf>
    <xf numFmtId="3" fontId="15" fillId="21" borderId="1" xfId="3" applyNumberFormat="1" applyFont="1" applyFill="1" applyBorder="1" applyAlignment="1">
      <alignment horizontal="right" vertical="center"/>
    </xf>
    <xf numFmtId="0" fontId="127" fillId="16" borderId="5" xfId="3" applyNumberFormat="1" applyFont="1" applyFill="1" applyBorder="1" applyAlignment="1" applyProtection="1">
      <alignment horizontal="center" vertical="center"/>
    </xf>
    <xf numFmtId="0" fontId="127" fillId="16" borderId="10" xfId="3" applyNumberFormat="1" applyFont="1" applyFill="1" applyBorder="1" applyAlignment="1" applyProtection="1">
      <alignment horizontal="center" vertical="center"/>
    </xf>
    <xf numFmtId="0" fontId="127" fillId="16" borderId="6" xfId="3" applyNumberFormat="1" applyFont="1" applyFill="1" applyBorder="1" applyAlignment="1" applyProtection="1">
      <alignment horizontal="center" vertical="center"/>
    </xf>
    <xf numFmtId="0" fontId="127" fillId="25" borderId="70" xfId="3" applyNumberFormat="1" applyFont="1" applyFill="1" applyBorder="1" applyAlignment="1" applyProtection="1">
      <alignment horizontal="center" vertical="center"/>
    </xf>
    <xf numFmtId="0" fontId="127" fillId="24" borderId="1" xfId="3" applyNumberFormat="1" applyFont="1" applyFill="1" applyBorder="1" applyAlignment="1" applyProtection="1">
      <alignment horizontal="center" vertical="center"/>
    </xf>
    <xf numFmtId="186" fontId="127" fillId="16" borderId="18" xfId="3" applyNumberFormat="1" applyFont="1" applyFill="1" applyBorder="1" applyAlignment="1" applyProtection="1">
      <alignment horizontal="center" vertical="center"/>
    </xf>
    <xf numFmtId="3" fontId="15" fillId="0" borderId="42" xfId="3" applyNumberFormat="1" applyFont="1" applyBorder="1" applyAlignment="1" applyProtection="1">
      <alignment horizontal="right" vertical="center"/>
    </xf>
    <xf numFmtId="3" fontId="15" fillId="0" borderId="42" xfId="3" applyNumberFormat="1" applyFont="1" applyFill="1" applyBorder="1" applyAlignment="1" applyProtection="1">
      <alignment horizontal="right" vertical="center"/>
      <protection locked="0"/>
    </xf>
    <xf numFmtId="186" fontId="127" fillId="14" borderId="18" xfId="3" applyNumberFormat="1" applyFont="1" applyFill="1" applyBorder="1" applyAlignment="1" applyProtection="1">
      <alignment horizontal="center" vertical="center"/>
    </xf>
    <xf numFmtId="3" fontId="126" fillId="14" borderId="6" xfId="3" applyNumberFormat="1" applyFont="1" applyFill="1" applyBorder="1" applyAlignment="1" applyProtection="1">
      <alignment horizontal="right" vertical="center"/>
    </xf>
    <xf numFmtId="3" fontId="126" fillId="14" borderId="13" xfId="3" applyNumberFormat="1" applyFont="1" applyFill="1" applyBorder="1" applyAlignment="1" applyProtection="1">
      <alignment horizontal="right" vertical="center"/>
    </xf>
    <xf numFmtId="3" fontId="126" fillId="14" borderId="13" xfId="3" applyNumberFormat="1" applyFont="1" applyFill="1" applyBorder="1" applyAlignment="1">
      <alignment horizontal="right" vertical="center"/>
    </xf>
    <xf numFmtId="186" fontId="127" fillId="14" borderId="13" xfId="3" applyNumberFormat="1" applyFont="1" applyFill="1" applyBorder="1" applyAlignment="1" applyProtection="1">
      <alignment horizontal="center" vertical="center"/>
    </xf>
    <xf numFmtId="1" fontId="127" fillId="14" borderId="13" xfId="3" applyNumberFormat="1" applyFont="1" applyFill="1" applyBorder="1" applyAlignment="1" applyProtection="1">
      <alignment horizontal="center" vertical="center"/>
      <protection locked="0"/>
    </xf>
    <xf numFmtId="3" fontId="126" fillId="14" borderId="13" xfId="3" applyNumberFormat="1" applyFont="1" applyFill="1" applyBorder="1" applyAlignment="1" applyProtection="1">
      <alignment horizontal="right" vertical="center"/>
      <protection locked="0"/>
    </xf>
    <xf numFmtId="0" fontId="15" fillId="0" borderId="0" xfId="3" applyFont="1" applyBorder="1" applyAlignment="1" applyProtection="1">
      <alignment vertical="center"/>
    </xf>
    <xf numFmtId="178" fontId="15" fillId="0" borderId="0" xfId="3" applyNumberFormat="1" applyFont="1" applyBorder="1" applyAlignment="1" applyProtection="1">
      <alignment vertical="center"/>
    </xf>
    <xf numFmtId="183" fontId="129" fillId="17" borderId="16" xfId="9" quotePrefix="1" applyNumberFormat="1" applyFont="1" applyFill="1" applyBorder="1" applyAlignment="1" applyProtection="1">
      <alignment horizontal="right" vertical="center"/>
    </xf>
    <xf numFmtId="0" fontId="120" fillId="26" borderId="0" xfId="5" applyFill="1"/>
    <xf numFmtId="0" fontId="120" fillId="14" borderId="0" xfId="5" applyFill="1"/>
    <xf numFmtId="0" fontId="15" fillId="27" borderId="50" xfId="9" applyFont="1" applyFill="1" applyBorder="1" applyAlignment="1">
      <alignment horizontal="left" vertical="center" wrapText="1" indent="1"/>
    </xf>
    <xf numFmtId="0" fontId="18" fillId="27" borderId="7" xfId="9" quotePrefix="1" applyFont="1" applyFill="1" applyBorder="1" applyAlignment="1">
      <alignment horizontal="right" vertical="center"/>
    </xf>
    <xf numFmtId="181" fontId="144" fillId="27" borderId="22" xfId="9" quotePrefix="1" applyNumberFormat="1" applyFont="1" applyFill="1" applyBorder="1" applyAlignment="1">
      <alignment horizontal="right" vertical="center"/>
    </xf>
    <xf numFmtId="0" fontId="24" fillId="0" borderId="0" xfId="0" quotePrefix="1" applyFont="1" applyAlignment="1">
      <alignment vertical="center"/>
    </xf>
    <xf numFmtId="0" fontId="15" fillId="0" borderId="0" xfId="9" quotePrefix="1" applyNumberFormat="1" applyFont="1" applyFill="1" applyBorder="1" applyAlignment="1">
      <alignment horizontal="right"/>
    </xf>
    <xf numFmtId="0" fontId="2" fillId="0" borderId="6" xfId="0" quotePrefix="1" applyFont="1" applyBorder="1" applyAlignment="1" applyProtection="1">
      <alignment horizontal="left"/>
      <protection locked="0"/>
    </xf>
    <xf numFmtId="3" fontId="2" fillId="12" borderId="6" xfId="0" applyNumberFormat="1" applyFont="1" applyFill="1" applyBorder="1" applyAlignment="1" applyProtection="1"/>
    <xf numFmtId="3" fontId="2" fillId="21" borderId="5" xfId="0" applyNumberFormat="1" applyFont="1" applyFill="1" applyBorder="1" applyAlignment="1" applyProtection="1"/>
    <xf numFmtId="3" fontId="2" fillId="21" borderId="14" xfId="0" applyNumberFormat="1" applyFont="1" applyFill="1" applyBorder="1" applyAlignment="1" applyProtection="1"/>
    <xf numFmtId="0" fontId="5" fillId="0" borderId="0" xfId="0" quotePrefix="1" applyFont="1" applyBorder="1" applyAlignment="1" applyProtection="1">
      <alignment horizontal="left"/>
    </xf>
    <xf numFmtId="0" fontId="1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4" fillId="21" borderId="0" xfId="3" applyFont="1" applyFill="1" applyAlignment="1">
      <alignment horizontal="right" vertical="center"/>
    </xf>
    <xf numFmtId="0" fontId="145" fillId="14" borderId="31" xfId="3" applyFont="1" applyFill="1" applyBorder="1" applyAlignment="1">
      <alignment horizontal="center" vertical="center"/>
    </xf>
    <xf numFmtId="49" fontId="128" fillId="0" borderId="0" xfId="3" applyNumberFormat="1" applyFont="1" applyAlignment="1">
      <alignment vertical="center"/>
    </xf>
    <xf numFmtId="49" fontId="58" fillId="28" borderId="31" xfId="3" applyNumberFormat="1" applyFont="1" applyFill="1" applyBorder="1" applyProtection="1">
      <protection locked="0"/>
    </xf>
    <xf numFmtId="49" fontId="146" fillId="28" borderId="76" xfId="3" quotePrefix="1" applyNumberFormat="1" applyFont="1" applyFill="1" applyBorder="1" applyAlignment="1">
      <alignment horizontal="center"/>
    </xf>
    <xf numFmtId="0" fontId="15" fillId="28" borderId="77" xfId="3" applyFont="1" applyFill="1" applyBorder="1"/>
    <xf numFmtId="49" fontId="146" fillId="28" borderId="78" xfId="3" quotePrefix="1" applyNumberFormat="1" applyFont="1" applyFill="1" applyBorder="1" applyAlignment="1">
      <alignment horizontal="center"/>
    </xf>
    <xf numFmtId="0" fontId="15" fillId="28" borderId="79" xfId="3" applyFont="1" applyFill="1" applyBorder="1"/>
    <xf numFmtId="0" fontId="15" fillId="28" borderId="78" xfId="3" applyFont="1" applyFill="1" applyBorder="1"/>
    <xf numFmtId="0" fontId="15" fillId="28" borderId="78" xfId="3" quotePrefix="1" applyFont="1" applyFill="1" applyBorder="1" applyAlignment="1">
      <alignment horizontal="left"/>
    </xf>
    <xf numFmtId="49" fontId="147" fillId="28" borderId="78" xfId="3" quotePrefix="1" applyNumberFormat="1" applyFont="1" applyFill="1" applyBorder="1" applyAlignment="1">
      <alignment horizontal="center" vertical="center"/>
    </xf>
    <xf numFmtId="0" fontId="30" fillId="28" borderId="78" xfId="3" applyFont="1" applyFill="1" applyBorder="1" applyAlignment="1">
      <alignment wrapText="1"/>
    </xf>
    <xf numFmtId="49" fontId="147" fillId="28" borderId="78" xfId="3" quotePrefix="1" applyNumberFormat="1" applyFont="1" applyFill="1" applyBorder="1" applyAlignment="1">
      <alignment horizontal="center"/>
    </xf>
    <xf numFmtId="0" fontId="30" fillId="28" borderId="78" xfId="3" applyFont="1" applyFill="1" applyBorder="1"/>
    <xf numFmtId="49" fontId="146" fillId="28" borderId="80" xfId="3" quotePrefix="1" applyNumberFormat="1" applyFont="1" applyFill="1" applyBorder="1" applyAlignment="1">
      <alignment horizontal="center"/>
    </xf>
    <xf numFmtId="0" fontId="15" fillId="28" borderId="80" xfId="3" applyFont="1" applyFill="1" applyBorder="1"/>
    <xf numFmtId="49" fontId="148" fillId="28" borderId="80" xfId="3" quotePrefix="1" applyNumberFormat="1" applyFont="1" applyFill="1" applyBorder="1" applyAlignment="1">
      <alignment horizontal="center"/>
    </xf>
    <xf numFmtId="0" fontId="149" fillId="28" borderId="80" xfId="3" applyFont="1" applyFill="1" applyBorder="1"/>
    <xf numFmtId="49" fontId="146" fillId="28" borderId="81" xfId="3" quotePrefix="1" applyNumberFormat="1" applyFont="1" applyFill="1" applyBorder="1" applyAlignment="1">
      <alignment horizontal="center"/>
    </xf>
    <xf numFmtId="0" fontId="15" fillId="28" borderId="81" xfId="3" applyFont="1" applyFill="1" applyBorder="1"/>
    <xf numFmtId="0" fontId="150" fillId="28" borderId="14" xfId="10" applyFont="1" applyFill="1" applyBorder="1"/>
    <xf numFmtId="187" fontId="151" fillId="28" borderId="41" xfId="3" applyNumberFormat="1" applyFont="1" applyFill="1" applyBorder="1" applyAlignment="1">
      <alignment horizontal="center"/>
    </xf>
    <xf numFmtId="182" fontId="152" fillId="28" borderId="13" xfId="3" applyNumberFormat="1" applyFont="1" applyFill="1" applyBorder="1" applyAlignment="1">
      <alignment horizontal="left"/>
    </xf>
    <xf numFmtId="182" fontId="153" fillId="28" borderId="13" xfId="3" applyNumberFormat="1" applyFont="1" applyFill="1" applyBorder="1" applyAlignment="1">
      <alignment horizontal="left"/>
    </xf>
    <xf numFmtId="49" fontId="154" fillId="28" borderId="78" xfId="3" quotePrefix="1" applyNumberFormat="1" applyFont="1" applyFill="1" applyBorder="1" applyAlignment="1">
      <alignment horizontal="center"/>
    </xf>
    <xf numFmtId="0" fontId="155" fillId="28" borderId="82" xfId="3" applyFont="1" applyFill="1" applyBorder="1"/>
    <xf numFmtId="0" fontId="155" fillId="28" borderId="79" xfId="3" applyFont="1" applyFill="1" applyBorder="1"/>
    <xf numFmtId="0" fontId="155" fillId="28" borderId="78" xfId="3" applyFont="1" applyFill="1" applyBorder="1"/>
    <xf numFmtId="0" fontId="156" fillId="28" borderId="78" xfId="3" applyFont="1" applyFill="1" applyBorder="1"/>
    <xf numFmtId="0" fontId="155" fillId="28" borderId="78" xfId="3" applyFont="1" applyFill="1" applyBorder="1" applyAlignment="1">
      <alignment horizontal="left"/>
    </xf>
    <xf numFmtId="0" fontId="155" fillId="28" borderId="78" xfId="3" applyFont="1" applyFill="1" applyBorder="1" applyAlignment="1">
      <alignment horizontal="left" wrapText="1"/>
    </xf>
    <xf numFmtId="49" fontId="157" fillId="28" borderId="80" xfId="3" quotePrefix="1" applyNumberFormat="1" applyFont="1" applyFill="1" applyBorder="1" applyAlignment="1">
      <alignment horizontal="center"/>
    </xf>
    <xf numFmtId="0" fontId="158" fillId="28" borderId="80" xfId="3" applyFont="1" applyFill="1" applyBorder="1"/>
    <xf numFmtId="182" fontId="159" fillId="28" borderId="16" xfId="3" applyNumberFormat="1" applyFont="1" applyFill="1" applyBorder="1" applyAlignment="1">
      <alignment horizontal="left"/>
    </xf>
    <xf numFmtId="49" fontId="154" fillId="28" borderId="70" xfId="3" quotePrefix="1" applyNumberFormat="1" applyFont="1" applyFill="1" applyBorder="1" applyAlignment="1">
      <alignment horizontal="center"/>
    </xf>
    <xf numFmtId="0" fontId="15" fillId="28" borderId="82" xfId="3" applyFont="1" applyFill="1" applyBorder="1"/>
    <xf numFmtId="49" fontId="154" fillId="28" borderId="83" xfId="3" quotePrefix="1" applyNumberFormat="1" applyFont="1" applyFill="1" applyBorder="1" applyAlignment="1">
      <alignment horizontal="center"/>
    </xf>
    <xf numFmtId="0" fontId="30" fillId="28" borderId="83" xfId="3" applyFont="1" applyFill="1" applyBorder="1"/>
    <xf numFmtId="49" fontId="151" fillId="28" borderId="41" xfId="3" applyNumberFormat="1" applyFont="1" applyFill="1" applyBorder="1" applyAlignment="1">
      <alignment horizontal="center"/>
    </xf>
    <xf numFmtId="182" fontId="152" fillId="28" borderId="16" xfId="3" applyNumberFormat="1" applyFont="1" applyFill="1" applyBorder="1" applyAlignment="1">
      <alignment horizontal="left"/>
    </xf>
    <xf numFmtId="49" fontId="146" fillId="28" borderId="83" xfId="3" quotePrefix="1" applyNumberFormat="1" applyFont="1" applyFill="1" applyBorder="1" applyAlignment="1">
      <alignment horizontal="center"/>
    </xf>
    <xf numFmtId="0" fontId="15" fillId="28" borderId="83" xfId="3" applyFont="1" applyFill="1" applyBorder="1"/>
    <xf numFmtId="49" fontId="154" fillId="28" borderId="81" xfId="3" quotePrefix="1" applyNumberFormat="1" applyFont="1" applyFill="1" applyBorder="1" applyAlignment="1">
      <alignment horizontal="center"/>
    </xf>
    <xf numFmtId="0" fontId="30" fillId="28" borderId="81" xfId="3" applyFont="1" applyFill="1" applyBorder="1"/>
    <xf numFmtId="49" fontId="146" fillId="28" borderId="70" xfId="3" quotePrefix="1" applyNumberFormat="1" applyFont="1" applyFill="1" applyBorder="1" applyAlignment="1">
      <alignment horizontal="center"/>
    </xf>
    <xf numFmtId="0" fontId="15" fillId="28" borderId="70" xfId="3" applyFont="1" applyFill="1" applyBorder="1"/>
    <xf numFmtId="49" fontId="154" fillId="28" borderId="80" xfId="3" quotePrefix="1" applyNumberFormat="1" applyFont="1" applyFill="1" applyBorder="1" applyAlignment="1">
      <alignment horizontal="center"/>
    </xf>
    <xf numFmtId="0" fontId="84" fillId="28" borderId="80" xfId="3" applyFont="1" applyFill="1" applyBorder="1"/>
    <xf numFmtId="0" fontId="15" fillId="28" borderId="76" xfId="3" applyFont="1" applyFill="1" applyBorder="1"/>
    <xf numFmtId="49" fontId="148" fillId="28" borderId="78" xfId="3" quotePrefix="1" applyNumberFormat="1" applyFont="1" applyFill="1" applyBorder="1" applyAlignment="1">
      <alignment horizontal="center"/>
    </xf>
    <xf numFmtId="0" fontId="149" fillId="28" borderId="78" xfId="3" applyFont="1" applyFill="1" applyBorder="1"/>
    <xf numFmtId="0" fontId="15" fillId="28" borderId="81" xfId="3" applyFont="1" applyFill="1" applyBorder="1" applyAlignment="1">
      <alignment horizontal="left" wrapText="1"/>
    </xf>
    <xf numFmtId="0" fontId="42" fillId="28" borderId="67" xfId="3" applyFont="1" applyFill="1" applyBorder="1" applyAlignment="1">
      <alignment horizontal="left"/>
    </xf>
    <xf numFmtId="0" fontId="42" fillId="28" borderId="78" xfId="3" applyFont="1" applyFill="1" applyBorder="1" applyAlignment="1">
      <alignment horizontal="left"/>
    </xf>
    <xf numFmtId="0" fontId="160" fillId="28" borderId="78" xfId="3" applyFont="1" applyFill="1" applyBorder="1" applyAlignment="1">
      <alignment horizontal="left"/>
    </xf>
    <xf numFmtId="0" fontId="42" fillId="28" borderId="78" xfId="3" quotePrefix="1" applyFont="1" applyFill="1" applyBorder="1" applyAlignment="1">
      <alignment horizontal="left"/>
    </xf>
    <xf numFmtId="0" fontId="42" fillId="28" borderId="81" xfId="3" applyFont="1" applyFill="1" applyBorder="1" applyAlignment="1">
      <alignment horizontal="left"/>
    </xf>
    <xf numFmtId="0" fontId="160" fillId="28" borderId="67" xfId="3" applyFont="1" applyFill="1" applyBorder="1" applyAlignment="1">
      <alignment horizontal="left"/>
    </xf>
    <xf numFmtId="0" fontId="42" fillId="28" borderId="80" xfId="3" applyFont="1" applyFill="1" applyBorder="1" applyAlignment="1">
      <alignment horizontal="left"/>
    </xf>
    <xf numFmtId="0" fontId="42" fillId="28" borderId="70" xfId="3" applyFont="1" applyFill="1" applyBorder="1" applyAlignment="1">
      <alignment horizontal="left"/>
    </xf>
    <xf numFmtId="0" fontId="85" fillId="28" borderId="81" xfId="3" applyFont="1" applyFill="1" applyBorder="1" applyAlignment="1">
      <alignment horizontal="left"/>
    </xf>
    <xf numFmtId="0" fontId="160" fillId="28" borderId="81" xfId="3" applyFont="1" applyFill="1" applyBorder="1" applyAlignment="1">
      <alignment horizontal="left"/>
    </xf>
    <xf numFmtId="0" fontId="161" fillId="29" borderId="31" xfId="5" applyFont="1" applyFill="1" applyBorder="1"/>
    <xf numFmtId="0" fontId="161" fillId="30" borderId="31" xfId="5" applyFont="1" applyFill="1" applyBorder="1"/>
    <xf numFmtId="14" fontId="161" fillId="28" borderId="31" xfId="5" applyNumberFormat="1" applyFont="1" applyFill="1" applyBorder="1" applyAlignment="1">
      <alignment horizontal="left"/>
    </xf>
    <xf numFmtId="14" fontId="3" fillId="0" borderId="0" xfId="0" applyNumberFormat="1" applyFont="1" applyProtection="1">
      <protection locked="0"/>
    </xf>
    <xf numFmtId="0" fontId="161" fillId="29" borderId="0" xfId="5" applyFont="1" applyFill="1"/>
    <xf numFmtId="0" fontId="161" fillId="0" borderId="0" xfId="5" applyFont="1"/>
    <xf numFmtId="0" fontId="67" fillId="28" borderId="0" xfId="3" applyFont="1" applyFill="1" applyAlignment="1">
      <alignment horizontal="center"/>
    </xf>
    <xf numFmtId="0" fontId="15" fillId="28" borderId="0" xfId="5" applyFont="1" applyFill="1" applyAlignment="1">
      <alignment horizontal="left" vertical="center" wrapText="1"/>
    </xf>
    <xf numFmtId="0" fontId="109" fillId="28" borderId="48" xfId="0" quotePrefix="1" applyFont="1" applyFill="1" applyBorder="1" applyAlignment="1">
      <alignment horizontal="left"/>
    </xf>
    <xf numFmtId="0" fontId="109" fillId="28" borderId="51" xfId="0" quotePrefix="1" applyFont="1" applyFill="1" applyBorder="1" applyAlignment="1">
      <alignment horizontal="left"/>
    </xf>
    <xf numFmtId="0" fontId="109" fillId="28" borderId="50" xfId="0" quotePrefix="1" applyFont="1" applyFill="1" applyBorder="1" applyAlignment="1">
      <alignment horizontal="left"/>
    </xf>
    <xf numFmtId="0" fontId="17" fillId="0" borderId="0" xfId="5" applyFont="1" applyAlignment="1">
      <alignment vertical="center" wrapText="1"/>
    </xf>
    <xf numFmtId="0" fontId="15" fillId="0" borderId="0" xfId="5" applyFont="1" applyAlignment="1">
      <alignment horizontal="left" vertical="center" wrapText="1"/>
    </xf>
    <xf numFmtId="0" fontId="15" fillId="0" borderId="0" xfId="3" applyFont="1" applyAlignment="1">
      <alignment horizontal="right" vertical="center"/>
    </xf>
    <xf numFmtId="184" fontId="68" fillId="28" borderId="0" xfId="12" quotePrefix="1" applyNumberFormat="1" applyFont="1" applyFill="1" applyAlignment="1">
      <alignment horizontal="right"/>
    </xf>
    <xf numFmtId="0" fontId="27" fillId="28" borderId="0" xfId="12" applyFont="1" applyFill="1"/>
    <xf numFmtId="0" fontId="27" fillId="28" borderId="0" xfId="12" quotePrefix="1" applyFont="1" applyFill="1" applyAlignment="1">
      <alignment horizontal="left"/>
    </xf>
    <xf numFmtId="0" fontId="22" fillId="28" borderId="0" xfId="12" quotePrefix="1" applyFont="1" applyFill="1" applyAlignment="1">
      <alignment horizontal="left"/>
    </xf>
    <xf numFmtId="0" fontId="22" fillId="28" borderId="0" xfId="12" applyFont="1" applyFill="1"/>
    <xf numFmtId="0" fontId="35" fillId="28" borderId="0" xfId="12" applyFont="1" applyFill="1" applyAlignment="1">
      <alignment horizontal="left"/>
    </xf>
    <xf numFmtId="0" fontId="22" fillId="28" borderId="0" xfId="12" applyFont="1" applyFill="1" applyAlignment="1">
      <alignment horizontal="left"/>
    </xf>
    <xf numFmtId="0" fontId="29" fillId="28" borderId="0" xfId="12" applyFont="1" applyFill="1"/>
    <xf numFmtId="0" fontId="29" fillId="28" borderId="0" xfId="12" quotePrefix="1" applyFont="1" applyFill="1" applyAlignment="1">
      <alignment horizontal="left"/>
    </xf>
    <xf numFmtId="0" fontId="22" fillId="28" borderId="0" xfId="9" applyFont="1" applyFill="1" applyAlignment="1">
      <alignment horizontal="left"/>
    </xf>
    <xf numFmtId="0" fontId="35" fillId="28" borderId="0" xfId="9" applyFont="1" applyFill="1" applyAlignment="1">
      <alignment horizontal="left"/>
    </xf>
    <xf numFmtId="0" fontId="35" fillId="28" borderId="0" xfId="12" quotePrefix="1" applyFont="1" applyFill="1" applyAlignment="1">
      <alignment horizontal="left"/>
    </xf>
    <xf numFmtId="0" fontId="29" fillId="28" borderId="0" xfId="12" applyFont="1" applyFill="1" applyAlignment="1">
      <alignment horizontal="left"/>
    </xf>
    <xf numFmtId="184" fontId="69" fillId="28" borderId="0" xfId="12" quotePrefix="1" applyNumberFormat="1" applyFont="1" applyFill="1" applyAlignment="1">
      <alignment horizontal="right"/>
    </xf>
    <xf numFmtId="0" fontId="35" fillId="28" borderId="0" xfId="12" applyFont="1" applyFill="1"/>
    <xf numFmtId="184" fontId="68" fillId="28" borderId="0" xfId="12" applyNumberFormat="1" applyFont="1" applyFill="1" applyAlignment="1">
      <alignment horizontal="right"/>
    </xf>
    <xf numFmtId="0" fontId="27" fillId="28" borderId="0" xfId="12" applyFont="1" applyFill="1" applyAlignment="1">
      <alignment horizontal="left"/>
    </xf>
    <xf numFmtId="0" fontId="58" fillId="14" borderId="0" xfId="3" applyFont="1" applyFill="1"/>
    <xf numFmtId="0" fontId="57" fillId="14" borderId="0" xfId="3" applyFont="1" applyFill="1"/>
    <xf numFmtId="0" fontId="58" fillId="28" borderId="0" xfId="3" applyFont="1" applyFill="1"/>
    <xf numFmtId="0" fontId="57" fillId="28" borderId="0" xfId="3" applyFont="1" applyFill="1"/>
    <xf numFmtId="0" fontId="58" fillId="28" borderId="31" xfId="3" applyFont="1" applyFill="1" applyBorder="1" applyProtection="1">
      <protection locked="0"/>
    </xf>
    <xf numFmtId="49" fontId="58" fillId="28" borderId="0" xfId="3" applyNumberFormat="1" applyFont="1" applyFill="1"/>
    <xf numFmtId="0" fontId="20" fillId="31" borderId="0" xfId="10" quotePrefix="1" applyFont="1" applyFill="1" applyAlignment="1">
      <alignment horizontal="left"/>
    </xf>
    <xf numFmtId="182" fontId="161" fillId="0" borderId="0" xfId="5" applyNumberFormat="1" applyFont="1"/>
    <xf numFmtId="187" fontId="20" fillId="28" borderId="0" xfId="10" quotePrefix="1" applyNumberFormat="1" applyFont="1" applyFill="1" applyAlignment="1">
      <alignment horizontal="left"/>
    </xf>
    <xf numFmtId="0" fontId="161" fillId="0" borderId="0" xfId="5" quotePrefix="1" applyFont="1"/>
    <xf numFmtId="0" fontId="15" fillId="0" borderId="31" xfId="8" applyFont="1" applyBorder="1"/>
    <xf numFmtId="0" fontId="154" fillId="0" borderId="0" xfId="3" quotePrefix="1" applyFont="1" applyAlignment="1">
      <alignment horizontal="center"/>
    </xf>
    <xf numFmtId="0" fontId="160" fillId="0" borderId="0" xfId="3" applyFont="1" applyAlignment="1">
      <alignment horizontal="left"/>
    </xf>
    <xf numFmtId="0" fontId="161" fillId="0" borderId="31" xfId="5" applyFont="1" applyBorder="1"/>
    <xf numFmtId="181" fontId="22" fillId="21" borderId="84" xfId="9" quotePrefix="1" applyNumberFormat="1" applyFont="1" applyFill="1" applyBorder="1" applyAlignment="1" applyProtection="1">
      <alignment horizontal="right" vertical="center"/>
    </xf>
    <xf numFmtId="0" fontId="25" fillId="21" borderId="85" xfId="3" applyFont="1" applyFill="1" applyBorder="1" applyAlignment="1" applyProtection="1">
      <alignment vertical="center" wrapText="1"/>
    </xf>
    <xf numFmtId="181" fontId="22" fillId="21" borderId="86" xfId="9" quotePrefix="1" applyNumberFormat="1" applyFont="1" applyFill="1" applyBorder="1" applyAlignment="1" applyProtection="1">
      <alignment horizontal="right" vertical="center"/>
    </xf>
    <xf numFmtId="0" fontId="25" fillId="21" borderId="87" xfId="3" applyFont="1" applyFill="1" applyBorder="1" applyAlignment="1" applyProtection="1">
      <alignment vertical="center" wrapText="1"/>
    </xf>
    <xf numFmtId="181" fontId="22" fillId="21" borderId="88" xfId="9" quotePrefix="1" applyNumberFormat="1" applyFont="1" applyFill="1" applyBorder="1" applyAlignment="1" applyProtection="1">
      <alignment horizontal="right" vertical="center"/>
    </xf>
    <xf numFmtId="0" fontId="25" fillId="21" borderId="89" xfId="3" applyFont="1" applyFill="1" applyBorder="1" applyAlignment="1" applyProtection="1">
      <alignment vertical="center" wrapText="1"/>
    </xf>
    <xf numFmtId="0" fontId="15" fillId="0" borderId="5" xfId="3" applyFont="1" applyBorder="1" applyAlignment="1">
      <alignment horizontal="left" vertical="center"/>
    </xf>
    <xf numFmtId="181" fontId="19" fillId="25" borderId="16" xfId="9" quotePrefix="1" applyNumberFormat="1" applyFont="1" applyFill="1" applyBorder="1" applyAlignment="1">
      <alignment horizontal="right" vertical="center"/>
    </xf>
    <xf numFmtId="181" fontId="19" fillId="25" borderId="65" xfId="9" quotePrefix="1" applyNumberFormat="1" applyFont="1" applyFill="1" applyBorder="1" applyAlignment="1">
      <alignment horizontal="right" vertical="center"/>
    </xf>
    <xf numFmtId="181" fontId="105" fillId="13" borderId="16" xfId="9" quotePrefix="1" applyNumberFormat="1" applyFont="1" applyFill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18" fillId="2" borderId="0" xfId="3" applyFont="1" applyFill="1" applyAlignment="1" applyProtection="1">
      <alignment vertical="center" wrapText="1"/>
      <protection locked="0"/>
    </xf>
    <xf numFmtId="0" fontId="17" fillId="0" borderId="0" xfId="3" applyFont="1" applyAlignment="1" applyProtection="1">
      <alignment vertical="center" wrapText="1"/>
      <protection locked="0"/>
    </xf>
    <xf numFmtId="0" fontId="15" fillId="15" borderId="15" xfId="3" applyFont="1" applyFill="1" applyBorder="1" applyAlignment="1" applyProtection="1">
      <alignment horizontal="center" vertical="center"/>
    </xf>
    <xf numFmtId="0" fontId="15" fillId="15" borderId="2" xfId="3" applyFont="1" applyFill="1" applyBorder="1" applyAlignment="1" applyProtection="1">
      <alignment horizontal="center" vertical="center"/>
    </xf>
    <xf numFmtId="0" fontId="15" fillId="15" borderId="38" xfId="3" applyFont="1" applyFill="1" applyBorder="1" applyAlignment="1" applyProtection="1">
      <alignment horizontal="center" vertical="center"/>
    </xf>
    <xf numFmtId="0" fontId="19" fillId="25" borderId="40" xfId="3" applyFont="1" applyFill="1" applyBorder="1" applyAlignment="1">
      <alignment horizontal="left" vertical="center"/>
    </xf>
    <xf numFmtId="0" fontId="15" fillId="0" borderId="0" xfId="3" applyFont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31" fillId="17" borderId="55" xfId="3" applyFont="1" applyFill="1" applyBorder="1" applyAlignment="1" applyProtection="1">
      <alignment horizontal="center" vertical="center" wrapText="1"/>
    </xf>
    <xf numFmtId="0" fontId="131" fillId="17" borderId="40" xfId="3" applyFont="1" applyFill="1" applyBorder="1" applyAlignment="1" applyProtection="1">
      <alignment horizontal="center" vertical="center" wrapText="1"/>
    </xf>
    <xf numFmtId="0" fontId="131" fillId="17" borderId="64" xfId="3" applyFont="1" applyFill="1" applyBorder="1" applyAlignment="1" applyProtection="1">
      <alignment horizontal="center" vertical="center" wrapText="1"/>
    </xf>
    <xf numFmtId="0" fontId="139" fillId="20" borderId="40" xfId="9" quotePrefix="1" applyFont="1" applyFill="1" applyBorder="1" applyAlignment="1" applyProtection="1">
      <alignment horizontal="left" vertical="center" wrapText="1"/>
    </xf>
    <xf numFmtId="0" fontId="162" fillId="20" borderId="40" xfId="3" applyFont="1" applyFill="1" applyBorder="1" applyAlignment="1" applyProtection="1">
      <alignment horizontal="left" vertical="center" wrapText="1"/>
    </xf>
    <xf numFmtId="0" fontId="19" fillId="25" borderId="12" xfId="9" applyFont="1" applyFill="1" applyBorder="1" applyAlignment="1">
      <alignment vertical="center" wrapText="1"/>
    </xf>
    <xf numFmtId="0" fontId="19" fillId="25" borderId="40" xfId="9" applyFont="1" applyFill="1" applyBorder="1" applyAlignment="1">
      <alignment horizontal="left" vertical="center"/>
    </xf>
    <xf numFmtId="0" fontId="19" fillId="25" borderId="40" xfId="9" applyFont="1" applyFill="1" applyBorder="1" applyAlignment="1">
      <alignment horizontal="left" vertical="center" wrapText="1"/>
    </xf>
    <xf numFmtId="0" fontId="19" fillId="25" borderId="40" xfId="9" quotePrefix="1" applyFont="1" applyFill="1" applyBorder="1" applyAlignment="1">
      <alignment horizontal="left" vertical="center" wrapText="1"/>
    </xf>
    <xf numFmtId="0" fontId="28" fillId="25" borderId="40" xfId="3" applyFont="1" applyFill="1" applyBorder="1" applyAlignment="1">
      <alignment horizontal="left" vertical="center" wrapText="1"/>
    </xf>
    <xf numFmtId="0" fontId="19" fillId="25" borderId="40" xfId="3" applyFont="1" applyFill="1" applyBorder="1" applyAlignment="1">
      <alignment horizontal="left" vertical="center" wrapText="1"/>
    </xf>
    <xf numFmtId="0" fontId="19" fillId="25" borderId="41" xfId="3" applyFont="1" applyFill="1" applyBorder="1" applyAlignment="1">
      <alignment horizontal="left" vertical="center" wrapText="1"/>
    </xf>
    <xf numFmtId="0" fontId="19" fillId="25" borderId="23" xfId="9" quotePrefix="1" applyFont="1" applyFill="1" applyBorder="1" applyAlignment="1">
      <alignment horizontal="left" vertical="center" wrapText="1"/>
    </xf>
    <xf numFmtId="0" fontId="28" fillId="25" borderId="23" xfId="3" applyFont="1" applyFill="1" applyBorder="1" applyAlignment="1">
      <alignment horizontal="left" vertical="center" wrapText="1"/>
    </xf>
    <xf numFmtId="0" fontId="19" fillId="25" borderId="12" xfId="9" quotePrefix="1" applyFont="1" applyFill="1" applyBorder="1" applyAlignment="1">
      <alignment horizontal="left" vertical="center"/>
    </xf>
    <xf numFmtId="0" fontId="19" fillId="25" borderId="23" xfId="9" applyFont="1" applyFill="1" applyBorder="1" applyAlignment="1">
      <alignment horizontal="left" vertical="center" wrapText="1"/>
    </xf>
    <xf numFmtId="0" fontId="19" fillId="25" borderId="12" xfId="9" applyFont="1" applyFill="1" applyBorder="1" applyAlignment="1">
      <alignment horizontal="left" vertical="center" wrapText="1"/>
    </xf>
    <xf numFmtId="0" fontId="28" fillId="25" borderId="12" xfId="3" applyFont="1" applyFill="1" applyBorder="1" applyAlignment="1">
      <alignment horizontal="left" vertical="center" wrapText="1"/>
    </xf>
    <xf numFmtId="0" fontId="19" fillId="25" borderId="40" xfId="3" applyFont="1" applyFill="1" applyBorder="1" applyAlignment="1">
      <alignment vertical="center" wrapText="1"/>
    </xf>
    <xf numFmtId="0" fontId="28" fillId="25" borderId="40" xfId="3" applyFont="1" applyFill="1" applyBorder="1" applyAlignment="1">
      <alignment vertical="center" wrapText="1"/>
    </xf>
    <xf numFmtId="0" fontId="19" fillId="25" borderId="40" xfId="9" applyFont="1" applyFill="1" applyBorder="1" applyAlignment="1">
      <alignment vertical="center" wrapText="1"/>
    </xf>
    <xf numFmtId="0" fontId="19" fillId="25" borderId="23" xfId="9" applyFont="1" applyFill="1" applyBorder="1" applyAlignment="1">
      <alignment horizontal="left" vertical="center"/>
    </xf>
    <xf numFmtId="0" fontId="19" fillId="25" borderId="66" xfId="3" applyFont="1" applyFill="1" applyBorder="1" applyAlignment="1">
      <alignment vertical="center" wrapText="1"/>
    </xf>
    <xf numFmtId="0" fontId="28" fillId="25" borderId="66" xfId="3" applyFont="1" applyFill="1" applyBorder="1" applyAlignment="1">
      <alignment vertical="center" wrapText="1"/>
    </xf>
    <xf numFmtId="0" fontId="163" fillId="14" borderId="55" xfId="3" applyFont="1" applyFill="1" applyBorder="1" applyAlignment="1" applyProtection="1">
      <alignment vertical="center" wrapText="1"/>
    </xf>
    <xf numFmtId="0" fontId="163" fillId="14" borderId="40" xfId="3" applyFont="1" applyFill="1" applyBorder="1" applyAlignment="1" applyProtection="1">
      <alignment vertical="center" wrapText="1"/>
    </xf>
    <xf numFmtId="0" fontId="163" fillId="14" borderId="64" xfId="3" applyFont="1" applyFill="1" applyBorder="1" applyAlignment="1" applyProtection="1">
      <alignment vertical="center" wrapText="1"/>
    </xf>
    <xf numFmtId="0" fontId="18" fillId="8" borderId="0" xfId="3" applyFont="1" applyFill="1" applyBorder="1" applyAlignment="1">
      <alignment vertical="center" wrapText="1"/>
    </xf>
    <xf numFmtId="0" fontId="17" fillId="8" borderId="0" xfId="3" applyFont="1" applyFill="1" applyBorder="1" applyAlignment="1">
      <alignment vertical="center" wrapText="1"/>
    </xf>
    <xf numFmtId="178" fontId="15" fillId="8" borderId="0" xfId="3" applyNumberFormat="1" applyFont="1" applyFill="1" applyBorder="1" applyAlignment="1">
      <alignment horizontal="left" wrapText="1"/>
    </xf>
    <xf numFmtId="0" fontId="129" fillId="17" borderId="40" xfId="9" applyFont="1" applyFill="1" applyBorder="1" applyAlignment="1" applyProtection="1">
      <alignment vertical="center" wrapText="1"/>
    </xf>
    <xf numFmtId="0" fontId="15" fillId="8" borderId="0" xfId="3" applyFont="1" applyFill="1" applyBorder="1" applyAlignment="1">
      <alignment horizontal="left" vertical="center" wrapText="1"/>
    </xf>
    <xf numFmtId="0" fontId="18" fillId="0" borderId="0" xfId="3" applyFont="1" applyAlignment="1">
      <alignment vertical="center" wrapText="1"/>
    </xf>
    <xf numFmtId="0" fontId="17" fillId="0" borderId="0" xfId="3" applyFont="1" applyAlignment="1">
      <alignment vertical="center" wrapText="1"/>
    </xf>
    <xf numFmtId="0" fontId="18" fillId="0" borderId="5" xfId="3" applyFont="1" applyFill="1" applyBorder="1" applyAlignment="1">
      <alignment horizontal="center" vertical="center" wrapText="1"/>
    </xf>
    <xf numFmtId="0" fontId="18" fillId="0" borderId="10" xfId="3" applyFont="1" applyFill="1" applyBorder="1" applyAlignment="1">
      <alignment horizontal="center" vertical="center" wrapText="1"/>
    </xf>
    <xf numFmtId="0" fontId="18" fillId="0" borderId="5" xfId="3" applyFont="1" applyFill="1" applyBorder="1" applyAlignment="1" applyProtection="1">
      <alignment horizontal="center" vertical="center" wrapText="1"/>
    </xf>
    <xf numFmtId="0" fontId="18" fillId="0" borderId="10" xfId="3" applyFont="1" applyFill="1" applyBorder="1" applyAlignment="1" applyProtection="1">
      <alignment horizontal="center" vertical="center" wrapText="1"/>
    </xf>
    <xf numFmtId="0" fontId="51" fillId="0" borderId="10" xfId="3" applyFont="1" applyFill="1" applyBorder="1" applyAlignment="1" applyProtection="1">
      <alignment horizontal="center" vertical="center" wrapText="1"/>
    </xf>
    <xf numFmtId="0" fontId="50" fillId="7" borderId="5" xfId="3" applyFont="1" applyFill="1" applyBorder="1" applyAlignment="1">
      <alignment horizontal="center" vertical="center"/>
    </xf>
    <xf numFmtId="0" fontId="50" fillId="7" borderId="10" xfId="3" applyFont="1" applyFill="1" applyBorder="1" applyAlignment="1">
      <alignment horizontal="center" vertical="center"/>
    </xf>
    <xf numFmtId="0" fontId="125" fillId="18" borderId="15" xfId="3" applyFont="1" applyFill="1" applyBorder="1" applyAlignment="1" applyProtection="1">
      <alignment horizontal="center" vertical="center"/>
    </xf>
    <xf numFmtId="0" fontId="125" fillId="18" borderId="2" xfId="3" applyFont="1" applyFill="1" applyBorder="1" applyAlignment="1" applyProtection="1">
      <alignment horizontal="center" vertical="center"/>
    </xf>
    <xf numFmtId="0" fontId="125" fillId="18" borderId="38" xfId="3" applyFont="1" applyFill="1" applyBorder="1" applyAlignment="1" applyProtection="1">
      <alignment horizontal="center" vertical="center"/>
    </xf>
    <xf numFmtId="0" fontId="105" fillId="13" borderId="40" xfId="9" quotePrefix="1" applyFont="1" applyFill="1" applyBorder="1" applyAlignment="1" applyProtection="1">
      <alignment horizontal="left" vertical="center"/>
    </xf>
    <xf numFmtId="0" fontId="15" fillId="32" borderId="19" xfId="3" applyFont="1" applyFill="1" applyBorder="1" applyAlignment="1" applyProtection="1">
      <alignment horizontal="center" vertical="center"/>
    </xf>
    <xf numFmtId="0" fontId="15" fillId="32" borderId="52" xfId="3" applyFont="1" applyFill="1" applyBorder="1" applyAlignment="1" applyProtection="1">
      <alignment horizontal="center" vertical="center"/>
    </xf>
    <xf numFmtId="0" fontId="0" fillId="32" borderId="52" xfId="0" applyFill="1" applyBorder="1" applyAlignment="1" applyProtection="1">
      <alignment horizontal="center" vertical="center"/>
    </xf>
    <xf numFmtId="0" fontId="0" fillId="32" borderId="63" xfId="0" applyFill="1" applyBorder="1" applyAlignment="1" applyProtection="1">
      <alignment horizontal="center" vertical="center"/>
    </xf>
    <xf numFmtId="0" fontId="15" fillId="24" borderId="19" xfId="3" applyFont="1" applyFill="1" applyBorder="1" applyAlignment="1" applyProtection="1">
      <alignment horizontal="center" vertical="center"/>
    </xf>
    <xf numFmtId="0" fontId="15" fillId="24" borderId="52" xfId="3" applyFont="1" applyFill="1" applyBorder="1" applyAlignment="1" applyProtection="1">
      <alignment horizontal="center" vertical="center"/>
    </xf>
    <xf numFmtId="0" fontId="0" fillId="24" borderId="52" xfId="0" applyFill="1" applyBorder="1" applyAlignment="1" applyProtection="1">
      <alignment horizontal="center" vertical="center"/>
    </xf>
    <xf numFmtId="0" fontId="0" fillId="24" borderId="63" xfId="0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31" fillId="17" borderId="55" xfId="3" applyFont="1" applyFill="1" applyBorder="1" applyAlignment="1" applyProtection="1">
      <alignment horizontal="center" vertical="center" wrapText="1"/>
      <protection locked="0"/>
    </xf>
    <xf numFmtId="0" fontId="131" fillId="17" borderId="40" xfId="3" applyFont="1" applyFill="1" applyBorder="1" applyAlignment="1" applyProtection="1">
      <alignment horizontal="center" vertical="center" wrapText="1"/>
      <protection locked="0"/>
    </xf>
    <xf numFmtId="0" fontId="131" fillId="17" borderId="64" xfId="3" applyFont="1" applyFill="1" applyBorder="1" applyAlignment="1" applyProtection="1">
      <alignment horizontal="center" vertical="center" wrapText="1"/>
      <protection locked="0"/>
    </xf>
    <xf numFmtId="0" fontId="105" fillId="13" borderId="40" xfId="9" quotePrefix="1" applyFont="1" applyFill="1" applyBorder="1" applyAlignment="1" applyProtection="1">
      <alignment horizontal="left" vertical="center" wrapText="1"/>
    </xf>
    <xf numFmtId="0" fontId="15" fillId="19" borderId="19" xfId="3" applyFont="1" applyFill="1" applyBorder="1" applyAlignment="1" applyProtection="1">
      <alignment horizontal="center" vertical="center"/>
    </xf>
    <xf numFmtId="0" fontId="15" fillId="19" borderId="52" xfId="3" applyFont="1" applyFill="1" applyBorder="1" applyAlignment="1" applyProtection="1">
      <alignment horizontal="center" vertical="center"/>
    </xf>
    <xf numFmtId="0" fontId="0" fillId="19" borderId="52" xfId="0" applyFill="1" applyBorder="1" applyAlignment="1" applyProtection="1">
      <alignment horizontal="center" vertical="center"/>
    </xf>
    <xf numFmtId="0" fontId="0" fillId="19" borderId="63" xfId="0" applyFill="1" applyBorder="1" applyAlignment="1" applyProtection="1">
      <alignment horizontal="center" vertical="center"/>
    </xf>
    <xf numFmtId="0" fontId="19" fillId="17" borderId="55" xfId="3" applyFont="1" applyFill="1" applyBorder="1" applyAlignment="1">
      <alignment horizontal="left" vertical="center"/>
    </xf>
    <xf numFmtId="0" fontId="19" fillId="17" borderId="40" xfId="3" applyFont="1" applyFill="1" applyBorder="1" applyAlignment="1">
      <alignment horizontal="left" vertical="center"/>
    </xf>
    <xf numFmtId="0" fontId="19" fillId="17" borderId="12" xfId="3" applyFont="1" applyFill="1" applyBorder="1" applyAlignment="1">
      <alignment horizontal="left"/>
    </xf>
    <xf numFmtId="0" fontId="19" fillId="17" borderId="12" xfId="3" applyFont="1" applyFill="1" applyBorder="1" applyAlignment="1">
      <alignment horizontal="left" vertical="center"/>
    </xf>
    <xf numFmtId="0" fontId="19" fillId="17" borderId="23" xfId="3" applyFont="1" applyFill="1" applyBorder="1" applyAlignment="1">
      <alignment horizontal="left" vertical="center"/>
    </xf>
    <xf numFmtId="0" fontId="19" fillId="17" borderId="49" xfId="3" applyFont="1" applyFill="1" applyBorder="1" applyAlignment="1">
      <alignment horizontal="left" vertical="center"/>
    </xf>
    <xf numFmtId="0" fontId="19" fillId="17" borderId="0" xfId="3" applyFont="1" applyFill="1" applyBorder="1" applyAlignment="1">
      <alignment horizontal="left" vertical="center"/>
    </xf>
    <xf numFmtId="0" fontId="19" fillId="17" borderId="0" xfId="3" applyFont="1" applyFill="1" applyBorder="1" applyAlignment="1">
      <alignment vertical="center" wrapText="1"/>
    </xf>
    <xf numFmtId="0" fontId="28" fillId="17" borderId="0" xfId="3" applyFont="1" applyFill="1" applyBorder="1" applyAlignment="1">
      <alignment vertical="center" wrapText="1"/>
    </xf>
    <xf numFmtId="0" fontId="19" fillId="17" borderId="40" xfId="3" applyFont="1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15" fillId="18" borderId="19" xfId="3" applyFont="1" applyFill="1" applyBorder="1" applyAlignment="1">
      <alignment horizontal="center" vertical="center"/>
    </xf>
    <xf numFmtId="0" fontId="15" fillId="18" borderId="52" xfId="3" applyFont="1" applyFill="1" applyBorder="1" applyAlignment="1">
      <alignment horizontal="center" vertical="center"/>
    </xf>
    <xf numFmtId="0" fontId="0" fillId="18" borderId="52" xfId="0" applyFill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9" fillId="17" borderId="66" xfId="9" applyFont="1" applyFill="1" applyBorder="1" applyAlignment="1">
      <alignment vertical="center" wrapText="1"/>
    </xf>
    <xf numFmtId="0" fontId="28" fillId="17" borderId="66" xfId="3" applyFont="1" applyFill="1" applyBorder="1" applyAlignment="1">
      <alignment vertical="center" wrapText="1"/>
    </xf>
    <xf numFmtId="0" fontId="28" fillId="17" borderId="37" xfId="3" applyFont="1" applyFill="1" applyBorder="1" applyAlignment="1">
      <alignment vertical="center" wrapText="1"/>
    </xf>
    <xf numFmtId="0" fontId="19" fillId="17" borderId="23" xfId="3" applyFont="1" applyFill="1" applyBorder="1" applyAlignment="1">
      <alignment horizontal="left"/>
    </xf>
    <xf numFmtId="0" fontId="19" fillId="17" borderId="40" xfId="3" applyFont="1" applyFill="1" applyBorder="1" applyAlignment="1">
      <alignment wrapText="1"/>
    </xf>
    <xf numFmtId="0" fontId="28" fillId="17" borderId="40" xfId="3" applyFont="1" applyFill="1" applyBorder="1" applyAlignment="1">
      <alignment wrapText="1"/>
    </xf>
    <xf numFmtId="0" fontId="19" fillId="17" borderId="60" xfId="3" applyFont="1" applyFill="1" applyBorder="1" applyAlignment="1">
      <alignment horizontal="left" vertical="center"/>
    </xf>
    <xf numFmtId="0" fontId="51" fillId="0" borderId="6" xfId="3" applyFont="1" applyFill="1" applyBorder="1" applyAlignment="1" applyProtection="1">
      <alignment horizontal="center" vertical="center" wrapText="1"/>
    </xf>
    <xf numFmtId="0" fontId="19" fillId="17" borderId="40" xfId="9" applyFont="1" applyFill="1" applyBorder="1" applyAlignment="1">
      <alignment horizontal="left" vertical="center"/>
    </xf>
    <xf numFmtId="0" fontId="19" fillId="17" borderId="0" xfId="9" quotePrefix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9" fillId="17" borderId="12" xfId="9" applyFont="1" applyFill="1" applyBorder="1" applyAlignment="1">
      <alignment horizontal="left" vertical="center"/>
    </xf>
  </cellXfs>
  <cellStyles count="13">
    <cellStyle name="Hyperlink 2" xfId="2"/>
    <cellStyle name="Normal 2" xfId="3"/>
    <cellStyle name="Normal 3" xfId="4"/>
    <cellStyle name="Normal 3 2" xfId="5"/>
    <cellStyle name="Normal 3 3" xfId="6"/>
    <cellStyle name="Normal 4" xfId="7"/>
    <cellStyle name="Normal_DOMV" xfId="8"/>
    <cellStyle name="Normal_EBK_PROJECT_2001-last" xfId="9"/>
    <cellStyle name="Normal_EBK-2002-draft" xfId="10"/>
    <cellStyle name="Normal_MAKET" xfId="11"/>
    <cellStyle name="Normal_Sheet2" xfId="12"/>
    <cellStyle name="Запетая" xfId="1" builtinId="3"/>
    <cellStyle name="Нормален" xfId="0" builtinId="0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oyadzhieva/Desktop/&#1052;&#1072;&#1082;&#1077;&#1090;&#1080;%202013/&#1058;&#1088;&#1080;&#1084;&#1077;&#1089;&#1077;&#1095;&#1077;&#1085;%20&#1086;&#1090;&#1095;&#1077;&#1090;/B3_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Gerasimova/Local%20Settings/Temporary%20Internet%20Files/OLKE/B3_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  <sheetDataSet>
      <sheetData sheetId="0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2"/>
  <sheetViews>
    <sheetView topLeftCell="B1" zoomScale="55" zoomScaleNormal="55" workbookViewId="0">
      <selection activeCell="C6" sqref="C6"/>
    </sheetView>
  </sheetViews>
  <sheetFormatPr defaultColWidth="9.109375" defaultRowHeight="13.2"/>
  <cols>
    <col min="1" max="1" width="5.5546875" style="11" hidden="1" customWidth="1"/>
    <col min="2" max="2" width="105.33203125" style="11" customWidth="1"/>
    <col min="3" max="3" width="67.88671875" style="11" customWidth="1"/>
    <col min="4" max="4" width="26" style="11" hidden="1" customWidth="1"/>
    <col min="5" max="5" width="22" style="13" customWidth="1"/>
    <col min="6" max="8" width="24.33203125" style="13" customWidth="1"/>
    <col min="9" max="9" width="20.5546875" style="11" customWidth="1"/>
    <col min="10" max="10" width="12.88671875" style="11" customWidth="1"/>
    <col min="11" max="11" width="13.6640625" style="11" hidden="1" customWidth="1"/>
    <col min="12" max="12" width="14.44140625" style="11" hidden="1" customWidth="1"/>
    <col min="13" max="13" width="14.44140625" style="11" customWidth="1"/>
    <col min="14" max="14" width="13.44140625" style="11" hidden="1" customWidth="1"/>
    <col min="15" max="15" width="11.109375" style="11" hidden="1" customWidth="1"/>
    <col min="16" max="16" width="11.109375" style="11" customWidth="1"/>
    <col min="17" max="17" width="16.33203125" style="11" hidden="1" customWidth="1"/>
    <col min="18" max="18" width="15" style="11" hidden="1" customWidth="1"/>
    <col min="19" max="19" width="15" style="13" customWidth="1"/>
    <col min="20" max="20" width="15.6640625" style="11" hidden="1" customWidth="1"/>
    <col min="21" max="21" width="15.33203125" style="11" hidden="1" customWidth="1"/>
    <col min="22" max="16384" width="9.109375" style="11"/>
  </cols>
  <sheetData>
    <row r="1" spans="2:21" ht="17.399999999999999">
      <c r="B1" s="12"/>
      <c r="C1" s="12"/>
      <c r="D1" s="12"/>
      <c r="F1" s="14"/>
      <c r="G1" s="14"/>
      <c r="H1" s="14"/>
    </row>
    <row r="2" spans="2:21" ht="15.6">
      <c r="B2" s="12"/>
      <c r="C2" s="12"/>
      <c r="D2" s="12"/>
      <c r="F2" s="15"/>
      <c r="G2" s="15"/>
      <c r="H2" s="15"/>
    </row>
    <row r="3" spans="2:21" ht="21.75" customHeight="1">
      <c r="B3" s="874" t="str">
        <f>BUDGET!B12</f>
        <v>Маджарово</v>
      </c>
      <c r="C3" s="875"/>
      <c r="D3" s="875"/>
    </row>
    <row r="4" spans="2:21" ht="15.6">
      <c r="B4" s="9" t="s">
        <v>1455</v>
      </c>
      <c r="C4" s="9"/>
      <c r="D4" s="9"/>
      <c r="E4" s="66"/>
    </row>
    <row r="5" spans="2:21" ht="18" customHeight="1">
      <c r="B5" s="5"/>
      <c r="C5" s="5"/>
      <c r="D5" s="5"/>
      <c r="G5" s="820"/>
    </row>
    <row r="6" spans="2:21" ht="21">
      <c r="B6" s="752" t="str">
        <f>CONCATENATE("                                                                                 Б Ю Д ЖЕ Т - Н А Ч А Л Е Н   П Л А Н   ",BUDGET!$C$3," г.")</f>
        <v xml:space="preserve">                                                                                 Б Ю Д ЖЕ Т - Н А Ч А Л Е Н   П Л А Н   2024 г.</v>
      </c>
      <c r="C6" s="752"/>
      <c r="D6" s="6"/>
    </row>
    <row r="7" spans="2:21" ht="29.25" customHeight="1">
      <c r="B7" s="6"/>
      <c r="C7" s="6"/>
      <c r="D7" s="6"/>
    </row>
    <row r="8" spans="2:21" ht="30.75" customHeight="1" thickBot="1">
      <c r="B8" s="16"/>
      <c r="C8" s="16"/>
      <c r="D8" s="16"/>
      <c r="E8" s="17"/>
      <c r="F8" s="17"/>
      <c r="G8" s="17"/>
      <c r="H8" s="17"/>
      <c r="I8" s="17"/>
    </row>
    <row r="9" spans="2:21" ht="30.75" customHeight="1" thickTop="1">
      <c r="B9" s="6"/>
      <c r="C9" s="6"/>
      <c r="D9" s="6"/>
      <c r="E9" s="18"/>
      <c r="F9" s="18"/>
      <c r="G9" s="18"/>
      <c r="H9" s="18"/>
    </row>
    <row r="10" spans="2:21" ht="18" thickBot="1">
      <c r="B10" s="7"/>
      <c r="C10" s="7"/>
      <c r="D10" s="7"/>
      <c r="E10" s="13" t="s">
        <v>1517</v>
      </c>
      <c r="G10" s="13" t="s">
        <v>1521</v>
      </c>
      <c r="H10" s="13" t="s">
        <v>1522</v>
      </c>
    </row>
    <row r="11" spans="2:21" ht="23.25" customHeight="1" thickBot="1">
      <c r="B11" s="754" t="s">
        <v>1456</v>
      </c>
      <c r="C11" s="8"/>
      <c r="D11" s="8"/>
      <c r="E11" s="214" t="str">
        <f>BUDGET!F12</f>
        <v>7604</v>
      </c>
      <c r="F11" s="19" t="s">
        <v>1520</v>
      </c>
      <c r="G11" s="213">
        <f>BUDGET!E9</f>
        <v>45292</v>
      </c>
      <c r="H11" s="213">
        <f>BUDGET!F9</f>
        <v>45657</v>
      </c>
      <c r="M11" s="20"/>
      <c r="N11" s="20"/>
      <c r="O11" s="20"/>
      <c r="P11" s="20"/>
    </row>
    <row r="12" spans="2:21" ht="23.25" customHeight="1" thickTop="1" thickBot="1">
      <c r="B12" s="9" t="s">
        <v>1652</v>
      </c>
      <c r="C12" s="753" t="s">
        <v>1510</v>
      </c>
      <c r="D12" s="135"/>
      <c r="E12" s="442">
        <f>BUDGET!E17</f>
        <v>0</v>
      </c>
      <c r="F12" s="19"/>
      <c r="M12" s="20"/>
      <c r="N12" s="20"/>
      <c r="O12" s="20"/>
      <c r="P12" s="20"/>
    </row>
    <row r="13" spans="2:21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1519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2" thickBot="1">
      <c r="B15" s="26"/>
      <c r="C15" s="20"/>
      <c r="D15" s="20"/>
      <c r="E15" s="82"/>
      <c r="F15" s="13"/>
      <c r="G15" s="519"/>
      <c r="H15" s="521"/>
      <c r="I15" s="520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1512</v>
      </c>
      <c r="C16" s="79" t="s">
        <v>1573</v>
      </c>
      <c r="D16" s="79"/>
      <c r="E16" s="872" t="s">
        <v>1518</v>
      </c>
      <c r="F16" s="873"/>
      <c r="G16" s="515" t="s">
        <v>624</v>
      </c>
      <c r="H16" s="522"/>
      <c r="I16" s="514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1:21" s="25" customFormat="1" ht="16.2" thickBot="1">
      <c r="B17" s="28" t="s">
        <v>1511</v>
      </c>
      <c r="C17" s="28"/>
      <c r="D17" s="28"/>
      <c r="E17" s="527"/>
      <c r="F17" s="29" t="s">
        <v>1462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1:21" s="25" customFormat="1" ht="16.2" thickBot="1">
      <c r="B18" s="28" t="s">
        <v>1513</v>
      </c>
      <c r="C18" s="28"/>
      <c r="D18" s="28"/>
      <c r="E18" s="527"/>
      <c r="F18" s="29"/>
      <c r="G18" s="523" t="s">
        <v>1460</v>
      </c>
      <c r="H18" s="524" t="s">
        <v>1461</v>
      </c>
      <c r="I18" s="524" t="s">
        <v>1458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1:21" s="25" customFormat="1" ht="16.2" thickBot="1">
      <c r="B19" s="30"/>
      <c r="C19" s="30"/>
      <c r="D19" s="30"/>
      <c r="E19" s="528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1:21" s="25" customFormat="1" ht="16.2" thickBot="1">
      <c r="B20" s="33"/>
      <c r="C20" s="33"/>
      <c r="D20" s="33"/>
      <c r="E20" s="529"/>
      <c r="F20" s="34" t="s">
        <v>1515</v>
      </c>
      <c r="G20" s="525" t="s">
        <v>1514</v>
      </c>
      <c r="H20" s="526" t="s">
        <v>1514</v>
      </c>
      <c r="I20" s="526" t="s">
        <v>1514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1:21" s="25" customFormat="1" ht="16.2" thickBot="1">
      <c r="B21" s="35"/>
      <c r="C21" s="35"/>
      <c r="D21" s="35"/>
      <c r="E21" s="530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" thickBot="1">
      <c r="A22" s="87">
        <v>10</v>
      </c>
      <c r="B22" s="88" t="s">
        <v>1760</v>
      </c>
      <c r="C22" s="89" t="s">
        <v>105</v>
      </c>
      <c r="D22" s="37"/>
      <c r="E22" s="531"/>
      <c r="F22" s="120">
        <f t="shared" ref="F22:F55" si="0">+G22+H22+I22</f>
        <v>575750</v>
      </c>
      <c r="G22" s="120">
        <f>+G23+G25+G36+G37</f>
        <v>0</v>
      </c>
      <c r="H22" s="120">
        <f>+H23+H25+H36+H37</f>
        <v>575750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2" thickBot="1">
      <c r="A23" s="87">
        <v>15</v>
      </c>
      <c r="B23" s="90" t="s">
        <v>1549</v>
      </c>
      <c r="C23" s="91" t="s">
        <v>646</v>
      </c>
      <c r="D23" s="39"/>
      <c r="E23" s="532"/>
      <c r="F23" s="121">
        <f t="shared" si="0"/>
        <v>166000</v>
      </c>
      <c r="G23" s="121">
        <f>BUDGET!F22+BUDGET!F28+BUDGET!F33+BUDGET!F39+BUDGET!F47+BUDGET!F52+BUDGET!F58+BUDGET!F61+BUDGET!F64+BUDGET!F65+BUDGET!F72+BUDGET!F73</f>
        <v>0</v>
      </c>
      <c r="H23" s="121">
        <f>BUDGET!G22+BUDGET!G28+BUDGET!G33+BUDGET!G39+BUDGET!G47+BUDGET!G52+BUDGET!G58+BUDGET!G61+BUDGET!G64+BUDGET!G65+BUDGET!G72+BUDGET!G73</f>
        <v>166000</v>
      </c>
      <c r="I23" s="121">
        <f>BUDGET!H22+BUDGET!H28+BUDGET!H33+BUDGET!H39+BUDGET!H47+BUDGET!H52+BUDGET!H58+BUDGET!H61+BUDGET!H64+BUDGET!H65+BUDGET!H72+BUDGET!H73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2" hidden="1" thickBot="1">
      <c r="A24" s="87"/>
      <c r="B24" s="92" t="s">
        <v>623</v>
      </c>
      <c r="C24" s="92" t="s">
        <v>620</v>
      </c>
      <c r="D24" s="70"/>
      <c r="E24" s="533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2" thickBot="1">
      <c r="A25" s="87">
        <v>20</v>
      </c>
      <c r="B25" s="93" t="s">
        <v>1550</v>
      </c>
      <c r="C25" s="93" t="s">
        <v>1528</v>
      </c>
      <c r="D25" s="74"/>
      <c r="E25" s="531"/>
      <c r="F25" s="120">
        <f t="shared" si="0"/>
        <v>409750</v>
      </c>
      <c r="G25" s="120">
        <f>+G26+G30+G31+G32+G33</f>
        <v>0</v>
      </c>
      <c r="H25" s="120">
        <f>+H26+H30+H31+H32+H33</f>
        <v>409750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2" thickBot="1">
      <c r="A26" s="87">
        <v>25</v>
      </c>
      <c r="B26" s="94" t="s">
        <v>1551</v>
      </c>
      <c r="C26" s="94" t="s">
        <v>1529</v>
      </c>
      <c r="D26" s="70"/>
      <c r="E26" s="533"/>
      <c r="F26" s="123">
        <f t="shared" si="0"/>
        <v>185000</v>
      </c>
      <c r="G26" s="123">
        <f>BUDGET!F74</f>
        <v>0</v>
      </c>
      <c r="H26" s="123">
        <f>BUDGET!G74</f>
        <v>185000</v>
      </c>
      <c r="I26" s="123">
        <f>BUDGET!H74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2" thickBot="1">
      <c r="A27" s="87">
        <v>26</v>
      </c>
      <c r="B27" s="95" t="s">
        <v>1509</v>
      </c>
      <c r="C27" s="84" t="s">
        <v>625</v>
      </c>
      <c r="D27" s="41"/>
      <c r="E27" s="534"/>
      <c r="F27" s="124">
        <f t="shared" si="0"/>
        <v>0</v>
      </c>
      <c r="G27" s="122">
        <f>BUDGET!F75</f>
        <v>0</v>
      </c>
      <c r="H27" s="122">
        <f>BUDGET!G75</f>
        <v>0</v>
      </c>
      <c r="I27" s="122">
        <f>BUDGET!H75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2" thickBot="1">
      <c r="A28" s="87">
        <v>30</v>
      </c>
      <c r="B28" s="92" t="s">
        <v>621</v>
      </c>
      <c r="C28" s="84" t="s">
        <v>626</v>
      </c>
      <c r="D28" s="41"/>
      <c r="E28" s="535"/>
      <c r="F28" s="124">
        <f t="shared" si="0"/>
        <v>100000</v>
      </c>
      <c r="G28" s="124">
        <f>BUDGET!F77</f>
        <v>0</v>
      </c>
      <c r="H28" s="124">
        <f>BUDGET!G77</f>
        <v>100000</v>
      </c>
      <c r="I28" s="124">
        <f>BUDGET!H77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2" thickBot="1">
      <c r="A29" s="87">
        <v>35</v>
      </c>
      <c r="B29" s="96" t="s">
        <v>1552</v>
      </c>
      <c r="C29" s="84" t="s">
        <v>627</v>
      </c>
      <c r="D29" s="69"/>
      <c r="E29" s="535"/>
      <c r="F29" s="124">
        <f t="shared" si="0"/>
        <v>85000</v>
      </c>
      <c r="G29" s="124">
        <f>+BUDGET!F78+BUDGET!F79</f>
        <v>0</v>
      </c>
      <c r="H29" s="124">
        <f>+BUDGET!G78+BUDGET!G79</f>
        <v>85000</v>
      </c>
      <c r="I29" s="124">
        <f>+BUDGET!H78+BUDGET!H79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2" thickBot="1">
      <c r="A30" s="87">
        <v>40</v>
      </c>
      <c r="B30" s="96" t="s">
        <v>1553</v>
      </c>
      <c r="C30" s="97" t="s">
        <v>628</v>
      </c>
      <c r="D30" s="69"/>
      <c r="E30" s="535"/>
      <c r="F30" s="124">
        <f t="shared" si="0"/>
        <v>190750</v>
      </c>
      <c r="G30" s="124">
        <f>BUDGET!F90+BUDGET!F93+BUDGET!F94</f>
        <v>0</v>
      </c>
      <c r="H30" s="124">
        <f>BUDGET!G90+BUDGET!G93+BUDGET!G94</f>
        <v>190750</v>
      </c>
      <c r="I30" s="124">
        <f>BUDGET!H90+BUDGET!H93+BUDGET!H94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2" thickBot="1">
      <c r="A31" s="87">
        <v>45</v>
      </c>
      <c r="B31" s="96" t="s">
        <v>603</v>
      </c>
      <c r="C31" s="96" t="s">
        <v>1530</v>
      </c>
      <c r="D31" s="69"/>
      <c r="E31" s="535"/>
      <c r="F31" s="124">
        <f t="shared" si="0"/>
        <v>5000</v>
      </c>
      <c r="G31" s="124">
        <f>BUDGET!F106</f>
        <v>0</v>
      </c>
      <c r="H31" s="124">
        <f>BUDGET!G106</f>
        <v>5000</v>
      </c>
      <c r="I31" s="124">
        <f>BUDGET!H106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2" thickBot="1">
      <c r="A32" s="87">
        <v>50</v>
      </c>
      <c r="B32" s="98" t="s">
        <v>604</v>
      </c>
      <c r="C32" s="98" t="s">
        <v>1645</v>
      </c>
      <c r="D32" s="71"/>
      <c r="E32" s="536"/>
      <c r="F32" s="124">
        <f t="shared" si="0"/>
        <v>-51000</v>
      </c>
      <c r="G32" s="126">
        <f>BUDGET!F110+BUDGET!F119+BUDGET!F135+BUDGET!F136</f>
        <v>0</v>
      </c>
      <c r="H32" s="126">
        <f>BUDGET!G110+BUDGET!G119+BUDGET!G135+BUDGET!G136</f>
        <v>-51000</v>
      </c>
      <c r="I32" s="126">
        <f>BUDGET!H110+BUDGET!H119+BUDGET!H135+BUDGET!H136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2" thickBot="1">
      <c r="A33" s="87">
        <v>51</v>
      </c>
      <c r="B33" s="98" t="s">
        <v>1576</v>
      </c>
      <c r="C33" s="117" t="s">
        <v>659</v>
      </c>
      <c r="D33" s="71"/>
      <c r="E33" s="536"/>
      <c r="F33" s="125">
        <f t="shared" si="0"/>
        <v>80000</v>
      </c>
      <c r="G33" s="126">
        <f>BUDGET!F123</f>
        <v>0</v>
      </c>
      <c r="H33" s="126">
        <f>BUDGET!G123</f>
        <v>80000</v>
      </c>
      <c r="I33" s="126">
        <f>BUDGET!H123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2" hidden="1" thickBot="1">
      <c r="A34" s="87">
        <v>52</v>
      </c>
      <c r="B34" s="95"/>
      <c r="C34" s="98"/>
      <c r="D34" s="71"/>
      <c r="E34" s="536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2" hidden="1" thickBot="1">
      <c r="A35" s="87"/>
      <c r="B35" s="99"/>
      <c r="C35" s="99"/>
      <c r="D35" s="73"/>
      <c r="E35" s="537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2" thickBot="1">
      <c r="A36" s="87">
        <v>60</v>
      </c>
      <c r="B36" s="99" t="s">
        <v>612</v>
      </c>
      <c r="C36" s="99" t="s">
        <v>1531</v>
      </c>
      <c r="D36" s="72"/>
      <c r="E36" s="538"/>
      <c r="F36" s="120">
        <f t="shared" si="0"/>
        <v>0</v>
      </c>
      <c r="G36" s="208">
        <f>+BUDGET!F137</f>
        <v>0</v>
      </c>
      <c r="H36" s="208">
        <f>+BUDGET!G137</f>
        <v>0</v>
      </c>
      <c r="I36" s="208">
        <f>+BUDGET!H137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2" thickBot="1">
      <c r="A37" s="87">
        <v>65</v>
      </c>
      <c r="B37" s="100" t="s">
        <v>360</v>
      </c>
      <c r="C37" s="496" t="s">
        <v>106</v>
      </c>
      <c r="D37" s="41"/>
      <c r="E37" s="538"/>
      <c r="F37" s="120">
        <f t="shared" si="0"/>
        <v>0</v>
      </c>
      <c r="G37" s="208">
        <f>BUDGET!F140+BUDGET!F149+BUDGET!F158</f>
        <v>0</v>
      </c>
      <c r="H37" s="208">
        <f>BUDGET!G140+BUDGET!G149+BUDGET!G158</f>
        <v>0</v>
      </c>
      <c r="I37" s="208">
        <f>BUDGET!H140+BUDGET!H149+BUDGET!H158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" thickBot="1">
      <c r="A38" s="101">
        <v>70</v>
      </c>
      <c r="B38" s="102" t="s">
        <v>1559</v>
      </c>
      <c r="C38" s="103" t="s">
        <v>1535</v>
      </c>
      <c r="D38" s="37"/>
      <c r="E38" s="539"/>
      <c r="F38" s="125">
        <f t="shared" si="0"/>
        <v>6426781</v>
      </c>
      <c r="G38" s="125">
        <f>SUM(G40:G55)-G45-G47-G53-G54</f>
        <v>3551426</v>
      </c>
      <c r="H38" s="125">
        <f>SUM(H40:H55)-H45-H47-H53-H54</f>
        <v>2875355</v>
      </c>
      <c r="I38" s="125">
        <f>SUM(I40:I55)-I45-I47-I53-I54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6.2" thickBot="1">
      <c r="A39" s="101">
        <v>75</v>
      </c>
      <c r="B39" s="104" t="s">
        <v>1744</v>
      </c>
      <c r="C39" s="94" t="s">
        <v>1745</v>
      </c>
      <c r="D39" s="748"/>
      <c r="E39" s="749"/>
      <c r="F39" s="750">
        <f>+G39+H39+I39</f>
        <v>3436432</v>
      </c>
      <c r="G39" s="751">
        <f>SUM(G40:G42)</f>
        <v>2952158</v>
      </c>
      <c r="H39" s="751">
        <f>SUM(H40:H42)</f>
        <v>484274</v>
      </c>
      <c r="I39" s="751">
        <f>SUM(I40:I42)</f>
        <v>0</v>
      </c>
      <c r="J39" s="44"/>
      <c r="K39" s="44"/>
      <c r="L39" s="44"/>
      <c r="M39" s="1"/>
      <c r="N39" s="1"/>
      <c r="O39" s="1"/>
      <c r="P39" s="1"/>
      <c r="Q39" s="2"/>
      <c r="R39" s="2"/>
      <c r="S39" s="24"/>
      <c r="T39" s="44"/>
      <c r="U39" s="44"/>
    </row>
    <row r="40" spans="1:21" ht="15.6">
      <c r="A40" s="101">
        <v>75</v>
      </c>
      <c r="B40" s="104" t="s">
        <v>1746</v>
      </c>
      <c r="C40" s="94" t="s">
        <v>1532</v>
      </c>
      <c r="D40" s="45"/>
      <c r="E40" s="533"/>
      <c r="F40" s="121">
        <f t="shared" si="0"/>
        <v>2395177</v>
      </c>
      <c r="G40" s="123">
        <f>BUDGET!F187</f>
        <v>2107177</v>
      </c>
      <c r="H40" s="123">
        <f>BUDGET!G187</f>
        <v>288000</v>
      </c>
      <c r="I40" s="123">
        <f>BUDGET!H187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6">
      <c r="A41" s="101">
        <v>80</v>
      </c>
      <c r="B41" s="105" t="s">
        <v>1747</v>
      </c>
      <c r="C41" s="92" t="s">
        <v>1533</v>
      </c>
      <c r="D41" s="42"/>
      <c r="E41" s="535"/>
      <c r="F41" s="124">
        <f t="shared" si="0"/>
        <v>438774</v>
      </c>
      <c r="G41" s="124">
        <f>BUDGET!F190</f>
        <v>316500</v>
      </c>
      <c r="H41" s="124">
        <f>BUDGET!G190</f>
        <v>122274</v>
      </c>
      <c r="I41" s="124">
        <f>BUDGET!H190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6">
      <c r="A42" s="101">
        <v>85</v>
      </c>
      <c r="B42" s="105" t="s">
        <v>1748</v>
      </c>
      <c r="C42" s="92" t="s">
        <v>1577</v>
      </c>
      <c r="D42" s="42"/>
      <c r="E42" s="535"/>
      <c r="F42" s="124">
        <f t="shared" si="0"/>
        <v>602481</v>
      </c>
      <c r="G42" s="124">
        <f>+BUDGET!F196+BUDGET!F204</f>
        <v>528481</v>
      </c>
      <c r="H42" s="124">
        <f>+BUDGET!G196+BUDGET!G204</f>
        <v>74000</v>
      </c>
      <c r="I42" s="124">
        <f>+BUDGET!H196+BUDGET!H204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6">
      <c r="A43" s="101">
        <v>90</v>
      </c>
      <c r="B43" s="105" t="s">
        <v>1749</v>
      </c>
      <c r="C43" s="92" t="s">
        <v>1077</v>
      </c>
      <c r="D43" s="42"/>
      <c r="E43" s="535"/>
      <c r="F43" s="124">
        <f>+G43+H43+I43</f>
        <v>1151909</v>
      </c>
      <c r="G43" s="124">
        <f>+BUDGET!F205+BUDGET!F223+BUDGET!F274</f>
        <v>472348</v>
      </c>
      <c r="H43" s="124">
        <f>+BUDGET!G205+BUDGET!G223+BUDGET!G274</f>
        <v>679561</v>
      </c>
      <c r="I43" s="124">
        <f>+BUDGET!H205+BUDGET!H223+BUDGET!H274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6">
      <c r="A44" s="101">
        <v>95</v>
      </c>
      <c r="B44" s="105" t="s">
        <v>1750</v>
      </c>
      <c r="C44" s="92" t="s">
        <v>1534</v>
      </c>
      <c r="D44" s="42"/>
      <c r="E44" s="535"/>
      <c r="F44" s="124">
        <f t="shared" si="0"/>
        <v>7000</v>
      </c>
      <c r="G44" s="124">
        <f>+BUDGET!F227+BUDGET!F233+BUDGET!F236+BUDGET!F237+BUDGET!F238+BUDGET!F239+BUDGET!F243</f>
        <v>0</v>
      </c>
      <c r="H44" s="124">
        <f>+BUDGET!G227+BUDGET!G233+BUDGET!G236+BUDGET!G237+BUDGET!G238+BUDGET!G239+BUDGET!G243</f>
        <v>7000</v>
      </c>
      <c r="I44" s="124">
        <f>+BUDGET!H227+BUDGET!H233+BUDGET!H236+BUDGET!H237+BUDGET!H238+BUDGET!H239+BUDGET!H243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6">
      <c r="A45" s="101">
        <v>100</v>
      </c>
      <c r="B45" s="92" t="s">
        <v>1580</v>
      </c>
      <c r="C45" s="92" t="s">
        <v>629</v>
      </c>
      <c r="D45" s="40"/>
      <c r="E45" s="535"/>
      <c r="F45" s="124">
        <f t="shared" si="0"/>
        <v>0</v>
      </c>
      <c r="G45" s="124">
        <f>+BUDGET!F236+BUDGET!F237+BUDGET!F238+BUDGET!F239+BUDGET!F246+BUDGET!F247+BUDGET!E251</f>
        <v>0</v>
      </c>
      <c r="H45" s="124">
        <f>+BUDGET!G236+BUDGET!G237+BUDGET!G238+BUDGET!G239+BUDGET!G246+BUDGET!G247+BUDGET!F251</f>
        <v>0</v>
      </c>
      <c r="I45" s="124">
        <f>+BUDGET!H236+BUDGET!H237+BUDGET!H238+BUDGET!H239+BUDGET!H246+BUDGET!H247+BUDGET!G251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6">
      <c r="A46" s="101">
        <v>105</v>
      </c>
      <c r="B46" s="105" t="s">
        <v>1751</v>
      </c>
      <c r="C46" s="92" t="s">
        <v>1078</v>
      </c>
      <c r="D46" s="42"/>
      <c r="E46" s="535"/>
      <c r="F46" s="124">
        <f t="shared" si="0"/>
        <v>37944</v>
      </c>
      <c r="G46" s="124">
        <f>+BUDGET!F258+BUDGET!F259+BUDGET!F260+BUDGET!F261</f>
        <v>34944</v>
      </c>
      <c r="H46" s="124">
        <f>+BUDGET!G258+BUDGET!G259+BUDGET!G260+BUDGET!G261</f>
        <v>3000</v>
      </c>
      <c r="I46" s="124">
        <f>+BUDGET!H258+BUDGET!H259+BUDGET!H260+BUDGET!H261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6">
      <c r="A47" s="101">
        <v>106</v>
      </c>
      <c r="B47" s="92" t="s">
        <v>853</v>
      </c>
      <c r="C47" s="92" t="s">
        <v>854</v>
      </c>
      <c r="D47" s="42"/>
      <c r="E47" s="535"/>
      <c r="F47" s="124">
        <f t="shared" si="0"/>
        <v>34944</v>
      </c>
      <c r="G47" s="124">
        <f>+BUDGET!F259</f>
        <v>34944</v>
      </c>
      <c r="H47" s="124">
        <f>+BUDGET!G259</f>
        <v>0</v>
      </c>
      <c r="I47" s="124">
        <f>+BUDGET!H259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6">
      <c r="A48" s="101">
        <v>107</v>
      </c>
      <c r="B48" s="92" t="s">
        <v>1752</v>
      </c>
      <c r="C48" s="106" t="s">
        <v>1755</v>
      </c>
      <c r="D48" s="42"/>
      <c r="E48" s="535"/>
      <c r="F48" s="124">
        <f t="shared" si="0"/>
        <v>66976</v>
      </c>
      <c r="G48" s="124">
        <f>+BUDGET!F268+BUDGET!F272+BUDGET!F273</f>
        <v>66976</v>
      </c>
      <c r="H48" s="124">
        <f>+BUDGET!G268+BUDGET!G272+BUDGET!G273</f>
        <v>0</v>
      </c>
      <c r="I48" s="124">
        <f>+BUDGET!H268+BUDGET!H272+BUDGET!H273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6">
      <c r="A49" s="101">
        <v>108</v>
      </c>
      <c r="B49" s="92" t="s">
        <v>1753</v>
      </c>
      <c r="C49" s="92" t="s">
        <v>647</v>
      </c>
      <c r="D49" s="42"/>
      <c r="E49" s="535"/>
      <c r="F49" s="124">
        <f t="shared" si="0"/>
        <v>1726520</v>
      </c>
      <c r="G49" s="124">
        <f>BUDGET!F278+BUDGET!F279+BUDGET!F287+BUDGET!F290</f>
        <v>25000</v>
      </c>
      <c r="H49" s="124">
        <f>BUDGET!G278+BUDGET!G279+BUDGET!G287+BUDGET!G290</f>
        <v>1701520</v>
      </c>
      <c r="I49" s="124">
        <f>BUDGET!H278+BUDGET!H279+BUDGET!H287+BUDGET!H290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6">
      <c r="A50" s="101">
        <v>110</v>
      </c>
      <c r="B50" s="92" t="s">
        <v>1754</v>
      </c>
      <c r="C50" s="92" t="s">
        <v>648</v>
      </c>
      <c r="D50" s="40"/>
      <c r="E50" s="535"/>
      <c r="F50" s="124">
        <f t="shared" si="0"/>
        <v>0</v>
      </c>
      <c r="G50" s="124">
        <f>+BUDGET!F291</f>
        <v>0</v>
      </c>
      <c r="H50" s="124">
        <f>+BUDGET!G291</f>
        <v>0</v>
      </c>
      <c r="I50" s="124">
        <f>+BUDGET!H291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5.6">
      <c r="A51" s="101">
        <v>115</v>
      </c>
      <c r="B51" s="105" t="s">
        <v>1756</v>
      </c>
      <c r="C51" s="92" t="s">
        <v>1757</v>
      </c>
      <c r="D51" s="40"/>
      <c r="E51" s="535"/>
      <c r="F51" s="124">
        <f>+G51+H51+I51</f>
        <v>0</v>
      </c>
      <c r="G51" s="124">
        <f>+BUDGET!F275</f>
        <v>0</v>
      </c>
      <c r="H51" s="124">
        <f>+BUDGET!G275</f>
        <v>0</v>
      </c>
      <c r="I51" s="124">
        <f>+BUDGET!H275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5.6">
      <c r="A52" s="101">
        <v>115</v>
      </c>
      <c r="B52" s="105" t="s">
        <v>1758</v>
      </c>
      <c r="C52" s="118" t="s">
        <v>1641</v>
      </c>
      <c r="D52" s="40"/>
      <c r="E52" s="535"/>
      <c r="F52" s="124">
        <f t="shared" si="0"/>
        <v>0</v>
      </c>
      <c r="G52" s="124">
        <f>+BUDGET!F296</f>
        <v>0</v>
      </c>
      <c r="H52" s="124">
        <f>+BUDGET!G296</f>
        <v>0</v>
      </c>
      <c r="I52" s="124">
        <f>+BUDGET!H296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2" thickBot="1">
      <c r="A53" s="101">
        <v>120</v>
      </c>
      <c r="B53" s="92" t="s">
        <v>1579</v>
      </c>
      <c r="C53" s="92" t="s">
        <v>630</v>
      </c>
      <c r="D53" s="80"/>
      <c r="E53" s="535"/>
      <c r="F53" s="124">
        <f t="shared" si="0"/>
        <v>0</v>
      </c>
      <c r="G53" s="124">
        <f>BUDGET!F297</f>
        <v>0</v>
      </c>
      <c r="H53" s="124">
        <f>BUDGET!G297</f>
        <v>0</v>
      </c>
      <c r="I53" s="124">
        <f>BUDGET!H297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6.2" thickBot="1">
      <c r="A54" s="101">
        <v>125</v>
      </c>
      <c r="B54" s="95" t="s">
        <v>657</v>
      </c>
      <c r="C54" s="117" t="s">
        <v>658</v>
      </c>
      <c r="D54" s="62"/>
      <c r="E54" s="535"/>
      <c r="F54" s="124">
        <f t="shared" si="0"/>
        <v>0</v>
      </c>
      <c r="G54" s="124">
        <f>BUDGET!F299</f>
        <v>0</v>
      </c>
      <c r="H54" s="124">
        <f>BUDGET!G299</f>
        <v>0</v>
      </c>
      <c r="I54" s="124">
        <f>BUDGET!H299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6.2" thickBot="1">
      <c r="A55" s="119">
        <v>127</v>
      </c>
      <c r="B55" s="107" t="s">
        <v>1759</v>
      </c>
      <c r="C55" s="107" t="s">
        <v>1578</v>
      </c>
      <c r="D55" s="61"/>
      <c r="E55" s="540"/>
      <c r="F55" s="126">
        <f t="shared" si="0"/>
        <v>0</v>
      </c>
      <c r="G55" s="209">
        <f>+BUDGET!F300</f>
        <v>0</v>
      </c>
      <c r="H55" s="209">
        <f>+BUDGET!G300</f>
        <v>0</v>
      </c>
      <c r="I55" s="209">
        <f>+BUDGET!H300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8" thickBot="1">
      <c r="A56" s="101">
        <v>130</v>
      </c>
      <c r="B56" s="108" t="s">
        <v>107</v>
      </c>
      <c r="C56" s="109" t="s">
        <v>778</v>
      </c>
      <c r="D56" s="47"/>
      <c r="E56" s="531"/>
      <c r="F56" s="127">
        <f t="shared" ref="F56:F87" si="1">+G56+H56+I56</f>
        <v>4500617</v>
      </c>
      <c r="G56" s="120">
        <f>+G57+G58+G62</f>
        <v>2857117</v>
      </c>
      <c r="H56" s="120">
        <f>+H57+H58+H62</f>
        <v>1643500</v>
      </c>
      <c r="I56" s="120">
        <f>+I57+I58+I62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6">
      <c r="A57" s="101">
        <v>135</v>
      </c>
      <c r="B57" s="105" t="s">
        <v>108</v>
      </c>
      <c r="C57" s="92" t="s">
        <v>1644</v>
      </c>
      <c r="D57" s="42"/>
      <c r="E57" s="541"/>
      <c r="F57" s="123">
        <f t="shared" si="1"/>
        <v>4530617</v>
      </c>
      <c r="G57" s="128">
        <f>+BUDGET!F364+BUDGET!F378+BUDGET!F391</f>
        <v>2857117</v>
      </c>
      <c r="H57" s="128">
        <f>+BUDGET!G364+BUDGET!G378+BUDGET!G391</f>
        <v>1673500</v>
      </c>
      <c r="I57" s="128">
        <f>+BUDGET!H364+BUDGET!H378+BUDGET!H391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6">
      <c r="A58" s="101">
        <v>140</v>
      </c>
      <c r="B58" s="105" t="s">
        <v>1560</v>
      </c>
      <c r="C58" s="92" t="s">
        <v>779</v>
      </c>
      <c r="D58" s="42"/>
      <c r="E58" s="541"/>
      <c r="F58" s="124">
        <f t="shared" si="1"/>
        <v>-30000</v>
      </c>
      <c r="G58" s="128">
        <f>+BUDGET!F386+BUDGET!F394+BUDGET!F399+BUDGET!F402+BUDGET!F405+BUDGET!F408+BUDGET!F409+BUDGET!F412+BUDGET!F425+BUDGET!F426+BUDGET!F427+BUDGET!F428+BUDGET!F429</f>
        <v>0</v>
      </c>
      <c r="H58" s="128">
        <f>+BUDGET!G386+BUDGET!G394+BUDGET!G399+BUDGET!G402+BUDGET!G405+BUDGET!G408+BUDGET!G409+BUDGET!G412+BUDGET!G425+BUDGET!G426+BUDGET!G427+BUDGET!G428+BUDGET!G429</f>
        <v>-30000</v>
      </c>
      <c r="I58" s="128">
        <f>+BUDGET!H386+BUDGET!H394+BUDGET!H399+BUDGET!H402+BUDGET!H405+BUDGET!H408+BUDGET!H409+BUDGET!H412+BUDGET!H425+BUDGET!H426+BUDGET!H427+BUDGET!H428+BUDGET!H429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6">
      <c r="A59" s="101">
        <v>145</v>
      </c>
      <c r="B59" s="107" t="s">
        <v>622</v>
      </c>
      <c r="C59" s="107" t="s">
        <v>631</v>
      </c>
      <c r="D59" s="42"/>
      <c r="E59" s="541"/>
      <c r="F59" s="124">
        <f t="shared" si="1"/>
        <v>0</v>
      </c>
      <c r="G59" s="128">
        <f>+BUDGET!F425+BUDGET!F426+BUDGET!F427+BUDGET!F428+BUDGET!F429</f>
        <v>0</v>
      </c>
      <c r="H59" s="128">
        <f>+BUDGET!G425+BUDGET!G426+BUDGET!G427+BUDGET!G428+BUDGET!G429</f>
        <v>0</v>
      </c>
      <c r="I59" s="128">
        <f>+BUDGET!H425+BUDGET!H426+BUDGET!H427+BUDGET!H428+BUDGET!H429</f>
        <v>0</v>
      </c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5.6">
      <c r="A60" s="101">
        <v>150</v>
      </c>
      <c r="B60" s="92" t="s">
        <v>1647</v>
      </c>
      <c r="C60" s="92" t="s">
        <v>620</v>
      </c>
      <c r="D60" s="42"/>
      <c r="E60" s="541"/>
      <c r="F60" s="124">
        <f t="shared" si="1"/>
        <v>0</v>
      </c>
      <c r="G60" s="128">
        <f>BUDGET!F408</f>
        <v>0</v>
      </c>
      <c r="H60" s="128">
        <f>BUDGET!G408</f>
        <v>0</v>
      </c>
      <c r="I60" s="128">
        <f>BUDGET!H408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5.6" hidden="1">
      <c r="A61" s="101">
        <v>160</v>
      </c>
      <c r="B61" s="132"/>
      <c r="C61" s="118"/>
      <c r="D61" s="42"/>
      <c r="E61" s="541"/>
      <c r="F61" s="124">
        <f t="shared" si="1"/>
        <v>0</v>
      </c>
      <c r="G61" s="128"/>
      <c r="H61" s="128"/>
      <c r="I61" s="128"/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6.2" thickBot="1">
      <c r="A62" s="119">
        <v>162</v>
      </c>
      <c r="B62" s="110" t="s">
        <v>1063</v>
      </c>
      <c r="C62" s="111" t="s">
        <v>1536</v>
      </c>
      <c r="D62" s="43"/>
      <c r="E62" s="542"/>
      <c r="F62" s="126">
        <f t="shared" si="1"/>
        <v>0</v>
      </c>
      <c r="G62" s="210">
        <f>BUDGET!F415</f>
        <v>0</v>
      </c>
      <c r="H62" s="210">
        <f>BUDGET!G415</f>
        <v>0</v>
      </c>
      <c r="I62" s="210">
        <f>BUDGET!H415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8" thickBot="1">
      <c r="A63" s="101">
        <v>165</v>
      </c>
      <c r="B63" s="108" t="s">
        <v>1761</v>
      </c>
      <c r="C63" s="99" t="s">
        <v>654</v>
      </c>
      <c r="D63" s="62"/>
      <c r="E63" s="538"/>
      <c r="F63" s="127">
        <f t="shared" si="1"/>
        <v>0</v>
      </c>
      <c r="G63" s="208">
        <f>+BUDGET!F252</f>
        <v>0</v>
      </c>
      <c r="H63" s="208">
        <f>+BUDGET!G252</f>
        <v>0</v>
      </c>
      <c r="I63" s="208">
        <f>+BUDGET!H252</f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" thickBot="1">
      <c r="A64" s="101">
        <v>175</v>
      </c>
      <c r="B64" s="88" t="s">
        <v>656</v>
      </c>
      <c r="C64" s="103"/>
      <c r="D64" s="47"/>
      <c r="E64" s="531"/>
      <c r="F64" s="551">
        <f>+F22-F38+F56+F63</f>
        <v>-1350414</v>
      </c>
      <c r="G64" s="551">
        <f>+G22-G38+G56+G63</f>
        <v>-694309</v>
      </c>
      <c r="H64" s="551">
        <f>+H22-H38+H56+H63</f>
        <v>-656105</v>
      </c>
      <c r="I64" s="551">
        <f>+I22-I38+I56+I63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6">
      <c r="A65" s="101">
        <v>180</v>
      </c>
      <c r="B65" s="118" t="s">
        <v>202</v>
      </c>
      <c r="C65" s="547"/>
      <c r="D65" s="548"/>
      <c r="E65" s="549"/>
      <c r="F65" s="550" t="str">
        <f>IF(ROUND(F64,0)+ROUND(F66,0)=0,"OK","Неправилен")</f>
        <v>OK</v>
      </c>
      <c r="G65" s="550"/>
      <c r="H65" s="550"/>
      <c r="I65" s="55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8" thickBot="1">
      <c r="A66" s="101">
        <v>185</v>
      </c>
      <c r="B66" s="88" t="s">
        <v>655</v>
      </c>
      <c r="C66" s="103" t="s">
        <v>1561</v>
      </c>
      <c r="D66" s="47"/>
      <c r="E66" s="543"/>
      <c r="F66" s="125">
        <f t="shared" si="1"/>
        <v>1350414</v>
      </c>
      <c r="G66" s="129">
        <f>SUM(+G68+G76+G77+G84+G85+G86+G89+G90+G91+G92+G93+G94+G95)</f>
        <v>694309</v>
      </c>
      <c r="H66" s="129">
        <f>SUM(+H68+H76+H77+H84+H85+H86+H89+H90+H91+H92+H93+H94+H95)</f>
        <v>656105</v>
      </c>
      <c r="I66" s="129">
        <f>SUM(+I68+I76+I77+I84+I85+I86+I89+I90+I91+I92+I93+I94+I95)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6">
      <c r="A67" s="101">
        <v>190</v>
      </c>
      <c r="B67" s="112"/>
      <c r="C67" s="112"/>
      <c r="D67" s="76"/>
      <c r="E67" s="544"/>
      <c r="F67" s="131">
        <f t="shared" si="1"/>
        <v>0</v>
      </c>
      <c r="G67" s="130"/>
      <c r="H67" s="130"/>
      <c r="I67" s="130"/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6">
      <c r="A68" s="101">
        <v>195</v>
      </c>
      <c r="B68" s="105" t="s">
        <v>1562</v>
      </c>
      <c r="C68" s="92" t="s">
        <v>1581</v>
      </c>
      <c r="D68" s="42"/>
      <c r="E68" s="541"/>
      <c r="F68" s="124">
        <f t="shared" si="1"/>
        <v>0</v>
      </c>
      <c r="G68" s="128">
        <f>SUM(G69:G75)</f>
        <v>0</v>
      </c>
      <c r="H68" s="128">
        <f>SUM(H69:H75)</f>
        <v>0</v>
      </c>
      <c r="I68" s="128">
        <f>SUM(I69:I75)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6">
      <c r="A69" s="101">
        <v>200</v>
      </c>
      <c r="B69" s="92" t="s">
        <v>1563</v>
      </c>
      <c r="C69" s="92" t="s">
        <v>632</v>
      </c>
      <c r="D69" s="40"/>
      <c r="E69" s="541"/>
      <c r="F69" s="124">
        <f t="shared" si="1"/>
        <v>0</v>
      </c>
      <c r="G69" s="128">
        <f>+BUDGET!F485+BUDGET!F486+BUDGET!F489+BUDGET!F490+BUDGET!F493+BUDGET!F494+BUDGET!F498</f>
        <v>0</v>
      </c>
      <c r="H69" s="128">
        <f>+BUDGET!G485+BUDGET!G486+BUDGET!G489+BUDGET!G490+BUDGET!G493+BUDGET!G494+BUDGET!G498</f>
        <v>0</v>
      </c>
      <c r="I69" s="128">
        <f>+BUDGET!H485+BUDGET!H486+BUDGET!H489+BUDGET!H490+BUDGET!H493+BUDGET!H494+BUDGET!H498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6">
      <c r="A70" s="101">
        <v>205</v>
      </c>
      <c r="B70" s="92" t="s">
        <v>1564</v>
      </c>
      <c r="C70" s="92" t="s">
        <v>633</v>
      </c>
      <c r="D70" s="40"/>
      <c r="E70" s="541"/>
      <c r="F70" s="124">
        <f t="shared" si="1"/>
        <v>0</v>
      </c>
      <c r="G70" s="128">
        <f>+BUDGET!F487+BUDGET!F488+BUDGET!F491+BUDGET!F492+BUDGET!F495+BUDGET!F496+BUDGET!F497+BUDGET!F499</f>
        <v>0</v>
      </c>
      <c r="H70" s="128">
        <f>+BUDGET!G487+BUDGET!G488+BUDGET!G491+BUDGET!G492+BUDGET!G495+BUDGET!G496+BUDGET!G497+BUDGET!G499</f>
        <v>0</v>
      </c>
      <c r="I70" s="128">
        <f>+BUDGET!H487+BUDGET!H488+BUDGET!H491+BUDGET!H492+BUDGET!H495+BUDGET!H496+BUDGET!H497+BUDGET!H499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6">
      <c r="A71" s="101">
        <v>210</v>
      </c>
      <c r="B71" s="92" t="s">
        <v>1565</v>
      </c>
      <c r="C71" s="92" t="s">
        <v>1537</v>
      </c>
      <c r="D71" s="40"/>
      <c r="E71" s="541"/>
      <c r="F71" s="124">
        <f t="shared" si="1"/>
        <v>0</v>
      </c>
      <c r="G71" s="128">
        <f>+BUDGET!F500</f>
        <v>0</v>
      </c>
      <c r="H71" s="128">
        <f>+BUDGET!G500</f>
        <v>0</v>
      </c>
      <c r="I71" s="128">
        <f>+BUDGET!H500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6">
      <c r="A72" s="101">
        <v>215</v>
      </c>
      <c r="B72" s="92" t="s">
        <v>1566</v>
      </c>
      <c r="C72" s="92" t="s">
        <v>1538</v>
      </c>
      <c r="D72" s="40"/>
      <c r="E72" s="541"/>
      <c r="F72" s="124">
        <f t="shared" si="1"/>
        <v>0</v>
      </c>
      <c r="G72" s="128">
        <f>+BUDGET!F505</f>
        <v>0</v>
      </c>
      <c r="H72" s="128">
        <f>+BUDGET!G505</f>
        <v>0</v>
      </c>
      <c r="I72" s="128">
        <f>+BUDGET!H505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6">
      <c r="A73" s="101">
        <v>220</v>
      </c>
      <c r="B73" s="92" t="s">
        <v>1567</v>
      </c>
      <c r="C73" s="92" t="s">
        <v>634</v>
      </c>
      <c r="D73" s="40"/>
      <c r="E73" s="541"/>
      <c r="F73" s="124">
        <f t="shared" si="1"/>
        <v>0</v>
      </c>
      <c r="G73" s="128">
        <f>+BUDGET!F545</f>
        <v>0</v>
      </c>
      <c r="H73" s="128">
        <f>+BUDGET!G545</f>
        <v>0</v>
      </c>
      <c r="I73" s="128">
        <f>+BUDGET!H545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6">
      <c r="A74" s="101">
        <v>230</v>
      </c>
      <c r="B74" s="113" t="s">
        <v>645</v>
      </c>
      <c r="C74" s="113" t="s">
        <v>635</v>
      </c>
      <c r="D74" s="67"/>
      <c r="E74" s="541"/>
      <c r="F74" s="124">
        <f t="shared" si="1"/>
        <v>0</v>
      </c>
      <c r="G74" s="128">
        <f>+BUDGET!F584+BUDGET!F585</f>
        <v>0</v>
      </c>
      <c r="H74" s="128">
        <f>+BUDGET!G584+BUDGET!G585</f>
        <v>0</v>
      </c>
      <c r="I74" s="128">
        <f>+BUDGET!H584+BUDGET!H585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6">
      <c r="A75" s="101">
        <v>235</v>
      </c>
      <c r="B75" s="113" t="s">
        <v>1569</v>
      </c>
      <c r="C75" s="113" t="s">
        <v>636</v>
      </c>
      <c r="D75" s="67"/>
      <c r="E75" s="541"/>
      <c r="F75" s="124">
        <f t="shared" si="1"/>
        <v>0</v>
      </c>
      <c r="G75" s="128">
        <f>+BUDGET!F586+BUDGET!F587+BUDGET!F588</f>
        <v>0</v>
      </c>
      <c r="H75" s="128">
        <f>+BUDGET!G586+BUDGET!G587+BUDGET!G588</f>
        <v>0</v>
      </c>
      <c r="I75" s="128">
        <f>+BUDGET!H586+BUDGET!H587+BUDGET!H588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6">
      <c r="A76" s="101">
        <v>240</v>
      </c>
      <c r="B76" s="110" t="s">
        <v>1568</v>
      </c>
      <c r="C76" s="111" t="s">
        <v>1539</v>
      </c>
      <c r="D76" s="61"/>
      <c r="E76" s="541"/>
      <c r="F76" s="124">
        <f t="shared" si="1"/>
        <v>0</v>
      </c>
      <c r="G76" s="128">
        <f>BUDGET!F464</f>
        <v>0</v>
      </c>
      <c r="H76" s="128">
        <f>BUDGET!G464</f>
        <v>0</v>
      </c>
      <c r="I76" s="128">
        <f>BUDGET!H464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6">
      <c r="A77" s="101">
        <v>245</v>
      </c>
      <c r="B77" s="105" t="s">
        <v>1570</v>
      </c>
      <c r="C77" s="92" t="s">
        <v>1582</v>
      </c>
      <c r="D77" s="42"/>
      <c r="E77" s="541"/>
      <c r="F77" s="124">
        <f t="shared" si="1"/>
        <v>0</v>
      </c>
      <c r="G77" s="128">
        <f>SUM(G78:G83)</f>
        <v>0</v>
      </c>
      <c r="H77" s="128">
        <f>SUM(H78:H83)</f>
        <v>0</v>
      </c>
      <c r="I77" s="128">
        <f>SUM(I78:I83)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6">
      <c r="A78" s="101">
        <v>250</v>
      </c>
      <c r="B78" s="92" t="s">
        <v>1571</v>
      </c>
      <c r="C78" s="92" t="s">
        <v>637</v>
      </c>
      <c r="D78" s="40"/>
      <c r="E78" s="541"/>
      <c r="F78" s="124">
        <f t="shared" si="1"/>
        <v>0</v>
      </c>
      <c r="G78" s="128">
        <f>+BUDGET!F469+BUDGET!F472</f>
        <v>0</v>
      </c>
      <c r="H78" s="128">
        <f>+BUDGET!G469+BUDGET!G472</f>
        <v>0</v>
      </c>
      <c r="I78" s="128">
        <f>+BUDGET!H469+BUDGET!H472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6">
      <c r="A79" s="101">
        <v>260</v>
      </c>
      <c r="B79" s="92" t="s">
        <v>1572</v>
      </c>
      <c r="C79" s="92" t="s">
        <v>638</v>
      </c>
      <c r="D79" s="40"/>
      <c r="E79" s="541"/>
      <c r="F79" s="124">
        <f t="shared" si="1"/>
        <v>0</v>
      </c>
      <c r="G79" s="128">
        <f>+BUDGET!F470+BUDGET!F473</f>
        <v>0</v>
      </c>
      <c r="H79" s="128">
        <f>+BUDGET!G470+BUDGET!G473</f>
        <v>0</v>
      </c>
      <c r="I79" s="128">
        <f>+BUDGET!H470+BUDGET!H473</f>
        <v>0</v>
      </c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6">
      <c r="A80" s="101">
        <v>265</v>
      </c>
      <c r="B80" s="92" t="s">
        <v>1762</v>
      </c>
      <c r="C80" s="92" t="s">
        <v>639</v>
      </c>
      <c r="D80" s="40"/>
      <c r="E80" s="541"/>
      <c r="F80" s="124">
        <f t="shared" si="1"/>
        <v>0</v>
      </c>
      <c r="G80" s="128">
        <f>BUDGET!F474</f>
        <v>0</v>
      </c>
      <c r="H80" s="128">
        <f>BUDGET!G474</f>
        <v>0</v>
      </c>
      <c r="I80" s="128">
        <f>BUDGET!H474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6" hidden="1">
      <c r="A81" s="101"/>
      <c r="B81" s="92"/>
      <c r="C81" s="92"/>
      <c r="D81" s="40"/>
      <c r="E81" s="541"/>
      <c r="F81" s="124">
        <f t="shared" si="1"/>
        <v>0</v>
      </c>
      <c r="G81" s="128"/>
      <c r="H81" s="128"/>
      <c r="I81" s="128"/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6">
      <c r="A82" s="101">
        <v>270</v>
      </c>
      <c r="B82" s="92" t="s">
        <v>1643</v>
      </c>
      <c r="C82" s="92" t="s">
        <v>640</v>
      </c>
      <c r="D82" s="40"/>
      <c r="E82" s="541"/>
      <c r="F82" s="124">
        <f t="shared" si="1"/>
        <v>0</v>
      </c>
      <c r="G82" s="128">
        <f>+BUDGET!F482</f>
        <v>0</v>
      </c>
      <c r="H82" s="128">
        <f>+BUDGET!G482</f>
        <v>0</v>
      </c>
      <c r="I82" s="128">
        <f>+BUDGET!H482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6">
      <c r="A83" s="101">
        <v>275</v>
      </c>
      <c r="B83" s="92" t="s">
        <v>1642</v>
      </c>
      <c r="C83" s="92" t="s">
        <v>641</v>
      </c>
      <c r="D83" s="40"/>
      <c r="E83" s="541"/>
      <c r="F83" s="124">
        <f t="shared" si="1"/>
        <v>0</v>
      </c>
      <c r="G83" s="128">
        <f>+BUDGET!F483</f>
        <v>0</v>
      </c>
      <c r="H83" s="128">
        <f>+BUDGET!G483</f>
        <v>0</v>
      </c>
      <c r="I83" s="128">
        <f>+BUDGET!H483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6">
      <c r="A84" s="101">
        <v>280</v>
      </c>
      <c r="B84" s="105" t="s">
        <v>1763</v>
      </c>
      <c r="C84" s="92" t="s">
        <v>1540</v>
      </c>
      <c r="D84" s="42"/>
      <c r="E84" s="541"/>
      <c r="F84" s="124">
        <f t="shared" si="1"/>
        <v>0</v>
      </c>
      <c r="G84" s="128">
        <f>BUDGET!F538</f>
        <v>0</v>
      </c>
      <c r="H84" s="128">
        <f>BUDGET!G538</f>
        <v>0</v>
      </c>
      <c r="I84" s="128">
        <f>BUDGET!H538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6">
      <c r="A85" s="101">
        <v>285</v>
      </c>
      <c r="B85" s="105" t="s">
        <v>1548</v>
      </c>
      <c r="C85" s="92" t="s">
        <v>1541</v>
      </c>
      <c r="D85" s="42"/>
      <c r="E85" s="541"/>
      <c r="F85" s="124">
        <f t="shared" si="1"/>
        <v>0</v>
      </c>
      <c r="G85" s="128">
        <f>BUDGET!F539</f>
        <v>0</v>
      </c>
      <c r="H85" s="128">
        <f>BUDGET!G539</f>
        <v>0</v>
      </c>
      <c r="I85" s="128">
        <f>BUDGET!H539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6">
      <c r="A86" s="101">
        <v>290</v>
      </c>
      <c r="B86" s="105" t="s">
        <v>1547</v>
      </c>
      <c r="C86" s="92" t="s">
        <v>363</v>
      </c>
      <c r="D86" s="42"/>
      <c r="E86" s="541"/>
      <c r="F86" s="124">
        <f t="shared" si="1"/>
        <v>-19</v>
      </c>
      <c r="G86" s="128">
        <f>+G87+G88</f>
        <v>-19</v>
      </c>
      <c r="H86" s="128">
        <f>+H87+H88</f>
        <v>0</v>
      </c>
      <c r="I86" s="128">
        <f>+I87+I88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5.6">
      <c r="A87" s="101">
        <v>295</v>
      </c>
      <c r="B87" s="92" t="s">
        <v>1546</v>
      </c>
      <c r="C87" s="92" t="s">
        <v>364</v>
      </c>
      <c r="D87" s="42"/>
      <c r="E87" s="541"/>
      <c r="F87" s="124">
        <f t="shared" si="1"/>
        <v>0</v>
      </c>
      <c r="G87" s="128">
        <f>+BUDGET!F506+BUDGET!F515+BUDGET!F519+BUDGET!F546</f>
        <v>0</v>
      </c>
      <c r="H87" s="128">
        <f>+BUDGET!G506+BUDGET!G515+BUDGET!G519+BUDGET!G546</f>
        <v>0</v>
      </c>
      <c r="I87" s="128">
        <f>+BUDGET!H506+BUDGET!H515+BUDGET!H519+BUDGET!H546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5.6">
      <c r="A88" s="101">
        <v>300</v>
      </c>
      <c r="B88" s="92" t="s">
        <v>1574</v>
      </c>
      <c r="C88" s="92" t="s">
        <v>111</v>
      </c>
      <c r="D88" s="68"/>
      <c r="E88" s="541"/>
      <c r="F88" s="124">
        <f t="shared" ref="F88:F96" si="2">+G88+H88+I88</f>
        <v>-19</v>
      </c>
      <c r="G88" s="128">
        <f>+BUDGET!F524+BUDGET!F527+BUDGET!F547</f>
        <v>-19</v>
      </c>
      <c r="H88" s="128">
        <f>+BUDGET!G524+BUDGET!G527+BUDGET!G547</f>
        <v>0</v>
      </c>
      <c r="I88" s="128">
        <f>+BUDGET!H524+BUDGET!H527+BUDGET!H547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2" thickBot="1">
      <c r="A89" s="101">
        <v>310</v>
      </c>
      <c r="B89" s="114" t="s">
        <v>1064</v>
      </c>
      <c r="C89" s="107" t="s">
        <v>1542</v>
      </c>
      <c r="D89" s="77"/>
      <c r="E89" s="545"/>
      <c r="F89" s="120">
        <f t="shared" si="2"/>
        <v>0</v>
      </c>
      <c r="G89" s="211">
        <f>BUDGET!F534</f>
        <v>0</v>
      </c>
      <c r="H89" s="211">
        <f>BUDGET!G534</f>
        <v>0</v>
      </c>
      <c r="I89" s="211">
        <f>BUDGET!H534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2" thickBot="1">
      <c r="A90" s="101">
        <v>320</v>
      </c>
      <c r="B90" s="115" t="s">
        <v>1545</v>
      </c>
      <c r="C90" s="90" t="s">
        <v>642</v>
      </c>
      <c r="D90" s="78"/>
      <c r="E90" s="546"/>
      <c r="F90" s="120">
        <f t="shared" si="2"/>
        <v>1350433</v>
      </c>
      <c r="G90" s="212">
        <f>+BUDGET!F570+BUDGET!F571+BUDGET!F572+BUDGET!F573+BUDGET!F574+BUDGET!F575</f>
        <v>694328</v>
      </c>
      <c r="H90" s="212">
        <f>+BUDGET!G570+BUDGET!G571+BUDGET!G572+BUDGET!G573+BUDGET!G574+BUDGET!G575</f>
        <v>656105</v>
      </c>
      <c r="I90" s="212">
        <f>+BUDGET!H570+BUDGET!H571+BUDGET!H572+BUDGET!H573+BUDGET!H574+BUDGET!H575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2" thickBot="1">
      <c r="A91" s="101">
        <v>330</v>
      </c>
      <c r="B91" s="116" t="s">
        <v>1544</v>
      </c>
      <c r="C91" s="116" t="s">
        <v>643</v>
      </c>
      <c r="D91" s="75"/>
      <c r="E91" s="537"/>
      <c r="F91" s="120">
        <f t="shared" si="2"/>
        <v>0</v>
      </c>
      <c r="G91" s="127">
        <f>+BUDGET!F576+BUDGET!F577+BUDGET!F578+BUDGET!F579+BUDGET!F580+BUDGET!F581+BUDGET!F582</f>
        <v>0</v>
      </c>
      <c r="H91" s="127">
        <f>+BUDGET!G576+BUDGET!G577+BUDGET!G578+BUDGET!G579+BUDGET!G580+BUDGET!G581+BUDGET!G582</f>
        <v>0</v>
      </c>
      <c r="I91" s="127">
        <f>+BUDGET!H576+BUDGET!H577+BUDGET!H578+BUDGET!H579+BUDGET!H580+BUDGET!H581+BUDGET!H582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2" thickBot="1">
      <c r="A92" s="101">
        <v>335</v>
      </c>
      <c r="B92" s="93" t="s">
        <v>1543</v>
      </c>
      <c r="C92" s="93" t="s">
        <v>644</v>
      </c>
      <c r="D92" s="81"/>
      <c r="E92" s="531"/>
      <c r="F92" s="120">
        <f t="shared" si="2"/>
        <v>0</v>
      </c>
      <c r="G92" s="120">
        <f>+BUDGET!F583</f>
        <v>0</v>
      </c>
      <c r="H92" s="120">
        <f>+BUDGET!G583</f>
        <v>0</v>
      </c>
      <c r="I92" s="120">
        <f>+BUDGET!H583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2" thickBot="1">
      <c r="A93" s="101">
        <v>340</v>
      </c>
      <c r="B93" s="100" t="s">
        <v>649</v>
      </c>
      <c r="C93" s="90" t="s">
        <v>650</v>
      </c>
      <c r="D93" s="74"/>
      <c r="E93" s="531"/>
      <c r="F93" s="120">
        <f t="shared" si="2"/>
        <v>0</v>
      </c>
      <c r="G93" s="120">
        <f>+BUDGET!F590+BUDGET!F591</f>
        <v>0</v>
      </c>
      <c r="H93" s="120">
        <f>+BUDGET!G590+BUDGET!G591</f>
        <v>0</v>
      </c>
      <c r="I93" s="120">
        <f>+BUDGET!H590+BUDGET!H591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2" thickBot="1">
      <c r="A94" s="101">
        <v>345</v>
      </c>
      <c r="B94" s="100" t="s">
        <v>651</v>
      </c>
      <c r="C94" s="116" t="s">
        <v>652</v>
      </c>
      <c r="D94" s="74"/>
      <c r="E94" s="531"/>
      <c r="F94" s="120">
        <f t="shared" si="2"/>
        <v>0</v>
      </c>
      <c r="G94" s="120">
        <f>+BUDGET!F592+BUDGET!F593</f>
        <v>0</v>
      </c>
      <c r="H94" s="120">
        <f>+BUDGET!G592+BUDGET!G593</f>
        <v>0</v>
      </c>
      <c r="I94" s="120">
        <f>+BUDGET!H592+BUDGET!H593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1:21" ht="16.2" thickBot="1">
      <c r="A95" s="101">
        <v>350</v>
      </c>
      <c r="B95" s="100" t="s">
        <v>653</v>
      </c>
      <c r="C95" s="100" t="s">
        <v>1575</v>
      </c>
      <c r="D95" s="74"/>
      <c r="E95" s="531"/>
      <c r="F95" s="120">
        <f t="shared" si="2"/>
        <v>0</v>
      </c>
      <c r="G95" s="120">
        <f>BUDGET!F594</f>
        <v>0</v>
      </c>
      <c r="H95" s="120">
        <f>BUDGET!G594</f>
        <v>0</v>
      </c>
      <c r="I95" s="120">
        <f>BUDGET!H594</f>
        <v>0</v>
      </c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1:21" ht="16.2" thickBot="1">
      <c r="A96" s="101">
        <v>355</v>
      </c>
      <c r="B96" s="100" t="s">
        <v>856</v>
      </c>
      <c r="C96" s="100" t="s">
        <v>855</v>
      </c>
      <c r="D96" s="74"/>
      <c r="E96" s="531"/>
      <c r="F96" s="120">
        <f t="shared" si="2"/>
        <v>0</v>
      </c>
      <c r="G96" s="120">
        <f>+BUDGET!F597</f>
        <v>0</v>
      </c>
      <c r="H96" s="120">
        <f>+BUDGET!G597</f>
        <v>0</v>
      </c>
      <c r="I96" s="120">
        <f>+BUDGET!H597</f>
        <v>0</v>
      </c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2" hidden="1" thickBot="1">
      <c r="B97" s="63" t="s">
        <v>1523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2" hidden="1" thickBot="1">
      <c r="B98" s="63" t="s">
        <v>1524</v>
      </c>
      <c r="C98" s="63"/>
      <c r="D98" s="63"/>
      <c r="E98" s="59"/>
      <c r="F98" s="59"/>
      <c r="G98" s="59"/>
      <c r="H98" s="59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2" hidden="1" thickBot="1">
      <c r="B99" s="63" t="s">
        <v>1525</v>
      </c>
      <c r="C99" s="63"/>
      <c r="D99" s="63"/>
      <c r="E99" s="60"/>
      <c r="F99" s="60"/>
      <c r="G99" s="60"/>
      <c r="H99" s="60"/>
      <c r="I99" s="48"/>
      <c r="J99" s="44"/>
      <c r="K99" s="44"/>
      <c r="L99" s="44"/>
      <c r="M99" s="44"/>
      <c r="N99" s="44"/>
      <c r="O99" s="44"/>
      <c r="P99" s="44"/>
      <c r="Q99" s="2"/>
      <c r="R99" s="2"/>
      <c r="S99" s="24"/>
      <c r="T99" s="44"/>
      <c r="U99" s="44"/>
    </row>
    <row r="100" spans="2:21" ht="16.2" hidden="1" thickBot="1">
      <c r="B100" s="49" t="s">
        <v>1526</v>
      </c>
      <c r="C100" s="64"/>
      <c r="D100" s="64"/>
      <c r="E100" s="60"/>
      <c r="F100" s="60"/>
      <c r="G100" s="60"/>
      <c r="H100" s="60"/>
      <c r="I100" s="48"/>
      <c r="J100" s="44"/>
      <c r="K100" s="44"/>
      <c r="L100" s="44"/>
      <c r="M100" s="44"/>
      <c r="N100" s="44"/>
      <c r="O100" s="44"/>
      <c r="P100" s="44"/>
      <c r="Q100" s="2"/>
      <c r="R100" s="2"/>
      <c r="S100" s="24"/>
      <c r="T100" s="44"/>
      <c r="U100" s="44"/>
    </row>
    <row r="101" spans="2:21" ht="16.2" hidden="1" thickBot="1">
      <c r="B101" s="49"/>
      <c r="C101" s="49"/>
      <c r="D101" s="49"/>
      <c r="E101" s="3"/>
      <c r="F101" s="3"/>
      <c r="G101" s="3"/>
      <c r="H101" s="3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2" hidden="1" thickBot="1">
      <c r="B102" s="64" t="s">
        <v>1527</v>
      </c>
      <c r="C102" s="64"/>
      <c r="D102" s="64"/>
      <c r="E102" s="65"/>
      <c r="F102" s="65"/>
      <c r="G102" s="65"/>
      <c r="H102" s="65"/>
      <c r="I102" s="46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6.2" hidden="1" thickBot="1">
      <c r="B103" s="63" t="s">
        <v>1525</v>
      </c>
      <c r="C103" s="63"/>
      <c r="D103" s="63"/>
      <c r="E103" s="3"/>
      <c r="F103" s="4"/>
      <c r="G103" s="4"/>
      <c r="H103" s="4"/>
      <c r="I103" s="46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6.2" hidden="1" thickBot="1">
      <c r="B104" s="49" t="s">
        <v>1526</v>
      </c>
      <c r="C104" s="49"/>
      <c r="D104" s="49"/>
      <c r="E104" s="3"/>
      <c r="F104" s="4"/>
      <c r="G104" s="4"/>
      <c r="H104" s="4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6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6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6" hidden="1">
      <c r="B107" s="51"/>
      <c r="C107" s="51"/>
      <c r="D107" s="51"/>
      <c r="E107" s="53"/>
      <c r="F107" s="53"/>
      <c r="G107" s="53"/>
      <c r="H107" s="53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6" hidden="1">
      <c r="B108" s="51"/>
      <c r="C108" s="51"/>
      <c r="D108" s="51"/>
      <c r="E108" s="53"/>
      <c r="F108" s="53"/>
      <c r="G108" s="53"/>
      <c r="H108" s="53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6" hidden="1">
      <c r="B109" s="51"/>
      <c r="C109" s="51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6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6">
      <c r="B111" s="51"/>
      <c r="C111" s="83"/>
      <c r="D111" s="51"/>
      <c r="E111" s="52"/>
      <c r="F111" s="52"/>
      <c r="G111" s="52"/>
      <c r="H111" s="52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6">
      <c r="B112" s="51"/>
      <c r="C112" s="51"/>
      <c r="D112" s="51"/>
      <c r="E112" s="52"/>
      <c r="F112" s="52"/>
      <c r="G112" s="52"/>
      <c r="H112" s="52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6">
      <c r="B113" s="56" t="s">
        <v>1646</v>
      </c>
      <c r="C113" s="56"/>
      <c r="D113" s="56"/>
      <c r="E113" s="57" t="s">
        <v>1651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6">
      <c r="B114" s="58" t="s">
        <v>1649</v>
      </c>
      <c r="C114" s="58"/>
      <c r="D114" s="58"/>
      <c r="E114" s="58" t="s">
        <v>1648</v>
      </c>
      <c r="F114" s="50"/>
      <c r="G114" s="50"/>
      <c r="H114" s="50"/>
      <c r="I114" s="10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6">
      <c r="B115" s="54" t="s">
        <v>1650</v>
      </c>
      <c r="C115" s="54"/>
      <c r="D115" s="54"/>
      <c r="E115" s="57" t="s">
        <v>1516</v>
      </c>
      <c r="F115" s="50"/>
      <c r="G115" s="50"/>
      <c r="H115" s="50"/>
      <c r="I115" s="10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6">
      <c r="B116" s="54"/>
      <c r="C116" s="54"/>
      <c r="D116" s="54"/>
      <c r="E116" s="58" t="s">
        <v>1648</v>
      </c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6">
      <c r="B117" s="23"/>
      <c r="C117" s="23"/>
      <c r="D117" s="23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6">
      <c r="B118" s="54"/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6">
      <c r="B119" s="54"/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6">
      <c r="B120" s="54"/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6">
      <c r="B121" s="54"/>
      <c r="C121" s="54"/>
      <c r="D121" s="54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6">
      <c r="B122" s="51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6" hidden="1">
      <c r="B123" s="51"/>
      <c r="C123" s="51"/>
      <c r="D123" s="51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6" hidden="1">
      <c r="B124" s="54"/>
      <c r="C124" s="54"/>
      <c r="D124" s="54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6">
      <c r="B125" s="54"/>
      <c r="C125" s="54"/>
      <c r="D125" s="54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6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6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6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6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6" hidden="1">
      <c r="B130" s="51"/>
      <c r="C130" s="51"/>
      <c r="D130" s="51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6" hidden="1">
      <c r="B131" s="51"/>
      <c r="C131" s="51"/>
      <c r="D131" s="51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6" hidden="1">
      <c r="B132" s="54"/>
      <c r="C132" s="54"/>
      <c r="D132" s="54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6" hidden="1">
      <c r="B133" s="54"/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6" hidden="1">
      <c r="B134" s="51"/>
      <c r="C134" s="51"/>
      <c r="D134" s="51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6">
      <c r="B135" s="54"/>
      <c r="C135" s="54"/>
      <c r="D135" s="54"/>
      <c r="E135" s="50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6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6" hidden="1">
      <c r="B137" s="54"/>
      <c r="C137" s="54"/>
      <c r="D137" s="54"/>
      <c r="E137" s="55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6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6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6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6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6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6" hidden="1">
      <c r="B143" s="54"/>
      <c r="C143" s="54"/>
      <c r="D143" s="54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6" hidden="1">
      <c r="B144" s="54"/>
      <c r="C144" s="54"/>
      <c r="D144" s="54"/>
      <c r="E144" s="50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15.6">
      <c r="B145" s="20"/>
      <c r="C145" s="20"/>
      <c r="D145" s="20"/>
      <c r="E145" s="50"/>
      <c r="F145" s="50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6">
      <c r="B146" s="56"/>
      <c r="C146" s="56"/>
      <c r="D146" s="56"/>
      <c r="E146" s="57"/>
      <c r="F146" s="50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2:21" ht="21.75" customHeight="1">
      <c r="B147" s="54"/>
      <c r="C147" s="54"/>
      <c r="D147" s="54"/>
      <c r="E147" s="54"/>
      <c r="F147" s="54"/>
      <c r="G147" s="50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6">
      <c r="B148" s="54"/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2:21" ht="15.6">
      <c r="E149" s="11"/>
      <c r="F149" s="11"/>
      <c r="G149" s="11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6">
      <c r="B150" s="54"/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  <row r="151" spans="2:21" ht="15.6">
      <c r="B151" s="54"/>
      <c r="C151" s="54"/>
      <c r="D151" s="54"/>
      <c r="E151" s="54"/>
      <c r="F151" s="54"/>
      <c r="G151" s="50"/>
      <c r="H151" s="50"/>
      <c r="I151" s="1"/>
      <c r="J151" s="1"/>
      <c r="K151" s="1"/>
      <c r="L151" s="1"/>
      <c r="M151" s="1"/>
      <c r="N151" s="1"/>
      <c r="O151" s="1"/>
      <c r="P151" s="1"/>
      <c r="Q151" s="2"/>
      <c r="R151" s="2"/>
      <c r="S151" s="24"/>
      <c r="T151" s="1"/>
      <c r="U151" s="1"/>
    </row>
    <row r="152" spans="2:21" ht="15.6">
      <c r="B152" s="54"/>
      <c r="C152" s="54"/>
      <c r="D152" s="54"/>
      <c r="E152" s="54"/>
      <c r="F152" s="54"/>
      <c r="G152" s="50"/>
      <c r="H152" s="50"/>
      <c r="I152" s="1"/>
      <c r="J152" s="1"/>
      <c r="K152" s="1"/>
      <c r="L152" s="1"/>
      <c r="M152" s="1"/>
      <c r="N152" s="1"/>
      <c r="O152" s="1"/>
      <c r="P152" s="1"/>
      <c r="Q152" s="2"/>
      <c r="R152" s="2"/>
      <c r="S152" s="24"/>
      <c r="T152" s="1"/>
      <c r="U152" s="1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customSheetViews>
    <customSheetView guid="{D568CAA1-2ECB-11D7-B07A-00010309AF38}" scale="65" hiddenRows="1" hiddenColumns="1" showRuler="0" topLeftCell="A37">
      <selection activeCell="C60" sqref="C60"/>
      <pageMargins left="0.35433070866141736" right="0.23622047244094491" top="0.31496062992125984" bottom="0.35433070866141736" header="0.19685039370078741" footer="0.23622047244094491"/>
      <pageSetup paperSize="9" scale="43" orientation="landscape" r:id="rId44"/>
      <headerFooter alignWithMargins="0"/>
    </customSheetView>
  </customSheetViews>
  <mergeCells count="2">
    <mergeCell ref="E16:F16"/>
    <mergeCell ref="B3:D3"/>
  </mergeCells>
  <phoneticPr fontId="14" type="noConversion"/>
  <dataValidations xWindow="439" yWindow="304"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7"/>
    <dataValidation type="decimal" allowBlank="1" showInputMessage="1" showErrorMessage="1" errorTitle="Неправилна стойност" error="Неправилна стойност" promptTitle="Въвежда се кода на второстепенни" prompt="разпоредител с бюджетни кредити_x000a_препоръчва се първите две цифри (а за общините първите четири цифри) да съвпадат с тези от кода по ЕБК на първостепенния разпоредител" sqref="E4">
      <formula1>0</formula1>
      <formula2>99999999</formula2>
    </dataValidation>
    <dataValidation allowBlank="1" showErrorMessage="1" errorTitle="Неправилна стойност" error="Неправилна стойност" promptTitle="Въвежда се кода по ЕБК на първо-" sqref="E11"/>
    <dataValidation type="textLength" allowBlank="1" showInputMessage="1" showErrorMessage="1" errorTitle="Неправилна стойност" error="Неправилна стойност" promptTitle="Въвежда се наименованието на" prompt="второстепенния разпоредител с бюджетни кредити" sqref="B3:D3">
      <formula1>1</formula1>
      <formula2>99</formula2>
    </dataValidation>
    <dataValidation type="textLength" allowBlank="1" showInputMessage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D11">
      <formula1>1</formula1>
      <formula2>99</formula2>
    </dataValidation>
    <dataValidation type="whole" allowBlank="1" showInputMessage="1" showErrorMessage="1" error="въведете цяло число" sqref="E92:E96 E55:E89 E34:E53 E22:E32 G55:I89 G22:I32 G92:I96 F22:F96 G34:I5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I54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7:C117"/>
    <dataValidation type="whole" allowBlank="1" showErrorMessage="1" error="въведете цяло число" promptTitle="Внимание" prompt="Въвежда се сумата по параграф 40 без подпараграф 40-71" sqref="E33 G33:I33">
      <formula1>-10000000000000000</formula1>
      <formula2>10000000000000000</formula2>
    </dataValidation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ageMargins left="0.35433070866141736" right="0.23622047244094491" top="0.31496062992125984" bottom="0.35433070866141736" header="0.19685039370078741" footer="0.23622047244094491"/>
  <pageSetup paperSize="9" scale="45" orientation="portrait" r:id="rId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filterMode="1"/>
  <dimension ref="A1:IJ3998"/>
  <sheetViews>
    <sheetView showGridLines="0" tabSelected="1" topLeftCell="B2" zoomScale="55" zoomScaleNormal="55" workbookViewId="0">
      <selection activeCell="J1" sqref="J1:J65536"/>
    </sheetView>
  </sheetViews>
  <sheetFormatPr defaultColWidth="9.109375" defaultRowHeight="15.6"/>
  <cols>
    <col min="1" max="1" width="5.33203125" style="215" hidden="1" customWidth="1"/>
    <col min="2" max="2" width="10.109375" style="215" customWidth="1"/>
    <col min="3" max="3" width="13.33203125" style="215" customWidth="1"/>
    <col min="4" max="4" width="90.44140625" style="216" customWidth="1"/>
    <col min="5" max="5" width="18.6640625" style="215" customWidth="1"/>
    <col min="6" max="7" width="17.6640625" style="215" customWidth="1"/>
    <col min="8" max="8" width="20" style="215" bestFit="1" customWidth="1"/>
    <col min="9" max="9" width="17.6640625" style="215" customWidth="1"/>
    <col min="10" max="10" width="9.88671875" style="221" hidden="1" customWidth="1"/>
    <col min="11" max="11" width="1.5546875" style="222" customWidth="1"/>
    <col min="12" max="13" width="21.6640625" style="215" customWidth="1"/>
    <col min="14" max="15" width="21.6640625" style="219" customWidth="1"/>
    <col min="16" max="16" width="1.5546875" style="251" customWidth="1"/>
    <col min="17" max="18" width="21.6640625" style="215" customWidth="1"/>
    <col min="19" max="20" width="21.6640625" style="219" customWidth="1"/>
    <col min="21" max="21" width="21.6640625" style="215" customWidth="1"/>
    <col min="22" max="23" width="21.6640625" style="219" customWidth="1"/>
    <col min="24" max="24" width="30" style="215" customWidth="1"/>
    <col min="25" max="25" width="11.6640625" style="215" customWidth="1"/>
    <col min="26" max="16384" width="9.109375" style="215"/>
  </cols>
  <sheetData>
    <row r="1" spans="1:25" ht="18.75" hidden="1" customHeight="1">
      <c r="A1" s="215" t="s">
        <v>80</v>
      </c>
      <c r="B1" s="215" t="s">
        <v>81</v>
      </c>
      <c r="C1" s="215" t="s">
        <v>82</v>
      </c>
      <c r="D1" s="216" t="s">
        <v>83</v>
      </c>
      <c r="E1" s="215" t="s">
        <v>84</v>
      </c>
      <c r="F1" s="215" t="s">
        <v>85</v>
      </c>
      <c r="G1" s="215" t="s">
        <v>85</v>
      </c>
      <c r="H1" s="215" t="s">
        <v>85</v>
      </c>
      <c r="I1" s="215" t="s">
        <v>85</v>
      </c>
      <c r="J1" s="217" t="s">
        <v>86</v>
      </c>
      <c r="K1" s="218"/>
      <c r="L1" s="215" t="s">
        <v>87</v>
      </c>
      <c r="M1" s="215" t="s">
        <v>88</v>
      </c>
      <c r="N1" s="219" t="s">
        <v>89</v>
      </c>
      <c r="O1" s="219" t="s">
        <v>90</v>
      </c>
      <c r="P1" s="220"/>
      <c r="Q1" s="215" t="s">
        <v>87</v>
      </c>
      <c r="R1" s="215" t="s">
        <v>88</v>
      </c>
      <c r="S1" s="219" t="s">
        <v>89</v>
      </c>
      <c r="T1" s="219" t="s">
        <v>90</v>
      </c>
      <c r="U1" s="215" t="s">
        <v>88</v>
      </c>
      <c r="V1" s="219" t="s">
        <v>89</v>
      </c>
      <c r="W1" s="219" t="s">
        <v>90</v>
      </c>
      <c r="Y1" s="475"/>
    </row>
    <row r="2" spans="1:25" ht="12.75" customHeight="1">
      <c r="A2" s="215">
        <v>3</v>
      </c>
      <c r="J2" s="221">
        <v>1</v>
      </c>
      <c r="P2" s="223"/>
    </row>
    <row r="3" spans="1:25">
      <c r="B3" s="755" t="s">
        <v>1775</v>
      </c>
      <c r="C3" s="756">
        <v>2024</v>
      </c>
      <c r="E3" s="224"/>
      <c r="J3" s="221">
        <v>1</v>
      </c>
      <c r="L3" s="224"/>
      <c r="N3" s="225"/>
      <c r="P3" s="223"/>
      <c r="Q3" s="224"/>
      <c r="S3" s="225"/>
      <c r="V3" s="225"/>
    </row>
    <row r="4" spans="1:25">
      <c r="C4" s="757" t="s">
        <v>1776</v>
      </c>
      <c r="E4" s="226"/>
      <c r="J4" s="221">
        <v>1</v>
      </c>
      <c r="L4" s="226"/>
      <c r="P4" s="223"/>
      <c r="Q4" s="226"/>
    </row>
    <row r="5" spans="1:25">
      <c r="C5" s="133"/>
      <c r="E5" s="215" t="s">
        <v>1653</v>
      </c>
      <c r="F5" s="215" t="s">
        <v>1653</v>
      </c>
      <c r="G5" s="215" t="s">
        <v>1653</v>
      </c>
      <c r="H5" s="215" t="s">
        <v>1653</v>
      </c>
      <c r="I5" s="215" t="s">
        <v>1653</v>
      </c>
      <c r="J5" s="221">
        <v>1</v>
      </c>
      <c r="L5" s="215" t="s">
        <v>1653</v>
      </c>
      <c r="M5" s="215" t="s">
        <v>1653</v>
      </c>
      <c r="N5" s="219" t="s">
        <v>1653</v>
      </c>
      <c r="O5" s="219" t="s">
        <v>1653</v>
      </c>
      <c r="P5" s="223"/>
      <c r="Q5" s="215" t="s">
        <v>1653</v>
      </c>
      <c r="R5" s="215" t="s">
        <v>1653</v>
      </c>
      <c r="S5" s="219" t="s">
        <v>1653</v>
      </c>
      <c r="T5" s="219" t="s">
        <v>1653</v>
      </c>
      <c r="U5" s="215" t="s">
        <v>1653</v>
      </c>
      <c r="V5" s="219" t="s">
        <v>1653</v>
      </c>
      <c r="W5" s="219" t="s">
        <v>1653</v>
      </c>
    </row>
    <row r="6" spans="1:25">
      <c r="C6" s="227"/>
      <c r="D6" s="228"/>
      <c r="E6" s="226"/>
      <c r="F6" s="215" t="s">
        <v>1653</v>
      </c>
      <c r="G6" s="215" t="s">
        <v>1653</v>
      </c>
      <c r="H6" s="215" t="s">
        <v>1653</v>
      </c>
      <c r="I6" s="215" t="s">
        <v>1653</v>
      </c>
      <c r="J6" s="221">
        <v>1</v>
      </c>
      <c r="L6" s="226"/>
      <c r="M6" s="215" t="s">
        <v>1653</v>
      </c>
      <c r="O6" s="219" t="s">
        <v>1653</v>
      </c>
      <c r="P6" s="223"/>
      <c r="Q6" s="226"/>
      <c r="R6" s="215" t="s">
        <v>1653</v>
      </c>
      <c r="T6" s="219" t="s">
        <v>1653</v>
      </c>
      <c r="U6" s="215" t="s">
        <v>1653</v>
      </c>
      <c r="W6" s="219" t="s">
        <v>1653</v>
      </c>
    </row>
    <row r="7" spans="1:25" ht="49.5" customHeight="1">
      <c r="B7" s="935" t="s">
        <v>31</v>
      </c>
      <c r="C7" s="936"/>
      <c r="D7" s="936"/>
      <c r="F7" s="229"/>
      <c r="G7" s="229"/>
      <c r="H7" s="229"/>
      <c r="I7" s="229"/>
      <c r="J7" s="221">
        <v>1</v>
      </c>
      <c r="L7" s="226"/>
      <c r="M7" s="215" t="s">
        <v>1653</v>
      </c>
      <c r="O7" s="219" t="s">
        <v>1653</v>
      </c>
      <c r="P7" s="223"/>
      <c r="Q7" s="226"/>
      <c r="R7" s="215" t="s">
        <v>1653</v>
      </c>
      <c r="T7" s="219" t="s">
        <v>1653</v>
      </c>
      <c r="U7" s="215" t="s">
        <v>1653</v>
      </c>
      <c r="W7" s="219" t="s">
        <v>1653</v>
      </c>
    </row>
    <row r="8" spans="1:25">
      <c r="C8" s="227"/>
      <c r="D8" s="228"/>
      <c r="E8" s="229" t="s">
        <v>1654</v>
      </c>
      <c r="F8" s="229" t="s">
        <v>1522</v>
      </c>
      <c r="G8" s="229"/>
      <c r="H8" s="229"/>
      <c r="I8" s="229"/>
      <c r="J8" s="221">
        <v>1</v>
      </c>
      <c r="L8" s="226"/>
      <c r="M8" s="215" t="s">
        <v>1653</v>
      </c>
      <c r="O8" s="219" t="s">
        <v>1653</v>
      </c>
      <c r="P8" s="223"/>
      <c r="Q8" s="226"/>
      <c r="R8" s="215" t="s">
        <v>1653</v>
      </c>
      <c r="T8" s="219" t="s">
        <v>1653</v>
      </c>
      <c r="U8" s="215" t="s">
        <v>1653</v>
      </c>
      <c r="W8" s="219" t="s">
        <v>1653</v>
      </c>
    </row>
    <row r="9" spans="1:25" ht="36.75" customHeight="1">
      <c r="B9" s="937" t="s">
        <v>1327</v>
      </c>
      <c r="C9" s="938"/>
      <c r="D9" s="939"/>
      <c r="E9" s="578">
        <f>DATE($C$3,1,1)</f>
        <v>45292</v>
      </c>
      <c r="F9" s="579">
        <f>DATE($C$3,12,31)</f>
        <v>45657</v>
      </c>
      <c r="G9" s="229"/>
      <c r="H9" s="229"/>
      <c r="I9" s="229"/>
      <c r="J9" s="221">
        <v>1</v>
      </c>
      <c r="L9" s="226"/>
      <c r="M9" s="215" t="s">
        <v>1653</v>
      </c>
      <c r="O9" s="219" t="s">
        <v>1653</v>
      </c>
      <c r="P9" s="223"/>
      <c r="Q9" s="226"/>
      <c r="R9" s="215" t="s">
        <v>1653</v>
      </c>
      <c r="T9" s="219" t="s">
        <v>1653</v>
      </c>
      <c r="U9" s="215" t="s">
        <v>1653</v>
      </c>
      <c r="W9" s="219" t="s">
        <v>1653</v>
      </c>
    </row>
    <row r="10" spans="1:25">
      <c r="B10" s="230" t="s">
        <v>1453</v>
      </c>
      <c r="E10" s="229"/>
      <c r="F10" s="229"/>
      <c r="G10" s="229"/>
      <c r="H10" s="229"/>
      <c r="I10" s="229"/>
      <c r="J10" s="221">
        <v>1</v>
      </c>
      <c r="L10" s="226"/>
      <c r="M10" s="215" t="s">
        <v>1653</v>
      </c>
      <c r="O10" s="219" t="s">
        <v>1653</v>
      </c>
      <c r="P10" s="223"/>
      <c r="Q10" s="226"/>
      <c r="R10" s="215" t="s">
        <v>1653</v>
      </c>
      <c r="T10" s="219" t="s">
        <v>1653</v>
      </c>
      <c r="U10" s="215" t="s">
        <v>1653</v>
      </c>
      <c r="W10" s="219" t="s">
        <v>1653</v>
      </c>
    </row>
    <row r="11" spans="1:25" ht="10.5" customHeight="1">
      <c r="B11" s="230"/>
      <c r="E11" s="230"/>
      <c r="G11" s="229"/>
      <c r="H11" s="229"/>
      <c r="I11" s="229"/>
      <c r="J11" s="221">
        <v>1</v>
      </c>
      <c r="L11" s="226"/>
      <c r="M11" s="215" t="s">
        <v>1653</v>
      </c>
      <c r="O11" s="219" t="s">
        <v>1653</v>
      </c>
      <c r="P11" s="223"/>
      <c r="Q11" s="226"/>
      <c r="R11" s="215" t="s">
        <v>1653</v>
      </c>
      <c r="T11" s="219" t="s">
        <v>1653</v>
      </c>
      <c r="U11" s="215" t="s">
        <v>1653</v>
      </c>
      <c r="W11" s="219" t="s">
        <v>1653</v>
      </c>
    </row>
    <row r="12" spans="1:25" ht="39" customHeight="1">
      <c r="B12" s="906" t="str">
        <f>VLOOKUP(F12,PRBK,2,FALSE)</f>
        <v>Маджарово</v>
      </c>
      <c r="C12" s="907"/>
      <c r="D12" s="908"/>
      <c r="E12" s="229" t="s">
        <v>1655</v>
      </c>
      <c r="F12" s="580" t="s">
        <v>1326</v>
      </c>
      <c r="G12" s="229"/>
      <c r="H12" s="229"/>
      <c r="I12" s="229"/>
      <c r="J12" s="221">
        <v>1</v>
      </c>
      <c r="L12" s="226"/>
      <c r="M12" s="215" t="s">
        <v>1653</v>
      </c>
      <c r="O12" s="219" t="s">
        <v>1653</v>
      </c>
      <c r="P12" s="223"/>
      <c r="Q12" s="226"/>
      <c r="R12" s="215" t="s">
        <v>1653</v>
      </c>
      <c r="T12" s="219" t="s">
        <v>1653</v>
      </c>
      <c r="U12" s="215" t="s">
        <v>1653</v>
      </c>
      <c r="W12" s="219" t="s">
        <v>1653</v>
      </c>
    </row>
    <row r="13" spans="1:25">
      <c r="B13" s="581" t="s">
        <v>1454</v>
      </c>
      <c r="E13" s="231" t="s">
        <v>1656</v>
      </c>
      <c r="F13" s="232" t="s">
        <v>1653</v>
      </c>
      <c r="G13" s="232" t="s">
        <v>1653</v>
      </c>
      <c r="H13" s="232" t="s">
        <v>1653</v>
      </c>
      <c r="I13" s="232" t="s">
        <v>1653</v>
      </c>
      <c r="J13" s="221">
        <v>1</v>
      </c>
      <c r="L13" s="226"/>
      <c r="M13" s="215" t="s">
        <v>1653</v>
      </c>
      <c r="O13" s="219" t="s">
        <v>1653</v>
      </c>
      <c r="P13" s="223"/>
      <c r="Q13" s="226"/>
      <c r="R13" s="215" t="s">
        <v>1653</v>
      </c>
      <c r="T13" s="219" t="s">
        <v>1653</v>
      </c>
      <c r="U13" s="215" t="s">
        <v>1653</v>
      </c>
      <c r="W13" s="219" t="s">
        <v>1653</v>
      </c>
    </row>
    <row r="14" spans="1:25" ht="8.1" customHeight="1">
      <c r="B14" s="230"/>
      <c r="F14" s="229"/>
      <c r="G14" s="229"/>
      <c r="H14" s="229"/>
      <c r="I14" s="229"/>
      <c r="J14" s="221">
        <v>1</v>
      </c>
      <c r="L14" s="231"/>
      <c r="M14" s="232"/>
      <c r="N14" s="233"/>
      <c r="O14" s="234"/>
      <c r="P14" s="223"/>
      <c r="Q14" s="231"/>
      <c r="R14" s="232"/>
      <c r="S14" s="233"/>
      <c r="T14" s="234"/>
      <c r="U14" s="232"/>
      <c r="V14" s="233"/>
      <c r="W14" s="234"/>
    </row>
    <row r="15" spans="1:25" ht="8.1" customHeight="1">
      <c r="B15" s="230"/>
      <c r="F15" s="229"/>
      <c r="G15" s="229"/>
      <c r="H15" s="229"/>
      <c r="I15" s="229"/>
      <c r="J15" s="221">
        <v>1</v>
      </c>
      <c r="L15" s="231"/>
      <c r="M15" s="232"/>
      <c r="N15" s="233"/>
      <c r="O15" s="234"/>
      <c r="P15" s="223"/>
      <c r="Q15" s="231"/>
      <c r="R15" s="232"/>
      <c r="S15" s="233"/>
      <c r="T15" s="234"/>
      <c r="U15" s="232"/>
      <c r="V15" s="233"/>
      <c r="W15" s="234"/>
    </row>
    <row r="16" spans="1:25" ht="18.75" customHeight="1">
      <c r="A16" s="227"/>
      <c r="B16" s="746" t="str">
        <f>CONCATENATE("Бланка версия ",$C$4, " от ",$C$3,"г.")</f>
        <v>Бланка версия 1.01 от 2024г.</v>
      </c>
      <c r="C16" s="134"/>
      <c r="D16" s="134"/>
      <c r="E16" s="133"/>
      <c r="F16" s="229"/>
      <c r="G16" s="229"/>
      <c r="H16" s="229"/>
      <c r="I16" s="229"/>
      <c r="J16" s="221">
        <v>1</v>
      </c>
      <c r="L16" s="231"/>
      <c r="M16" s="232"/>
      <c r="N16" s="233"/>
      <c r="O16" s="234"/>
      <c r="P16" s="223"/>
      <c r="Q16" s="231"/>
      <c r="R16" s="232"/>
      <c r="S16" s="233"/>
      <c r="T16" s="234"/>
      <c r="U16" s="232"/>
      <c r="V16" s="233"/>
      <c r="W16" s="234"/>
    </row>
    <row r="17" spans="1:25" ht="26.25" customHeight="1">
      <c r="A17" s="227"/>
      <c r="B17" s="134"/>
      <c r="C17" s="133"/>
      <c r="D17" s="441"/>
      <c r="E17" s="229"/>
      <c r="F17" s="229"/>
      <c r="G17" s="229"/>
      <c r="H17" s="229"/>
      <c r="I17" s="229"/>
      <c r="J17" s="221">
        <v>1</v>
      </c>
      <c r="N17" s="215"/>
      <c r="O17" s="215"/>
      <c r="P17" s="223"/>
      <c r="S17" s="215"/>
      <c r="T17" s="215"/>
      <c r="V17" s="215"/>
      <c r="W17" s="215"/>
    </row>
    <row r="18" spans="1:25" ht="16.2" thickBot="1">
      <c r="C18" s="227"/>
      <c r="D18" s="228"/>
      <c r="F18" s="235"/>
      <c r="G18" s="235"/>
      <c r="H18" s="235"/>
      <c r="I18" s="235" t="s">
        <v>1657</v>
      </c>
      <c r="J18" s="221">
        <v>1</v>
      </c>
      <c r="N18" s="215"/>
      <c r="O18" s="215"/>
      <c r="P18" s="223"/>
      <c r="S18" s="215"/>
      <c r="T18" s="215"/>
      <c r="V18" s="215"/>
      <c r="W18" s="215"/>
    </row>
    <row r="19" spans="1:25" ht="16.5" customHeight="1" thickBot="1">
      <c r="A19" s="227"/>
      <c r="B19" s="582"/>
      <c r="C19" s="583"/>
      <c r="D19" s="584" t="s">
        <v>1720</v>
      </c>
      <c r="E19" s="714" t="s">
        <v>35</v>
      </c>
      <c r="F19" s="876" t="s">
        <v>1459</v>
      </c>
      <c r="G19" s="877"/>
      <c r="H19" s="877"/>
      <c r="I19" s="878"/>
      <c r="J19" s="221">
        <v>1</v>
      </c>
      <c r="K19" s="237"/>
      <c r="N19" s="215"/>
      <c r="O19" s="215"/>
      <c r="P19" s="223"/>
      <c r="S19" s="215"/>
      <c r="T19" s="215"/>
      <c r="V19" s="215"/>
      <c r="W19" s="215"/>
    </row>
    <row r="20" spans="1:25" ht="64.5" customHeight="1" thickBot="1">
      <c r="B20" s="585" t="s">
        <v>1573</v>
      </c>
      <c r="C20" s="586" t="s">
        <v>1658</v>
      </c>
      <c r="D20" s="587" t="s">
        <v>1721</v>
      </c>
      <c r="E20" s="713">
        <v>2021</v>
      </c>
      <c r="F20" s="588" t="s">
        <v>1460</v>
      </c>
      <c r="G20" s="588" t="s">
        <v>1461</v>
      </c>
      <c r="H20" s="588" t="s">
        <v>1458</v>
      </c>
      <c r="I20" s="588" t="s">
        <v>1048</v>
      </c>
      <c r="J20" s="221">
        <v>1</v>
      </c>
      <c r="K20" s="237"/>
      <c r="N20" s="215"/>
      <c r="O20" s="215"/>
      <c r="P20" s="223"/>
      <c r="S20" s="215"/>
      <c r="T20" s="215"/>
      <c r="V20" s="215"/>
      <c r="W20" s="215"/>
    </row>
    <row r="21" spans="1:25" ht="18" thickBot="1">
      <c r="B21" s="239"/>
      <c r="C21" s="397"/>
      <c r="D21" s="241" t="s">
        <v>1659</v>
      </c>
      <c r="E21" s="593"/>
      <c r="F21" s="296"/>
      <c r="G21" s="296"/>
      <c r="H21" s="296"/>
      <c r="I21" s="483"/>
      <c r="J21" s="221">
        <v>1</v>
      </c>
      <c r="K21" s="237"/>
      <c r="N21" s="215"/>
      <c r="O21" s="215"/>
      <c r="P21" s="223"/>
      <c r="S21" s="215"/>
      <c r="T21" s="215"/>
      <c r="V21" s="215"/>
      <c r="W21" s="215"/>
    </row>
    <row r="22" spans="1:25" s="242" customFormat="1">
      <c r="A22" s="242">
        <v>5</v>
      </c>
      <c r="B22" s="589">
        <v>100</v>
      </c>
      <c r="C22" s="926" t="s">
        <v>1660</v>
      </c>
      <c r="D22" s="926"/>
      <c r="E22" s="593"/>
      <c r="F22" s="591">
        <f>SUM(F23:F25,F26:F27)</f>
        <v>0</v>
      </c>
      <c r="G22" s="591">
        <f>SUM(G23:G25,G26:G27)</f>
        <v>2000</v>
      </c>
      <c r="H22" s="590">
        <f>SUM(H23:H25,H26:H27)</f>
        <v>0</v>
      </c>
      <c r="I22" s="591">
        <f>SUM(I23:I25,I26:I27)</f>
        <v>2000</v>
      </c>
      <c r="J22" s="221">
        <f>(IF($E22&lt;&gt;0,$J$2,IF($I22&lt;&gt;0,$J$2,"")))</f>
        <v>1</v>
      </c>
      <c r="K22" s="244"/>
      <c r="L22" s="215"/>
      <c r="M22" s="215"/>
      <c r="N22" s="219"/>
      <c r="O22" s="219"/>
      <c r="P22" s="223"/>
      <c r="Q22" s="215"/>
      <c r="R22" s="215"/>
      <c r="S22" s="219"/>
      <c r="T22" s="219"/>
      <c r="U22" s="215"/>
      <c r="V22" s="219"/>
      <c r="W22" s="219"/>
      <c r="X22" s="215"/>
      <c r="Y22" s="215"/>
    </row>
    <row r="23" spans="1:25" ht="18.75" hidden="1" customHeight="1">
      <c r="A23" s="215">
        <v>10</v>
      </c>
      <c r="B23" s="136"/>
      <c r="C23" s="137">
        <v>101</v>
      </c>
      <c r="D23" s="138" t="s">
        <v>1661</v>
      </c>
      <c r="E23" s="593"/>
      <c r="F23" s="592">
        <v>0</v>
      </c>
      <c r="G23" s="592">
        <v>0</v>
      </c>
      <c r="H23" s="592">
        <v>0</v>
      </c>
      <c r="I23" s="476">
        <f>F23+G23+H23</f>
        <v>0</v>
      </c>
      <c r="J23" s="221" t="str">
        <f t="shared" ref="J23:J89" si="0">(IF($E23&lt;&gt;0,$J$2,IF($I23&lt;&gt;0,$J$2,"")))</f>
        <v/>
      </c>
      <c r="K23" s="244"/>
      <c r="N23" s="215"/>
      <c r="O23" s="215"/>
      <c r="P23" s="223"/>
      <c r="S23" s="215"/>
      <c r="T23" s="215"/>
      <c r="V23" s="215"/>
      <c r="W23" s="215"/>
    </row>
    <row r="24" spans="1:25" ht="28.5" hidden="1" customHeight="1">
      <c r="A24" s="215">
        <v>15</v>
      </c>
      <c r="B24" s="136"/>
      <c r="C24" s="137">
        <v>102</v>
      </c>
      <c r="D24" s="139" t="s">
        <v>1765</v>
      </c>
      <c r="E24" s="593"/>
      <c r="F24" s="592">
        <v>0</v>
      </c>
      <c r="G24" s="592">
        <v>0</v>
      </c>
      <c r="H24" s="592">
        <v>0</v>
      </c>
      <c r="I24" s="476">
        <f>F24+G24+H24</f>
        <v>0</v>
      </c>
      <c r="J24" s="221" t="str">
        <f t="shared" si="0"/>
        <v/>
      </c>
      <c r="K24" s="244"/>
      <c r="N24" s="215"/>
      <c r="O24" s="215"/>
      <c r="P24" s="223"/>
      <c r="S24" s="215"/>
      <c r="T24" s="215"/>
      <c r="V24" s="215"/>
      <c r="W24" s="215"/>
      <c r="Y24" s="242"/>
    </row>
    <row r="25" spans="1:25" ht="18.75" customHeight="1">
      <c r="A25" s="215">
        <v>20</v>
      </c>
      <c r="B25" s="136"/>
      <c r="C25" s="137">
        <v>103</v>
      </c>
      <c r="D25" s="139" t="s">
        <v>1766</v>
      </c>
      <c r="E25" s="593"/>
      <c r="F25" s="592">
        <v>0</v>
      </c>
      <c r="G25" s="448">
        <v>2000</v>
      </c>
      <c r="H25" s="592">
        <v>0</v>
      </c>
      <c r="I25" s="476">
        <f>F25+G25+H25</f>
        <v>2000</v>
      </c>
      <c r="J25" s="221">
        <f t="shared" si="0"/>
        <v>1</v>
      </c>
      <c r="K25" s="244"/>
      <c r="N25" s="215"/>
      <c r="O25" s="215"/>
      <c r="P25" s="223"/>
      <c r="S25" s="215"/>
      <c r="T25" s="215"/>
      <c r="V25" s="215"/>
      <c r="W25" s="215"/>
    </row>
    <row r="26" spans="1:25" ht="30.75" hidden="1" customHeight="1">
      <c r="A26" s="215">
        <v>20</v>
      </c>
      <c r="B26" s="136"/>
      <c r="C26" s="137">
        <v>108</v>
      </c>
      <c r="D26" s="443" t="s">
        <v>1767</v>
      </c>
      <c r="E26" s="593"/>
      <c r="F26" s="592">
        <v>0</v>
      </c>
      <c r="G26" s="592">
        <v>0</v>
      </c>
      <c r="H26" s="592">
        <v>0</v>
      </c>
      <c r="I26" s="476">
        <f>F26+G26+H26</f>
        <v>0</v>
      </c>
      <c r="J26" s="221" t="str">
        <f t="shared" si="0"/>
        <v/>
      </c>
      <c r="K26" s="244"/>
      <c r="N26" s="215"/>
      <c r="O26" s="215"/>
      <c r="P26" s="223"/>
      <c r="S26" s="215"/>
      <c r="T26" s="215"/>
      <c r="V26" s="215"/>
      <c r="W26" s="215"/>
    </row>
    <row r="27" spans="1:25" ht="30.75" hidden="1" customHeight="1">
      <c r="A27" s="246">
        <v>21</v>
      </c>
      <c r="B27" s="136"/>
      <c r="C27" s="137">
        <v>109</v>
      </c>
      <c r="D27" s="444" t="s">
        <v>1768</v>
      </c>
      <c r="E27" s="593"/>
      <c r="F27" s="728">
        <v>0</v>
      </c>
      <c r="G27" s="728">
        <v>0</v>
      </c>
      <c r="H27" s="728">
        <v>0</v>
      </c>
      <c r="I27" s="729">
        <f>F27+G27+H27</f>
        <v>0</v>
      </c>
      <c r="J27" s="221" t="str">
        <f t="shared" si="0"/>
        <v/>
      </c>
      <c r="K27" s="244"/>
      <c r="N27" s="215"/>
      <c r="O27" s="215"/>
      <c r="P27" s="223"/>
      <c r="S27" s="215"/>
      <c r="T27" s="215"/>
      <c r="V27" s="215"/>
      <c r="W27" s="215"/>
    </row>
    <row r="28" spans="1:25" s="247" customFormat="1" hidden="1">
      <c r="A28" s="247">
        <v>25</v>
      </c>
      <c r="B28" s="871">
        <v>200</v>
      </c>
      <c r="C28" s="926" t="s">
        <v>1662</v>
      </c>
      <c r="D28" s="926"/>
      <c r="E28" s="593"/>
      <c r="F28" s="733">
        <f>SUM(F29:F32)</f>
        <v>0</v>
      </c>
      <c r="G28" s="733">
        <f>SUM(G29:G32)</f>
        <v>0</v>
      </c>
      <c r="H28" s="734">
        <f>SUM(H29:H32)</f>
        <v>0</v>
      </c>
      <c r="I28" s="733">
        <f>SUM(I29:I32)</f>
        <v>0</v>
      </c>
      <c r="J28" s="221" t="str">
        <f t="shared" si="0"/>
        <v/>
      </c>
      <c r="K28" s="244"/>
      <c r="L28" s="215"/>
      <c r="M28" s="215"/>
      <c r="N28" s="219"/>
      <c r="O28" s="219"/>
      <c r="P28" s="223"/>
      <c r="Q28" s="215"/>
      <c r="R28" s="215"/>
      <c r="S28" s="219"/>
      <c r="T28" s="219"/>
      <c r="U28" s="215"/>
      <c r="V28" s="219"/>
      <c r="W28" s="219"/>
      <c r="X28" s="215"/>
      <c r="Y28" s="215"/>
    </row>
    <row r="29" spans="1:25" ht="16.2" hidden="1">
      <c r="A29" s="215">
        <v>30</v>
      </c>
      <c r="B29" s="140"/>
      <c r="C29" s="137">
        <v>201</v>
      </c>
      <c r="D29" s="138" t="s">
        <v>1663</v>
      </c>
      <c r="E29" s="593"/>
      <c r="F29" s="592">
        <v>0</v>
      </c>
      <c r="G29" s="592">
        <v>0</v>
      </c>
      <c r="H29" s="592">
        <v>0</v>
      </c>
      <c r="I29" s="476">
        <f>F29+G29+H29</f>
        <v>0</v>
      </c>
      <c r="J29" s="221" t="str">
        <f t="shared" si="0"/>
        <v/>
      </c>
      <c r="K29" s="244"/>
      <c r="N29" s="215"/>
      <c r="O29" s="215"/>
      <c r="P29" s="223"/>
      <c r="S29" s="215"/>
      <c r="T29" s="215"/>
      <c r="V29" s="215"/>
      <c r="W29" s="215"/>
    </row>
    <row r="30" spans="1:25" ht="16.2" hidden="1">
      <c r="A30" s="215">
        <v>35</v>
      </c>
      <c r="B30" s="140"/>
      <c r="C30" s="137">
        <v>202</v>
      </c>
      <c r="D30" s="139" t="s">
        <v>36</v>
      </c>
      <c r="E30" s="593"/>
      <c r="F30" s="592">
        <v>0</v>
      </c>
      <c r="G30" s="592">
        <v>0</v>
      </c>
      <c r="H30" s="592">
        <v>0</v>
      </c>
      <c r="I30" s="476">
        <f>F30+G30+H30</f>
        <v>0</v>
      </c>
      <c r="J30" s="221" t="str">
        <f t="shared" si="0"/>
        <v/>
      </c>
      <c r="K30" s="244"/>
      <c r="N30" s="215"/>
      <c r="O30" s="215"/>
      <c r="P30" s="223"/>
      <c r="S30" s="215"/>
      <c r="T30" s="215"/>
      <c r="V30" s="215"/>
      <c r="W30" s="215"/>
      <c r="Y30" s="247"/>
    </row>
    <row r="31" spans="1:25" ht="16.2" hidden="1">
      <c r="A31" s="215">
        <v>40</v>
      </c>
      <c r="B31" s="140"/>
      <c r="C31" s="137">
        <v>203</v>
      </c>
      <c r="D31" s="139" t="s">
        <v>37</v>
      </c>
      <c r="E31" s="593"/>
      <c r="F31" s="592">
        <v>0</v>
      </c>
      <c r="G31" s="592">
        <v>0</v>
      </c>
      <c r="H31" s="592">
        <v>0</v>
      </c>
      <c r="I31" s="476">
        <f>F31+G31+H31</f>
        <v>0</v>
      </c>
      <c r="J31" s="221" t="str">
        <f t="shared" si="0"/>
        <v/>
      </c>
      <c r="K31" s="244"/>
      <c r="N31" s="215"/>
      <c r="O31" s="215"/>
      <c r="P31" s="223"/>
      <c r="S31" s="215"/>
      <c r="T31" s="215"/>
      <c r="V31" s="215"/>
      <c r="W31" s="215"/>
    </row>
    <row r="32" spans="1:25" ht="16.2" hidden="1">
      <c r="A32" s="215">
        <v>45</v>
      </c>
      <c r="B32" s="140"/>
      <c r="C32" s="137">
        <v>204</v>
      </c>
      <c r="D32" s="141" t="s">
        <v>38</v>
      </c>
      <c r="E32" s="593"/>
      <c r="F32" s="728">
        <v>0</v>
      </c>
      <c r="G32" s="728">
        <v>0</v>
      </c>
      <c r="H32" s="728">
        <v>0</v>
      </c>
      <c r="I32" s="729">
        <f>F32+G32+H32</f>
        <v>0</v>
      </c>
      <c r="J32" s="221" t="str">
        <f t="shared" si="0"/>
        <v/>
      </c>
      <c r="K32" s="244"/>
      <c r="N32" s="215"/>
      <c r="O32" s="215"/>
      <c r="P32" s="223"/>
      <c r="S32" s="215"/>
      <c r="T32" s="215"/>
      <c r="V32" s="215"/>
      <c r="W32" s="215"/>
    </row>
    <row r="33" spans="1:25" s="247" customFormat="1" ht="32.25" hidden="1" customHeight="1">
      <c r="A33" s="247">
        <v>50</v>
      </c>
      <c r="B33" s="871">
        <v>400</v>
      </c>
      <c r="C33" s="940" t="s">
        <v>39</v>
      </c>
      <c r="D33" s="940"/>
      <c r="E33" s="593"/>
      <c r="F33" s="733">
        <f>SUM(F34:F38)</f>
        <v>0</v>
      </c>
      <c r="G33" s="733">
        <f>SUM(G34:G38)</f>
        <v>0</v>
      </c>
      <c r="H33" s="734">
        <f>SUM(H34:H38)</f>
        <v>0</v>
      </c>
      <c r="I33" s="733">
        <f>SUM(I34:I38)</f>
        <v>0</v>
      </c>
      <c r="J33" s="221" t="str">
        <f t="shared" si="0"/>
        <v/>
      </c>
      <c r="K33" s="244"/>
      <c r="L33" s="215"/>
      <c r="M33" s="215"/>
      <c r="N33" s="219"/>
      <c r="O33" s="219"/>
      <c r="P33" s="223"/>
      <c r="Q33" s="215"/>
      <c r="R33" s="215"/>
      <c r="S33" s="219"/>
      <c r="T33" s="219"/>
      <c r="U33" s="215"/>
      <c r="V33" s="219"/>
      <c r="W33" s="219"/>
      <c r="X33" s="215"/>
      <c r="Y33" s="215"/>
    </row>
    <row r="34" spans="1:25" ht="18" hidden="1" customHeight="1">
      <c r="A34" s="215">
        <v>55</v>
      </c>
      <c r="B34" s="136"/>
      <c r="C34" s="137">
        <v>401</v>
      </c>
      <c r="D34" s="445" t="s">
        <v>40</v>
      </c>
      <c r="E34" s="593"/>
      <c r="F34" s="592">
        <v>0</v>
      </c>
      <c r="G34" s="592">
        <v>0</v>
      </c>
      <c r="H34" s="592">
        <v>0</v>
      </c>
      <c r="I34" s="476">
        <f>F34+G34+H34</f>
        <v>0</v>
      </c>
      <c r="J34" s="221" t="str">
        <f t="shared" si="0"/>
        <v/>
      </c>
      <c r="K34" s="244"/>
      <c r="N34" s="215"/>
      <c r="O34" s="215"/>
      <c r="P34" s="223"/>
      <c r="S34" s="215"/>
      <c r="T34" s="215"/>
      <c r="V34" s="215"/>
      <c r="W34" s="215"/>
    </row>
    <row r="35" spans="1:25" ht="18" hidden="1" customHeight="1">
      <c r="A35" s="215">
        <v>56</v>
      </c>
      <c r="B35" s="136"/>
      <c r="C35" s="137">
        <v>402</v>
      </c>
      <c r="D35" s="446" t="s">
        <v>41</v>
      </c>
      <c r="E35" s="593"/>
      <c r="F35" s="592">
        <v>0</v>
      </c>
      <c r="G35" s="592">
        <v>0</v>
      </c>
      <c r="H35" s="592">
        <v>0</v>
      </c>
      <c r="I35" s="476">
        <f>F35+G35+H35</f>
        <v>0</v>
      </c>
      <c r="J35" s="221" t="str">
        <f t="shared" si="0"/>
        <v/>
      </c>
      <c r="K35" s="244"/>
      <c r="N35" s="215"/>
      <c r="O35" s="215"/>
      <c r="P35" s="223"/>
      <c r="S35" s="215"/>
      <c r="T35" s="215"/>
      <c r="V35" s="215"/>
      <c r="W35" s="215"/>
      <c r="Y35" s="247"/>
    </row>
    <row r="36" spans="1:25" ht="29.25" hidden="1" customHeight="1">
      <c r="A36" s="215">
        <v>57</v>
      </c>
      <c r="B36" s="136"/>
      <c r="C36" s="137">
        <v>403</v>
      </c>
      <c r="D36" s="446" t="s">
        <v>42</v>
      </c>
      <c r="E36" s="593"/>
      <c r="F36" s="592">
        <v>0</v>
      </c>
      <c r="G36" s="592">
        <v>0</v>
      </c>
      <c r="H36" s="592">
        <v>0</v>
      </c>
      <c r="I36" s="476">
        <f>F36+G36+H36</f>
        <v>0</v>
      </c>
      <c r="J36" s="221" t="str">
        <f t="shared" si="0"/>
        <v/>
      </c>
      <c r="K36" s="244"/>
      <c r="N36" s="215"/>
      <c r="O36" s="215"/>
      <c r="P36" s="223"/>
      <c r="S36" s="215"/>
      <c r="T36" s="215"/>
      <c r="V36" s="215"/>
      <c r="W36" s="215"/>
    </row>
    <row r="37" spans="1:25" ht="18" hidden="1" customHeight="1">
      <c r="A37" s="246">
        <v>58</v>
      </c>
      <c r="B37" s="136"/>
      <c r="C37" s="137">
        <v>404</v>
      </c>
      <c r="D37" s="447" t="s">
        <v>1769</v>
      </c>
      <c r="E37" s="593"/>
      <c r="F37" s="592">
        <v>0</v>
      </c>
      <c r="G37" s="592">
        <v>0</v>
      </c>
      <c r="H37" s="592">
        <v>0</v>
      </c>
      <c r="I37" s="476">
        <f>F37+G37+H37</f>
        <v>0</v>
      </c>
      <c r="J37" s="221" t="str">
        <f t="shared" si="0"/>
        <v/>
      </c>
      <c r="K37" s="244"/>
      <c r="N37" s="215"/>
      <c r="O37" s="215"/>
      <c r="P37" s="223"/>
      <c r="S37" s="215"/>
      <c r="T37" s="215"/>
      <c r="V37" s="215"/>
      <c r="W37" s="215"/>
    </row>
    <row r="38" spans="1:25" ht="16.2" hidden="1">
      <c r="A38" s="246">
        <v>59</v>
      </c>
      <c r="B38" s="136"/>
      <c r="C38" s="142">
        <v>411</v>
      </c>
      <c r="D38" s="485" t="s">
        <v>1065</v>
      </c>
      <c r="E38" s="593"/>
      <c r="F38" s="728">
        <v>0</v>
      </c>
      <c r="G38" s="728">
        <v>0</v>
      </c>
      <c r="H38" s="728">
        <v>0</v>
      </c>
      <c r="I38" s="729">
        <f>F38+G38+H38</f>
        <v>0</v>
      </c>
      <c r="J38" s="221" t="str">
        <f t="shared" si="0"/>
        <v/>
      </c>
      <c r="K38" s="244"/>
      <c r="N38" s="215"/>
      <c r="O38" s="215"/>
      <c r="P38" s="223"/>
      <c r="S38" s="215"/>
      <c r="T38" s="215"/>
      <c r="V38" s="215"/>
      <c r="W38" s="215"/>
    </row>
    <row r="39" spans="1:25" s="247" customFormat="1" hidden="1">
      <c r="A39" s="250">
        <v>65</v>
      </c>
      <c r="B39" s="871">
        <v>800</v>
      </c>
      <c r="C39" s="926" t="s">
        <v>33</v>
      </c>
      <c r="D39" s="926"/>
      <c r="E39" s="593"/>
      <c r="F39" s="733">
        <f>SUM(F40:F43)</f>
        <v>0</v>
      </c>
      <c r="G39" s="733">
        <f>SUM(G40:G43)</f>
        <v>0</v>
      </c>
      <c r="H39" s="734">
        <f>SUM(H40:H43)</f>
        <v>0</v>
      </c>
      <c r="I39" s="733">
        <f>SUM(I40:I46)</f>
        <v>0</v>
      </c>
      <c r="J39" s="221" t="str">
        <f t="shared" si="0"/>
        <v/>
      </c>
      <c r="K39" s="244"/>
      <c r="L39" s="215"/>
      <c r="M39" s="215"/>
      <c r="N39" s="219"/>
      <c r="O39" s="219"/>
      <c r="P39" s="223"/>
      <c r="Q39" s="215"/>
      <c r="R39" s="215"/>
      <c r="S39" s="219"/>
      <c r="T39" s="219"/>
      <c r="U39" s="215"/>
      <c r="V39" s="219"/>
      <c r="W39" s="219"/>
      <c r="X39" s="215"/>
      <c r="Y39" s="215"/>
    </row>
    <row r="40" spans="1:25" ht="16.2" hidden="1">
      <c r="A40" s="215">
        <v>70</v>
      </c>
      <c r="B40" s="143"/>
      <c r="C40" s="137">
        <v>801</v>
      </c>
      <c r="D40" s="138" t="s">
        <v>43</v>
      </c>
      <c r="E40" s="593"/>
      <c r="F40" s="592">
        <v>0</v>
      </c>
      <c r="G40" s="592">
        <v>0</v>
      </c>
      <c r="H40" s="592">
        <v>0</v>
      </c>
      <c r="I40" s="476">
        <f t="shared" ref="I40:I46" si="1">F40+G40+H40</f>
        <v>0</v>
      </c>
      <c r="J40" s="221" t="str">
        <f t="shared" si="0"/>
        <v/>
      </c>
      <c r="K40" s="244"/>
      <c r="N40" s="215"/>
      <c r="O40" s="215"/>
      <c r="P40" s="223"/>
      <c r="S40" s="215"/>
      <c r="T40" s="215"/>
      <c r="V40" s="215"/>
      <c r="W40" s="215"/>
    </row>
    <row r="41" spans="1:25" ht="16.2" hidden="1">
      <c r="A41" s="215">
        <v>75</v>
      </c>
      <c r="B41" s="143"/>
      <c r="C41" s="137">
        <v>802</v>
      </c>
      <c r="D41" s="139" t="s">
        <v>44</v>
      </c>
      <c r="E41" s="593"/>
      <c r="F41" s="592">
        <v>0</v>
      </c>
      <c r="G41" s="592">
        <v>0</v>
      </c>
      <c r="H41" s="592">
        <v>0</v>
      </c>
      <c r="I41" s="476">
        <f t="shared" si="1"/>
        <v>0</v>
      </c>
      <c r="J41" s="221" t="str">
        <f t="shared" si="0"/>
        <v/>
      </c>
      <c r="K41" s="244"/>
      <c r="N41" s="215"/>
      <c r="O41" s="215"/>
      <c r="P41" s="223"/>
      <c r="S41" s="215"/>
      <c r="T41" s="215"/>
      <c r="V41" s="215"/>
      <c r="W41" s="215"/>
      <c r="Y41" s="247"/>
    </row>
    <row r="42" spans="1:25" ht="16.2" hidden="1">
      <c r="A42" s="246">
        <v>80</v>
      </c>
      <c r="B42" s="143"/>
      <c r="C42" s="137">
        <v>804</v>
      </c>
      <c r="D42" s="139" t="s">
        <v>45</v>
      </c>
      <c r="E42" s="593"/>
      <c r="F42" s="592">
        <v>0</v>
      </c>
      <c r="G42" s="592">
        <v>0</v>
      </c>
      <c r="H42" s="592">
        <v>0</v>
      </c>
      <c r="I42" s="476">
        <f t="shared" si="1"/>
        <v>0</v>
      </c>
      <c r="J42" s="221" t="str">
        <f t="shared" si="0"/>
        <v/>
      </c>
      <c r="K42" s="244"/>
      <c r="N42" s="215"/>
      <c r="O42" s="215"/>
      <c r="P42" s="223"/>
      <c r="S42" s="215"/>
      <c r="T42" s="215"/>
      <c r="V42" s="215"/>
      <c r="W42" s="215"/>
    </row>
    <row r="43" spans="1:25" ht="16.2" hidden="1">
      <c r="A43" s="246">
        <v>85</v>
      </c>
      <c r="B43" s="143"/>
      <c r="C43" s="137">
        <v>809</v>
      </c>
      <c r="D43" s="139" t="s">
        <v>46</v>
      </c>
      <c r="E43" s="593"/>
      <c r="F43" s="592">
        <v>0</v>
      </c>
      <c r="G43" s="592">
        <v>0</v>
      </c>
      <c r="H43" s="592">
        <v>0</v>
      </c>
      <c r="I43" s="476">
        <f t="shared" si="1"/>
        <v>0</v>
      </c>
      <c r="J43" s="221" t="str">
        <f t="shared" si="0"/>
        <v/>
      </c>
      <c r="K43" s="244"/>
      <c r="N43" s="215"/>
      <c r="O43" s="215"/>
      <c r="P43" s="223"/>
      <c r="S43" s="215"/>
      <c r="T43" s="215"/>
      <c r="V43" s="215"/>
      <c r="W43" s="215"/>
    </row>
    <row r="44" spans="1:25" hidden="1">
      <c r="A44" s="246"/>
      <c r="B44" s="143"/>
      <c r="C44" s="137">
        <v>811</v>
      </c>
      <c r="D44" s="139" t="s">
        <v>1674</v>
      </c>
      <c r="E44" s="593"/>
      <c r="F44" s="592">
        <v>0</v>
      </c>
      <c r="G44" s="592">
        <v>0</v>
      </c>
      <c r="H44" s="592">
        <v>0</v>
      </c>
      <c r="I44" s="476">
        <f t="shared" si="1"/>
        <v>0</v>
      </c>
      <c r="J44" s="221" t="str">
        <f t="shared" si="0"/>
        <v/>
      </c>
      <c r="K44" s="244"/>
      <c r="N44" s="215"/>
      <c r="O44" s="215"/>
      <c r="P44" s="223"/>
      <c r="S44" s="215"/>
      <c r="T44" s="215"/>
      <c r="V44" s="215"/>
      <c r="W44" s="215"/>
    </row>
    <row r="45" spans="1:25" hidden="1">
      <c r="A45" s="246"/>
      <c r="B45" s="143"/>
      <c r="C45" s="137">
        <v>812</v>
      </c>
      <c r="D45" s="139" t="s">
        <v>1675</v>
      </c>
      <c r="E45" s="593"/>
      <c r="F45" s="592">
        <v>0</v>
      </c>
      <c r="G45" s="592">
        <v>0</v>
      </c>
      <c r="H45" s="592">
        <v>0</v>
      </c>
      <c r="I45" s="476">
        <f t="shared" si="1"/>
        <v>0</v>
      </c>
      <c r="J45" s="221" t="str">
        <f t="shared" si="0"/>
        <v/>
      </c>
      <c r="K45" s="244"/>
      <c r="N45" s="215"/>
      <c r="O45" s="215"/>
      <c r="P45" s="223"/>
      <c r="S45" s="215"/>
      <c r="T45" s="215"/>
      <c r="V45" s="215"/>
      <c r="W45" s="215"/>
    </row>
    <row r="46" spans="1:25" hidden="1">
      <c r="A46" s="246"/>
      <c r="B46" s="143"/>
      <c r="C46" s="137">
        <v>814</v>
      </c>
      <c r="D46" s="139" t="s">
        <v>1676</v>
      </c>
      <c r="E46" s="593"/>
      <c r="F46" s="728">
        <v>0</v>
      </c>
      <c r="G46" s="728">
        <v>0</v>
      </c>
      <c r="H46" s="728">
        <v>0</v>
      </c>
      <c r="I46" s="729">
        <f t="shared" si="1"/>
        <v>0</v>
      </c>
      <c r="J46" s="221" t="str">
        <f t="shared" si="0"/>
        <v/>
      </c>
      <c r="K46" s="244"/>
      <c r="N46" s="215"/>
      <c r="O46" s="215"/>
      <c r="P46" s="223"/>
      <c r="S46" s="215"/>
      <c r="T46" s="215"/>
      <c r="V46" s="215"/>
      <c r="W46" s="215"/>
    </row>
    <row r="47" spans="1:25" s="247" customFormat="1" hidden="1">
      <c r="A47" s="247">
        <v>95</v>
      </c>
      <c r="B47" s="871">
        <v>1000</v>
      </c>
      <c r="C47" s="926" t="s">
        <v>47</v>
      </c>
      <c r="D47" s="926"/>
      <c r="E47" s="593"/>
      <c r="F47" s="733">
        <f>SUM(F48:F51)</f>
        <v>0</v>
      </c>
      <c r="G47" s="733">
        <f>SUM(G48:G51)</f>
        <v>0</v>
      </c>
      <c r="H47" s="734">
        <f>SUM(H48:H51)</f>
        <v>0</v>
      </c>
      <c r="I47" s="733">
        <f>SUM(I48:I51)</f>
        <v>0</v>
      </c>
      <c r="J47" s="221" t="str">
        <f t="shared" si="0"/>
        <v/>
      </c>
      <c r="K47" s="244"/>
      <c r="L47" s="215"/>
      <c r="M47" s="215"/>
      <c r="N47" s="219"/>
      <c r="O47" s="219"/>
      <c r="P47" s="223"/>
      <c r="Q47" s="215"/>
      <c r="R47" s="215"/>
      <c r="S47" s="219"/>
      <c r="T47" s="219"/>
      <c r="U47" s="215"/>
      <c r="V47" s="219"/>
      <c r="W47" s="219"/>
      <c r="X47" s="215"/>
      <c r="Y47" s="215"/>
    </row>
    <row r="48" spans="1:25" ht="16.2" hidden="1">
      <c r="A48" s="215">
        <v>100</v>
      </c>
      <c r="B48" s="143"/>
      <c r="C48" s="137">
        <v>1001</v>
      </c>
      <c r="D48" s="138" t="s">
        <v>48</v>
      </c>
      <c r="E48" s="593"/>
      <c r="F48" s="592">
        <v>0</v>
      </c>
      <c r="G48" s="592">
        <v>0</v>
      </c>
      <c r="H48" s="592">
        <v>0</v>
      </c>
      <c r="I48" s="476">
        <f>F48+G48+H48</f>
        <v>0</v>
      </c>
      <c r="J48" s="221" t="str">
        <f t="shared" si="0"/>
        <v/>
      </c>
      <c r="K48" s="244"/>
      <c r="N48" s="215"/>
      <c r="O48" s="215"/>
      <c r="P48" s="223"/>
      <c r="S48" s="215"/>
      <c r="T48" s="215"/>
      <c r="V48" s="215"/>
      <c r="W48" s="215"/>
    </row>
    <row r="49" spans="1:25" ht="22.5" hidden="1" customHeight="1">
      <c r="A49" s="215">
        <v>105</v>
      </c>
      <c r="B49" s="143"/>
      <c r="C49" s="137">
        <v>1002</v>
      </c>
      <c r="D49" s="139" t="s">
        <v>49</v>
      </c>
      <c r="E49" s="593"/>
      <c r="F49" s="592">
        <v>0</v>
      </c>
      <c r="G49" s="592">
        <v>0</v>
      </c>
      <c r="H49" s="592">
        <v>0</v>
      </c>
      <c r="I49" s="476">
        <f>F49+G49+H49</f>
        <v>0</v>
      </c>
      <c r="J49" s="221" t="str">
        <f t="shared" si="0"/>
        <v/>
      </c>
      <c r="K49" s="244"/>
      <c r="N49" s="215"/>
      <c r="O49" s="215"/>
      <c r="P49" s="223"/>
      <c r="S49" s="215"/>
      <c r="T49" s="215"/>
      <c r="V49" s="215"/>
      <c r="W49" s="215"/>
      <c r="Y49" s="247"/>
    </row>
    <row r="50" spans="1:25" ht="22.5" hidden="1" customHeight="1">
      <c r="A50" s="215">
        <v>110</v>
      </c>
      <c r="B50" s="143"/>
      <c r="C50" s="137">
        <v>1004</v>
      </c>
      <c r="D50" s="139" t="s">
        <v>50</v>
      </c>
      <c r="E50" s="593"/>
      <c r="F50" s="592">
        <v>0</v>
      </c>
      <c r="G50" s="592">
        <v>0</v>
      </c>
      <c r="H50" s="592">
        <v>0</v>
      </c>
      <c r="I50" s="476">
        <f>F50+G50+H50</f>
        <v>0</v>
      </c>
      <c r="J50" s="221" t="str">
        <f t="shared" si="0"/>
        <v/>
      </c>
      <c r="K50" s="244"/>
      <c r="N50" s="215"/>
      <c r="O50" s="215"/>
      <c r="P50" s="223"/>
      <c r="S50" s="215"/>
      <c r="T50" s="215"/>
      <c r="V50" s="215"/>
      <c r="W50" s="215"/>
    </row>
    <row r="51" spans="1:25" ht="16.2" hidden="1">
      <c r="A51" s="215">
        <v>125</v>
      </c>
      <c r="B51" s="143"/>
      <c r="C51" s="142">
        <v>1007</v>
      </c>
      <c r="D51" s="141" t="s">
        <v>51</v>
      </c>
      <c r="E51" s="593"/>
      <c r="F51" s="728">
        <v>0</v>
      </c>
      <c r="G51" s="728">
        <v>0</v>
      </c>
      <c r="H51" s="728">
        <v>0</v>
      </c>
      <c r="I51" s="729">
        <f>F51+G51+H51</f>
        <v>0</v>
      </c>
      <c r="J51" s="221" t="str">
        <f t="shared" si="0"/>
        <v/>
      </c>
      <c r="K51" s="244"/>
      <c r="N51" s="215"/>
      <c r="O51" s="215"/>
      <c r="P51" s="223"/>
      <c r="S51" s="215"/>
      <c r="T51" s="215"/>
      <c r="V51" s="215"/>
      <c r="W51" s="215"/>
    </row>
    <row r="52" spans="1:25" s="247" customFormat="1">
      <c r="A52" s="247">
        <v>130</v>
      </c>
      <c r="B52" s="871">
        <v>1300</v>
      </c>
      <c r="C52" s="926" t="s">
        <v>52</v>
      </c>
      <c r="D52" s="926"/>
      <c r="E52" s="593"/>
      <c r="F52" s="733">
        <f>SUM(F53:F57)</f>
        <v>0</v>
      </c>
      <c r="G52" s="733">
        <f>SUM(G53:G57)</f>
        <v>164000</v>
      </c>
      <c r="H52" s="734">
        <f>SUM(H53:H57)</f>
        <v>0</v>
      </c>
      <c r="I52" s="733">
        <f>SUM(I53:I57)</f>
        <v>164000</v>
      </c>
      <c r="J52" s="221">
        <f t="shared" si="0"/>
        <v>1</v>
      </c>
      <c r="K52" s="244"/>
      <c r="L52" s="215"/>
      <c r="M52" s="215"/>
      <c r="N52" s="219"/>
      <c r="O52" s="219"/>
      <c r="P52" s="223"/>
      <c r="Q52" s="215"/>
      <c r="R52" s="215"/>
      <c r="S52" s="219"/>
      <c r="T52" s="219"/>
      <c r="U52" s="215"/>
      <c r="V52" s="219"/>
      <c r="W52" s="219"/>
      <c r="X52" s="215"/>
      <c r="Y52" s="215"/>
    </row>
    <row r="53" spans="1:25" ht="16.2">
      <c r="A53" s="215">
        <v>135</v>
      </c>
      <c r="B53" s="136"/>
      <c r="C53" s="144">
        <v>1301</v>
      </c>
      <c r="D53" s="138" t="s">
        <v>53</v>
      </c>
      <c r="E53" s="593"/>
      <c r="F53" s="592">
        <v>0</v>
      </c>
      <c r="G53" s="245">
        <v>32000</v>
      </c>
      <c r="H53" s="592">
        <v>0</v>
      </c>
      <c r="I53" s="476">
        <f>F53+G53+H53</f>
        <v>32000</v>
      </c>
      <c r="J53" s="221">
        <f t="shared" si="0"/>
        <v>1</v>
      </c>
      <c r="K53" s="244"/>
      <c r="N53" s="215"/>
      <c r="O53" s="215"/>
      <c r="P53" s="223"/>
      <c r="S53" s="215"/>
      <c r="T53" s="215"/>
      <c r="V53" s="215"/>
      <c r="W53" s="215"/>
    </row>
    <row r="54" spans="1:25" ht="16.2" hidden="1">
      <c r="A54" s="215">
        <v>140</v>
      </c>
      <c r="B54" s="136"/>
      <c r="C54" s="137">
        <v>1302</v>
      </c>
      <c r="D54" s="145" t="s">
        <v>54</v>
      </c>
      <c r="E54" s="593"/>
      <c r="F54" s="592">
        <v>0</v>
      </c>
      <c r="G54" s="245"/>
      <c r="H54" s="592">
        <v>0</v>
      </c>
      <c r="I54" s="476">
        <f>F54+G54+H54</f>
        <v>0</v>
      </c>
      <c r="J54" s="221" t="str">
        <f t="shared" si="0"/>
        <v/>
      </c>
      <c r="K54" s="244"/>
      <c r="N54" s="215"/>
      <c r="O54" s="215"/>
      <c r="P54" s="223"/>
      <c r="S54" s="215"/>
      <c r="T54" s="215"/>
      <c r="V54" s="215"/>
      <c r="W54" s="215"/>
      <c r="Y54" s="247"/>
    </row>
    <row r="55" spans="1:25" ht="16.2">
      <c r="A55" s="215">
        <v>145</v>
      </c>
      <c r="B55" s="136"/>
      <c r="C55" s="137">
        <v>1303</v>
      </c>
      <c r="D55" s="145" t="s">
        <v>55</v>
      </c>
      <c r="E55" s="593"/>
      <c r="F55" s="592">
        <v>0</v>
      </c>
      <c r="G55" s="245">
        <v>90000</v>
      </c>
      <c r="H55" s="592">
        <v>0</v>
      </c>
      <c r="I55" s="476">
        <f>F55+G55+H55</f>
        <v>90000</v>
      </c>
      <c r="J55" s="221">
        <f t="shared" si="0"/>
        <v>1</v>
      </c>
      <c r="K55" s="244"/>
      <c r="N55" s="215"/>
      <c r="O55" s="215"/>
      <c r="P55" s="223"/>
      <c r="S55" s="215"/>
      <c r="T55" s="215"/>
      <c r="V55" s="215"/>
      <c r="W55" s="215"/>
    </row>
    <row r="56" spans="1:25" ht="16.2">
      <c r="B56" s="136"/>
      <c r="C56" s="137">
        <v>1304</v>
      </c>
      <c r="D56" s="145" t="s">
        <v>56</v>
      </c>
      <c r="E56" s="593"/>
      <c r="F56" s="592">
        <v>0</v>
      </c>
      <c r="G56" s="245">
        <v>40000</v>
      </c>
      <c r="H56" s="592">
        <v>0</v>
      </c>
      <c r="I56" s="476">
        <f>F56+G56+H56</f>
        <v>40000</v>
      </c>
      <c r="J56" s="221">
        <f t="shared" si="0"/>
        <v>1</v>
      </c>
      <c r="K56" s="244"/>
      <c r="N56" s="215"/>
      <c r="O56" s="215"/>
      <c r="P56" s="223"/>
      <c r="S56" s="215"/>
      <c r="T56" s="215"/>
      <c r="V56" s="215"/>
      <c r="W56" s="215"/>
    </row>
    <row r="57" spans="1:25" s="251" customFormat="1">
      <c r="A57" s="251">
        <v>150</v>
      </c>
      <c r="B57" s="136"/>
      <c r="C57" s="137">
        <v>1308</v>
      </c>
      <c r="D57" s="145" t="s">
        <v>57</v>
      </c>
      <c r="E57" s="593"/>
      <c r="F57" s="728">
        <v>0</v>
      </c>
      <c r="G57" s="730">
        <v>2000</v>
      </c>
      <c r="H57" s="728">
        <v>0</v>
      </c>
      <c r="I57" s="729">
        <f>F57+G57+H57</f>
        <v>2000</v>
      </c>
      <c r="J57" s="221">
        <f t="shared" si="0"/>
        <v>1</v>
      </c>
      <c r="K57" s="244"/>
      <c r="L57" s="215"/>
      <c r="M57" s="215"/>
      <c r="N57" s="219"/>
      <c r="O57" s="219"/>
      <c r="P57" s="223"/>
      <c r="Q57" s="215"/>
      <c r="R57" s="215"/>
      <c r="S57" s="219"/>
      <c r="T57" s="219"/>
      <c r="U57" s="215"/>
      <c r="V57" s="219"/>
      <c r="W57" s="219"/>
      <c r="X57" s="215"/>
      <c r="Y57" s="215"/>
    </row>
    <row r="58" spans="1:25" s="247" customFormat="1" hidden="1">
      <c r="A58" s="247">
        <v>160</v>
      </c>
      <c r="B58" s="871">
        <v>1400</v>
      </c>
      <c r="C58" s="926" t="s">
        <v>58</v>
      </c>
      <c r="D58" s="926"/>
      <c r="E58" s="593"/>
      <c r="F58" s="733">
        <f>SUM(F59:F60)</f>
        <v>0</v>
      </c>
      <c r="G58" s="733">
        <f>SUM(G59:G60)</f>
        <v>0</v>
      </c>
      <c r="H58" s="734">
        <f>SUM(H59:H60)</f>
        <v>0</v>
      </c>
      <c r="I58" s="733">
        <f>SUM(I59:I60)</f>
        <v>0</v>
      </c>
      <c r="J58" s="221" t="str">
        <f t="shared" si="0"/>
        <v/>
      </c>
      <c r="K58" s="244"/>
      <c r="L58" s="215"/>
      <c r="M58" s="215"/>
      <c r="N58" s="219"/>
      <c r="O58" s="219"/>
      <c r="P58" s="223"/>
      <c r="Q58" s="215"/>
      <c r="R58" s="215"/>
      <c r="S58" s="219"/>
      <c r="T58" s="219"/>
      <c r="U58" s="215"/>
      <c r="V58" s="219"/>
      <c r="W58" s="219"/>
      <c r="X58" s="215"/>
      <c r="Y58" s="215"/>
    </row>
    <row r="59" spans="1:25" ht="21.75" hidden="1" customHeight="1">
      <c r="A59" s="215">
        <v>165</v>
      </c>
      <c r="B59" s="136"/>
      <c r="C59" s="144">
        <v>1401</v>
      </c>
      <c r="D59" s="138" t="s">
        <v>59</v>
      </c>
      <c r="E59" s="593"/>
      <c r="F59" s="592">
        <v>0</v>
      </c>
      <c r="G59" s="592">
        <v>0</v>
      </c>
      <c r="H59" s="592">
        <v>0</v>
      </c>
      <c r="I59" s="476">
        <f>F59+G59+H59</f>
        <v>0</v>
      </c>
      <c r="J59" s="221" t="str">
        <f t="shared" si="0"/>
        <v/>
      </c>
      <c r="K59" s="244"/>
      <c r="N59" s="215"/>
      <c r="O59" s="215"/>
      <c r="P59" s="223"/>
      <c r="S59" s="215"/>
      <c r="T59" s="215"/>
      <c r="V59" s="215"/>
      <c r="W59" s="215"/>
      <c r="Y59" s="251"/>
    </row>
    <row r="60" spans="1:25" ht="16.2" hidden="1">
      <c r="A60" s="215">
        <v>170</v>
      </c>
      <c r="B60" s="136"/>
      <c r="C60" s="142">
        <v>1402</v>
      </c>
      <c r="D60" s="146" t="s">
        <v>60</v>
      </c>
      <c r="E60" s="593"/>
      <c r="F60" s="728">
        <v>0</v>
      </c>
      <c r="G60" s="728">
        <v>0</v>
      </c>
      <c r="H60" s="728">
        <v>0</v>
      </c>
      <c r="I60" s="729">
        <f>F60+G60+H60</f>
        <v>0</v>
      </c>
      <c r="J60" s="221" t="str">
        <f t="shared" si="0"/>
        <v/>
      </c>
      <c r="K60" s="244"/>
      <c r="N60" s="215"/>
      <c r="O60" s="215"/>
      <c r="P60" s="223"/>
      <c r="S60" s="215"/>
      <c r="T60" s="215"/>
      <c r="V60" s="215"/>
      <c r="W60" s="215"/>
      <c r="Y60" s="247"/>
    </row>
    <row r="61" spans="1:25" s="247" customFormat="1" hidden="1">
      <c r="A61" s="247">
        <v>175</v>
      </c>
      <c r="B61" s="871">
        <v>1500</v>
      </c>
      <c r="C61" s="926" t="s">
        <v>61</v>
      </c>
      <c r="D61" s="926"/>
      <c r="E61" s="593"/>
      <c r="F61" s="733">
        <f>SUM(F62:F63)</f>
        <v>0</v>
      </c>
      <c r="G61" s="733">
        <f>SUM(G62:G63)</f>
        <v>0</v>
      </c>
      <c r="H61" s="734">
        <f>SUM(H62:H63)</f>
        <v>0</v>
      </c>
      <c r="I61" s="733">
        <f>SUM(I62:I63)</f>
        <v>0</v>
      </c>
      <c r="J61" s="221" t="str">
        <f t="shared" si="0"/>
        <v/>
      </c>
      <c r="K61" s="244"/>
      <c r="L61" s="215"/>
      <c r="M61" s="215"/>
      <c r="N61" s="219"/>
      <c r="O61" s="219"/>
      <c r="P61" s="223"/>
      <c r="Q61" s="215"/>
      <c r="R61" s="215"/>
      <c r="S61" s="219"/>
      <c r="T61" s="219"/>
      <c r="U61" s="215"/>
      <c r="V61" s="219"/>
      <c r="W61" s="219"/>
      <c r="X61" s="215"/>
      <c r="Y61" s="215"/>
    </row>
    <row r="62" spans="1:25" ht="16.2" hidden="1">
      <c r="A62" s="215">
        <v>180</v>
      </c>
      <c r="B62" s="136"/>
      <c r="C62" s="144">
        <v>1501</v>
      </c>
      <c r="D62" s="147" t="s">
        <v>62</v>
      </c>
      <c r="E62" s="593"/>
      <c r="F62" s="592">
        <v>0</v>
      </c>
      <c r="G62" s="592">
        <v>0</v>
      </c>
      <c r="H62" s="592">
        <v>0</v>
      </c>
      <c r="I62" s="476">
        <f>F62+G62+H62</f>
        <v>0</v>
      </c>
      <c r="J62" s="221" t="str">
        <f t="shared" si="0"/>
        <v/>
      </c>
      <c r="K62" s="244"/>
      <c r="N62" s="215"/>
      <c r="O62" s="215"/>
      <c r="P62" s="223"/>
      <c r="S62" s="215"/>
      <c r="T62" s="215"/>
      <c r="V62" s="215"/>
      <c r="W62" s="215"/>
    </row>
    <row r="63" spans="1:25" ht="16.2" hidden="1">
      <c r="A63" s="215">
        <v>185</v>
      </c>
      <c r="B63" s="136"/>
      <c r="C63" s="142">
        <v>1502</v>
      </c>
      <c r="D63" s="148" t="s">
        <v>63</v>
      </c>
      <c r="E63" s="593"/>
      <c r="F63" s="728">
        <v>0</v>
      </c>
      <c r="G63" s="728">
        <v>0</v>
      </c>
      <c r="H63" s="728">
        <v>0</v>
      </c>
      <c r="I63" s="729">
        <f>F63+G63+H63</f>
        <v>0</v>
      </c>
      <c r="J63" s="221" t="str">
        <f t="shared" si="0"/>
        <v/>
      </c>
      <c r="K63" s="244"/>
      <c r="N63" s="215"/>
      <c r="O63" s="215"/>
      <c r="P63" s="223"/>
      <c r="S63" s="215"/>
      <c r="T63" s="215"/>
      <c r="V63" s="215"/>
      <c r="W63" s="215"/>
      <c r="Y63" s="247"/>
    </row>
    <row r="64" spans="1:25" s="251" customFormat="1" hidden="1">
      <c r="B64" s="871">
        <v>1600</v>
      </c>
      <c r="C64" s="926" t="s">
        <v>64</v>
      </c>
      <c r="D64" s="926"/>
      <c r="E64" s="593"/>
      <c r="F64" s="735">
        <v>0</v>
      </c>
      <c r="G64" s="735">
        <v>0</v>
      </c>
      <c r="H64" s="735">
        <v>0</v>
      </c>
      <c r="I64" s="733">
        <f>F64+G64+H64</f>
        <v>0</v>
      </c>
      <c r="J64" s="221" t="str">
        <f t="shared" si="0"/>
        <v/>
      </c>
      <c r="K64" s="244"/>
      <c r="L64" s="215"/>
      <c r="M64" s="215"/>
      <c r="N64" s="219"/>
      <c r="O64" s="219"/>
      <c r="P64" s="223"/>
      <c r="Q64" s="215"/>
      <c r="R64" s="215"/>
      <c r="S64" s="219"/>
      <c r="T64" s="219"/>
      <c r="U64" s="215"/>
      <c r="V64" s="219"/>
      <c r="W64" s="219"/>
      <c r="X64" s="215"/>
      <c r="Y64" s="215"/>
    </row>
    <row r="65" spans="1:25" s="247" customFormat="1" hidden="1">
      <c r="A65" s="247">
        <v>200</v>
      </c>
      <c r="B65" s="589">
        <v>1700</v>
      </c>
      <c r="C65" s="926" t="s">
        <v>65</v>
      </c>
      <c r="D65" s="926"/>
      <c r="E65" s="593"/>
      <c r="F65" s="733">
        <f>SUM(F66:F71)</f>
        <v>0</v>
      </c>
      <c r="G65" s="733">
        <f>SUM(G66:G71)</f>
        <v>0</v>
      </c>
      <c r="H65" s="734">
        <f>SUM(H66:H71)</f>
        <v>0</v>
      </c>
      <c r="I65" s="733">
        <f>SUM(I66:I71)</f>
        <v>0</v>
      </c>
      <c r="J65" s="221" t="str">
        <f t="shared" si="0"/>
        <v/>
      </c>
      <c r="K65" s="244"/>
      <c r="L65" s="215"/>
      <c r="M65" s="215"/>
      <c r="N65" s="219"/>
      <c r="O65" s="219"/>
      <c r="P65" s="223"/>
      <c r="Q65" s="215"/>
      <c r="R65" s="215"/>
      <c r="S65" s="219"/>
      <c r="T65" s="219"/>
      <c r="U65" s="215"/>
      <c r="V65" s="219"/>
      <c r="W65" s="219"/>
      <c r="X65" s="215"/>
      <c r="Y65" s="215"/>
    </row>
    <row r="66" spans="1:25" ht="16.2" hidden="1">
      <c r="A66" s="215">
        <v>205</v>
      </c>
      <c r="B66" s="136"/>
      <c r="C66" s="144">
        <v>1701</v>
      </c>
      <c r="D66" s="138" t="s">
        <v>66</v>
      </c>
      <c r="E66" s="593"/>
      <c r="F66" s="592">
        <v>0</v>
      </c>
      <c r="G66" s="592">
        <v>0</v>
      </c>
      <c r="H66" s="592">
        <v>0</v>
      </c>
      <c r="I66" s="476">
        <f t="shared" ref="I66:I73" si="2">F66+G66+H66</f>
        <v>0</v>
      </c>
      <c r="J66" s="221" t="str">
        <f t="shared" si="0"/>
        <v/>
      </c>
      <c r="K66" s="244"/>
      <c r="N66" s="215"/>
      <c r="O66" s="215"/>
      <c r="P66" s="223"/>
      <c r="S66" s="215"/>
      <c r="T66" s="215"/>
      <c r="V66" s="215"/>
      <c r="W66" s="215"/>
      <c r="Y66" s="251"/>
    </row>
    <row r="67" spans="1:25" hidden="1">
      <c r="A67" s="215">
        <v>210</v>
      </c>
      <c r="B67" s="136"/>
      <c r="C67" s="137">
        <v>1702</v>
      </c>
      <c r="D67" s="139" t="s">
        <v>1688</v>
      </c>
      <c r="E67" s="593"/>
      <c r="F67" s="592">
        <v>0</v>
      </c>
      <c r="G67" s="592">
        <v>0</v>
      </c>
      <c r="H67" s="592">
        <v>0</v>
      </c>
      <c r="I67" s="476">
        <f t="shared" si="2"/>
        <v>0</v>
      </c>
      <c r="J67" s="221" t="str">
        <f t="shared" si="0"/>
        <v/>
      </c>
      <c r="K67" s="244"/>
      <c r="N67" s="215"/>
      <c r="O67" s="215"/>
      <c r="P67" s="223"/>
      <c r="S67" s="215"/>
      <c r="T67" s="215"/>
      <c r="V67" s="215"/>
      <c r="W67" s="215"/>
      <c r="Y67" s="247"/>
    </row>
    <row r="68" spans="1:25" ht="16.2" hidden="1">
      <c r="A68" s="215">
        <v>215</v>
      </c>
      <c r="B68" s="136"/>
      <c r="C68" s="137">
        <v>1703</v>
      </c>
      <c r="D68" s="139" t="s">
        <v>67</v>
      </c>
      <c r="E68" s="593"/>
      <c r="F68" s="592">
        <v>0</v>
      </c>
      <c r="G68" s="592">
        <v>0</v>
      </c>
      <c r="H68" s="592">
        <v>0</v>
      </c>
      <c r="I68" s="476">
        <f t="shared" si="2"/>
        <v>0</v>
      </c>
      <c r="J68" s="221" t="str">
        <f t="shared" si="0"/>
        <v/>
      </c>
      <c r="K68" s="244"/>
      <c r="N68" s="215"/>
      <c r="O68" s="215"/>
      <c r="P68" s="223"/>
      <c r="S68" s="215"/>
      <c r="T68" s="215"/>
      <c r="V68" s="215"/>
      <c r="W68" s="215"/>
    </row>
    <row r="69" spans="1:25" ht="15.75" hidden="1" customHeight="1">
      <c r="A69" s="215">
        <v>225</v>
      </c>
      <c r="B69" s="136"/>
      <c r="C69" s="137">
        <v>1706</v>
      </c>
      <c r="D69" s="139" t="s">
        <v>1770</v>
      </c>
      <c r="E69" s="593"/>
      <c r="F69" s="592">
        <v>0</v>
      </c>
      <c r="G69" s="592">
        <v>0</v>
      </c>
      <c r="H69" s="592">
        <v>0</v>
      </c>
      <c r="I69" s="476">
        <f t="shared" si="2"/>
        <v>0</v>
      </c>
      <c r="J69" s="221" t="str">
        <f t="shared" si="0"/>
        <v/>
      </c>
      <c r="K69" s="244"/>
      <c r="N69" s="215"/>
      <c r="O69" s="215"/>
      <c r="P69" s="223"/>
      <c r="S69" s="215"/>
      <c r="T69" s="215"/>
      <c r="V69" s="215"/>
      <c r="W69" s="215"/>
    </row>
    <row r="70" spans="1:25" ht="19.5" hidden="1" customHeight="1">
      <c r="A70" s="215">
        <v>226</v>
      </c>
      <c r="B70" s="136"/>
      <c r="C70" s="137">
        <v>1707</v>
      </c>
      <c r="D70" s="139" t="s">
        <v>68</v>
      </c>
      <c r="E70" s="593"/>
      <c r="F70" s="592">
        <v>0</v>
      </c>
      <c r="G70" s="592">
        <v>0</v>
      </c>
      <c r="H70" s="592">
        <v>0</v>
      </c>
      <c r="I70" s="476">
        <f t="shared" si="2"/>
        <v>0</v>
      </c>
      <c r="J70" s="221" t="str">
        <f t="shared" si="0"/>
        <v/>
      </c>
      <c r="K70" s="244"/>
      <c r="N70" s="215"/>
      <c r="O70" s="215"/>
      <c r="P70" s="223"/>
      <c r="S70" s="215"/>
      <c r="T70" s="215"/>
      <c r="V70" s="215"/>
      <c r="W70" s="215"/>
    </row>
    <row r="71" spans="1:25" ht="16.2" hidden="1">
      <c r="A71" s="246">
        <v>227</v>
      </c>
      <c r="B71" s="136"/>
      <c r="C71" s="142">
        <v>1709</v>
      </c>
      <c r="D71" s="141" t="s">
        <v>69</v>
      </c>
      <c r="E71" s="593"/>
      <c r="F71" s="592">
        <v>0</v>
      </c>
      <c r="G71" s="592">
        <v>0</v>
      </c>
      <c r="H71" s="592">
        <v>0</v>
      </c>
      <c r="I71" s="476">
        <f t="shared" si="2"/>
        <v>0</v>
      </c>
      <c r="J71" s="221" t="str">
        <f t="shared" si="0"/>
        <v/>
      </c>
      <c r="K71" s="244"/>
      <c r="N71" s="215"/>
      <c r="O71" s="215"/>
      <c r="P71" s="223"/>
      <c r="S71" s="215"/>
      <c r="T71" s="215"/>
      <c r="V71" s="215"/>
      <c r="W71" s="215"/>
    </row>
    <row r="72" spans="1:25" s="247" customFormat="1" hidden="1">
      <c r="A72" s="247">
        <v>235</v>
      </c>
      <c r="B72" s="871">
        <v>1900</v>
      </c>
      <c r="C72" s="926" t="s">
        <v>70</v>
      </c>
      <c r="D72" s="926"/>
      <c r="E72" s="593"/>
      <c r="F72" s="731">
        <v>0</v>
      </c>
      <c r="G72" s="731">
        <v>0</v>
      </c>
      <c r="H72" s="731">
        <v>0</v>
      </c>
      <c r="I72" s="732">
        <f t="shared" si="2"/>
        <v>0</v>
      </c>
      <c r="J72" s="221" t="str">
        <f t="shared" si="0"/>
        <v/>
      </c>
      <c r="K72" s="244"/>
      <c r="L72" s="215"/>
      <c r="M72" s="215"/>
      <c r="N72" s="219"/>
      <c r="O72" s="219"/>
      <c r="P72" s="223"/>
      <c r="Q72" s="215"/>
      <c r="R72" s="215"/>
      <c r="S72" s="219"/>
      <c r="T72" s="219"/>
      <c r="U72" s="215"/>
      <c r="V72" s="219"/>
      <c r="W72" s="219"/>
      <c r="X72" s="215"/>
      <c r="Y72" s="215"/>
    </row>
    <row r="73" spans="1:25" s="247" customFormat="1" hidden="1">
      <c r="A73" s="247">
        <v>255</v>
      </c>
      <c r="B73" s="589">
        <v>2000</v>
      </c>
      <c r="C73" s="926" t="s">
        <v>71</v>
      </c>
      <c r="D73" s="926"/>
      <c r="E73" s="593"/>
      <c r="F73" s="735">
        <v>0</v>
      </c>
      <c r="G73" s="736"/>
      <c r="H73" s="735">
        <v>0</v>
      </c>
      <c r="I73" s="733">
        <f t="shared" si="2"/>
        <v>0</v>
      </c>
      <c r="J73" s="221" t="str">
        <f t="shared" si="0"/>
        <v/>
      </c>
      <c r="K73" s="244"/>
      <c r="L73" s="215"/>
      <c r="M73" s="215"/>
      <c r="N73" s="219"/>
      <c r="O73" s="219"/>
      <c r="P73" s="223"/>
    </row>
    <row r="74" spans="1:25" s="247" customFormat="1">
      <c r="A74" s="247">
        <v>265</v>
      </c>
      <c r="B74" s="589">
        <v>2400</v>
      </c>
      <c r="C74" s="926" t="s">
        <v>72</v>
      </c>
      <c r="D74" s="926"/>
      <c r="E74" s="593"/>
      <c r="F74" s="733">
        <f>SUM(F75:F89)</f>
        <v>0</v>
      </c>
      <c r="G74" s="733">
        <f>SUM(G75:G89)</f>
        <v>185000</v>
      </c>
      <c r="H74" s="734">
        <f>SUM(H75:H89)</f>
        <v>0</v>
      </c>
      <c r="I74" s="733">
        <f>SUM(I75:I89)</f>
        <v>185000</v>
      </c>
      <c r="J74" s="221">
        <f t="shared" si="0"/>
        <v>1</v>
      </c>
      <c r="K74" s="244"/>
      <c r="L74" s="215"/>
      <c r="M74" s="215"/>
      <c r="N74" s="219"/>
      <c r="O74" s="219"/>
      <c r="P74" s="223"/>
    </row>
    <row r="75" spans="1:25" ht="18.75" hidden="1" customHeight="1">
      <c r="A75" s="215">
        <v>270</v>
      </c>
      <c r="B75" s="136"/>
      <c r="C75" s="144">
        <v>2401</v>
      </c>
      <c r="D75" s="147" t="s">
        <v>73</v>
      </c>
      <c r="E75" s="593"/>
      <c r="F75" s="592">
        <v>0</v>
      </c>
      <c r="G75" s="245"/>
      <c r="H75" s="592">
        <v>0</v>
      </c>
      <c r="I75" s="476">
        <f>F75+G75+H75</f>
        <v>0</v>
      </c>
      <c r="J75" s="221" t="str">
        <f t="shared" si="0"/>
        <v/>
      </c>
      <c r="K75" s="244"/>
      <c r="N75" s="215"/>
      <c r="O75" s="215"/>
      <c r="P75" s="223"/>
      <c r="S75" s="215"/>
      <c r="T75" s="215"/>
      <c r="V75" s="215"/>
      <c r="W75" s="215"/>
    </row>
    <row r="76" spans="1:25" ht="16.2" hidden="1">
      <c r="A76" s="215">
        <v>280</v>
      </c>
      <c r="B76" s="136"/>
      <c r="C76" s="137">
        <v>2403</v>
      </c>
      <c r="D76" s="145" t="s">
        <v>74</v>
      </c>
      <c r="E76" s="593"/>
      <c r="F76" s="592">
        <v>0</v>
      </c>
      <c r="G76" s="592">
        <v>0</v>
      </c>
      <c r="H76" s="592">
        <v>0</v>
      </c>
      <c r="I76" s="476">
        <f t="shared" ref="I76:I89" si="3">F76+G76+H76</f>
        <v>0</v>
      </c>
      <c r="J76" s="221" t="str">
        <f t="shared" si="0"/>
        <v/>
      </c>
      <c r="K76" s="244"/>
      <c r="N76" s="215"/>
      <c r="O76" s="215"/>
      <c r="P76" s="223"/>
      <c r="S76" s="215"/>
      <c r="T76" s="215"/>
      <c r="V76" s="215"/>
      <c r="W76" s="215"/>
      <c r="Y76" s="247"/>
    </row>
    <row r="77" spans="1:25" ht="16.2">
      <c r="A77" s="215">
        <v>285</v>
      </c>
      <c r="B77" s="136"/>
      <c r="C77" s="137">
        <v>2404</v>
      </c>
      <c r="D77" s="139" t="s">
        <v>75</v>
      </c>
      <c r="E77" s="593"/>
      <c r="F77" s="449"/>
      <c r="G77" s="245">
        <v>100000</v>
      </c>
      <c r="H77" s="592">
        <v>0</v>
      </c>
      <c r="I77" s="476">
        <f t="shared" si="3"/>
        <v>100000</v>
      </c>
      <c r="J77" s="221">
        <f t="shared" si="0"/>
        <v>1</v>
      </c>
      <c r="K77" s="244"/>
      <c r="N77" s="215"/>
      <c r="O77" s="215"/>
      <c r="P77" s="223"/>
      <c r="S77" s="215"/>
      <c r="T77" s="215"/>
      <c r="V77" s="215"/>
      <c r="W77" s="215"/>
    </row>
    <row r="78" spans="1:25" ht="16.2">
      <c r="A78" s="215">
        <v>290</v>
      </c>
      <c r="B78" s="136"/>
      <c r="C78" s="137">
        <v>2405</v>
      </c>
      <c r="D78" s="145" t="s">
        <v>76</v>
      </c>
      <c r="E78" s="593"/>
      <c r="F78" s="449"/>
      <c r="G78" s="245">
        <v>25000</v>
      </c>
      <c r="H78" s="592">
        <v>0</v>
      </c>
      <c r="I78" s="476">
        <f t="shared" si="3"/>
        <v>25000</v>
      </c>
      <c r="J78" s="221">
        <f t="shared" si="0"/>
        <v>1</v>
      </c>
      <c r="K78" s="244"/>
      <c r="N78" s="215"/>
      <c r="O78" s="215"/>
      <c r="P78" s="223"/>
      <c r="S78" s="215"/>
      <c r="T78" s="215"/>
      <c r="V78" s="215"/>
      <c r="W78" s="215"/>
    </row>
    <row r="79" spans="1:25" ht="16.2">
      <c r="A79" s="215">
        <v>295</v>
      </c>
      <c r="B79" s="136"/>
      <c r="C79" s="137">
        <v>2406</v>
      </c>
      <c r="D79" s="145" t="s">
        <v>77</v>
      </c>
      <c r="E79" s="593"/>
      <c r="F79" s="449"/>
      <c r="G79" s="245">
        <v>60000</v>
      </c>
      <c r="H79" s="592">
        <v>0</v>
      </c>
      <c r="I79" s="476">
        <f t="shared" si="3"/>
        <v>60000</v>
      </c>
      <c r="J79" s="221">
        <f t="shared" si="0"/>
        <v>1</v>
      </c>
      <c r="K79" s="244"/>
      <c r="N79" s="215"/>
      <c r="O79" s="215"/>
      <c r="P79" s="223"/>
      <c r="S79" s="215"/>
      <c r="T79" s="215"/>
      <c r="V79" s="215"/>
      <c r="W79" s="215"/>
    </row>
    <row r="80" spans="1:25" ht="16.2" hidden="1">
      <c r="A80" s="215">
        <v>300</v>
      </c>
      <c r="B80" s="136"/>
      <c r="C80" s="137">
        <v>2407</v>
      </c>
      <c r="D80" s="145" t="s">
        <v>78</v>
      </c>
      <c r="E80" s="593"/>
      <c r="F80" s="449"/>
      <c r="G80" s="245"/>
      <c r="H80" s="592">
        <v>0</v>
      </c>
      <c r="I80" s="476">
        <f t="shared" si="3"/>
        <v>0</v>
      </c>
      <c r="J80" s="221" t="str">
        <f t="shared" si="0"/>
        <v/>
      </c>
      <c r="K80" s="244"/>
      <c r="N80" s="215"/>
      <c r="O80" s="215"/>
      <c r="P80" s="223"/>
      <c r="S80" s="215"/>
      <c r="T80" s="215"/>
      <c r="V80" s="215"/>
      <c r="W80" s="215"/>
    </row>
    <row r="81" spans="1:25" ht="16.2" hidden="1">
      <c r="A81" s="215">
        <v>305</v>
      </c>
      <c r="B81" s="136"/>
      <c r="C81" s="137">
        <v>2408</v>
      </c>
      <c r="D81" s="145" t="s">
        <v>821</v>
      </c>
      <c r="E81" s="593"/>
      <c r="F81" s="449"/>
      <c r="G81" s="245"/>
      <c r="H81" s="592">
        <v>0</v>
      </c>
      <c r="I81" s="476">
        <f t="shared" si="3"/>
        <v>0</v>
      </c>
      <c r="J81" s="221" t="str">
        <f t="shared" si="0"/>
        <v/>
      </c>
      <c r="K81" s="244"/>
      <c r="N81" s="215"/>
      <c r="O81" s="215"/>
      <c r="P81" s="223"/>
      <c r="S81" s="215"/>
      <c r="T81" s="215"/>
      <c r="V81" s="215"/>
      <c r="W81" s="215"/>
    </row>
    <row r="82" spans="1:25" ht="16.2" hidden="1">
      <c r="A82" s="215">
        <v>310</v>
      </c>
      <c r="B82" s="136"/>
      <c r="C82" s="137">
        <v>2409</v>
      </c>
      <c r="D82" s="145" t="s">
        <v>822</v>
      </c>
      <c r="E82" s="593"/>
      <c r="F82" s="449"/>
      <c r="G82" s="245"/>
      <c r="H82" s="592">
        <v>0</v>
      </c>
      <c r="I82" s="476">
        <f t="shared" si="3"/>
        <v>0</v>
      </c>
      <c r="J82" s="221" t="str">
        <f t="shared" si="0"/>
        <v/>
      </c>
      <c r="K82" s="244"/>
      <c r="N82" s="215"/>
      <c r="O82" s="215"/>
      <c r="P82" s="223"/>
      <c r="S82" s="215"/>
      <c r="T82" s="215"/>
      <c r="V82" s="215"/>
      <c r="W82" s="215"/>
    </row>
    <row r="83" spans="1:25" ht="16.2" hidden="1">
      <c r="A83" s="215">
        <v>315</v>
      </c>
      <c r="B83" s="136"/>
      <c r="C83" s="137">
        <v>2410</v>
      </c>
      <c r="D83" s="145" t="s">
        <v>823</v>
      </c>
      <c r="E83" s="593"/>
      <c r="F83" s="449"/>
      <c r="G83" s="245"/>
      <c r="H83" s="592">
        <v>0</v>
      </c>
      <c r="I83" s="476">
        <f t="shared" si="3"/>
        <v>0</v>
      </c>
      <c r="J83" s="221" t="str">
        <f t="shared" si="0"/>
        <v/>
      </c>
      <c r="K83" s="244"/>
      <c r="N83" s="215"/>
      <c r="O83" s="215"/>
      <c r="P83" s="223"/>
      <c r="S83" s="215"/>
      <c r="T83" s="215"/>
      <c r="V83" s="215"/>
      <c r="W83" s="215"/>
    </row>
    <row r="84" spans="1:25" ht="16.2" hidden="1">
      <c r="A84" s="215">
        <v>325</v>
      </c>
      <c r="B84" s="136"/>
      <c r="C84" s="137">
        <v>2412</v>
      </c>
      <c r="D84" s="139" t="s">
        <v>824</v>
      </c>
      <c r="E84" s="593"/>
      <c r="F84" s="592">
        <v>0</v>
      </c>
      <c r="G84" s="592">
        <v>0</v>
      </c>
      <c r="H84" s="592">
        <v>0</v>
      </c>
      <c r="I84" s="476">
        <f t="shared" si="3"/>
        <v>0</v>
      </c>
      <c r="J84" s="221" t="str">
        <f t="shared" si="0"/>
        <v/>
      </c>
      <c r="K84" s="244"/>
      <c r="N84" s="215"/>
      <c r="O84" s="215"/>
      <c r="P84" s="223"/>
      <c r="S84" s="215"/>
      <c r="T84" s="215"/>
      <c r="V84" s="215"/>
      <c r="W84" s="215"/>
    </row>
    <row r="85" spans="1:25" ht="16.2" hidden="1">
      <c r="A85" s="215">
        <v>330</v>
      </c>
      <c r="B85" s="136"/>
      <c r="C85" s="137">
        <v>2413</v>
      </c>
      <c r="D85" s="145" t="s">
        <v>825</v>
      </c>
      <c r="E85" s="593"/>
      <c r="F85" s="592">
        <v>0</v>
      </c>
      <c r="G85" s="245"/>
      <c r="H85" s="592">
        <v>0</v>
      </c>
      <c r="I85" s="476">
        <f t="shared" si="3"/>
        <v>0</v>
      </c>
      <c r="J85" s="221" t="str">
        <f t="shared" si="0"/>
        <v/>
      </c>
      <c r="K85" s="244"/>
      <c r="N85" s="215"/>
      <c r="O85" s="215"/>
      <c r="P85" s="223"/>
      <c r="S85" s="215"/>
      <c r="T85" s="215"/>
      <c r="V85" s="215"/>
      <c r="W85" s="215"/>
    </row>
    <row r="86" spans="1:25" ht="32.4" hidden="1">
      <c r="A86" s="256">
        <v>335</v>
      </c>
      <c r="B86" s="136"/>
      <c r="C86" s="137">
        <v>2415</v>
      </c>
      <c r="D86" s="139" t="s">
        <v>826</v>
      </c>
      <c r="E86" s="593"/>
      <c r="F86" s="592">
        <v>0</v>
      </c>
      <c r="G86" s="274"/>
      <c r="H86" s="592">
        <v>0</v>
      </c>
      <c r="I86" s="476">
        <f t="shared" si="3"/>
        <v>0</v>
      </c>
      <c r="J86" s="221" t="str">
        <f t="shared" si="0"/>
        <v/>
      </c>
      <c r="K86" s="244"/>
      <c r="N86" s="215"/>
      <c r="O86" s="215"/>
      <c r="P86" s="223"/>
      <c r="S86" s="215"/>
      <c r="T86" s="215"/>
      <c r="V86" s="215"/>
      <c r="W86" s="215"/>
    </row>
    <row r="87" spans="1:25" ht="16.2" hidden="1">
      <c r="A87" s="747"/>
      <c r="B87" s="151"/>
      <c r="C87" s="137">
        <v>2417</v>
      </c>
      <c r="D87" s="139" t="s">
        <v>1735</v>
      </c>
      <c r="E87" s="593"/>
      <c r="F87" s="592">
        <v>0</v>
      </c>
      <c r="G87" s="274"/>
      <c r="H87" s="592">
        <v>0</v>
      </c>
      <c r="I87" s="476">
        <f>F87+G87+H87</f>
        <v>0</v>
      </c>
      <c r="J87" s="221" t="str">
        <f t="shared" si="0"/>
        <v/>
      </c>
      <c r="K87" s="244"/>
      <c r="N87" s="215"/>
      <c r="O87" s="215"/>
      <c r="P87" s="223"/>
      <c r="S87" s="215"/>
      <c r="T87" s="215"/>
      <c r="V87" s="215"/>
      <c r="W87" s="215"/>
    </row>
    <row r="88" spans="1:25" ht="16.2" hidden="1">
      <c r="A88" s="257">
        <v>340</v>
      </c>
      <c r="B88" s="149"/>
      <c r="C88" s="137">
        <v>2418</v>
      </c>
      <c r="D88" s="150" t="s">
        <v>827</v>
      </c>
      <c r="E88" s="593"/>
      <c r="F88" s="592">
        <v>0</v>
      </c>
      <c r="G88" s="274"/>
      <c r="H88" s="592">
        <v>0</v>
      </c>
      <c r="I88" s="476">
        <f t="shared" si="3"/>
        <v>0</v>
      </c>
      <c r="J88" s="221" t="str">
        <f t="shared" si="0"/>
        <v/>
      </c>
      <c r="K88" s="244"/>
      <c r="N88" s="215"/>
      <c r="O88" s="215"/>
      <c r="P88" s="223"/>
      <c r="S88" s="215"/>
      <c r="T88" s="215"/>
      <c r="V88" s="215"/>
      <c r="W88" s="215"/>
    </row>
    <row r="89" spans="1:25" ht="16.2" hidden="1">
      <c r="A89" s="257">
        <v>345</v>
      </c>
      <c r="B89" s="151"/>
      <c r="C89" s="142">
        <v>2419</v>
      </c>
      <c r="D89" s="146" t="s">
        <v>828</v>
      </c>
      <c r="E89" s="593"/>
      <c r="F89" s="449"/>
      <c r="G89" s="245"/>
      <c r="H89" s="728">
        <v>0</v>
      </c>
      <c r="I89" s="729">
        <f t="shared" si="3"/>
        <v>0</v>
      </c>
      <c r="J89" s="221" t="str">
        <f t="shared" si="0"/>
        <v/>
      </c>
      <c r="K89" s="244"/>
      <c r="N89" s="215"/>
      <c r="O89" s="215"/>
      <c r="P89" s="223"/>
      <c r="S89" s="215"/>
      <c r="T89" s="215"/>
      <c r="V89" s="215"/>
      <c r="W89" s="215"/>
    </row>
    <row r="90" spans="1:25" s="247" customFormat="1" hidden="1">
      <c r="A90" s="258">
        <v>350</v>
      </c>
      <c r="B90" s="871">
        <v>2500</v>
      </c>
      <c r="C90" s="926" t="s">
        <v>829</v>
      </c>
      <c r="D90" s="926"/>
      <c r="E90" s="593"/>
      <c r="F90" s="733">
        <f>SUM(F91:F92)</f>
        <v>0</v>
      </c>
      <c r="G90" s="733">
        <f>SUM(G91:G92)</f>
        <v>0</v>
      </c>
      <c r="H90" s="734">
        <f>SUM(H91:H92)</f>
        <v>0</v>
      </c>
      <c r="I90" s="733">
        <f>SUM(I91:I92)</f>
        <v>0</v>
      </c>
      <c r="J90" s="221" t="str">
        <f t="shared" ref="J90:J154" si="4">(IF($E90&lt;&gt;0,$J$2,IF($I90&lt;&gt;0,$J$2,"")))</f>
        <v/>
      </c>
      <c r="K90" s="244"/>
      <c r="L90" s="215"/>
      <c r="M90" s="215"/>
      <c r="N90" s="219"/>
      <c r="O90" s="219"/>
      <c r="P90" s="223"/>
      <c r="Q90" s="215"/>
      <c r="R90" s="215"/>
      <c r="S90" s="219"/>
      <c r="T90" s="219"/>
      <c r="U90" s="215"/>
      <c r="V90" s="219"/>
      <c r="W90" s="219"/>
      <c r="X90" s="215"/>
      <c r="Y90" s="215"/>
    </row>
    <row r="91" spans="1:25" hidden="1">
      <c r="A91" s="257">
        <v>355</v>
      </c>
      <c r="B91" s="149"/>
      <c r="C91" s="144">
        <v>2501</v>
      </c>
      <c r="D91" s="451" t="s">
        <v>830</v>
      </c>
      <c r="E91" s="593"/>
      <c r="F91" s="449"/>
      <c r="G91" s="449"/>
      <c r="H91" s="592">
        <v>0</v>
      </c>
      <c r="I91" s="476">
        <f>F91+G91+H91</f>
        <v>0</v>
      </c>
      <c r="J91" s="221" t="str">
        <f t="shared" si="4"/>
        <v/>
      </c>
      <c r="K91" s="244"/>
      <c r="N91" s="215"/>
      <c r="O91" s="215"/>
      <c r="P91" s="223"/>
      <c r="S91" s="215"/>
      <c r="T91" s="215"/>
      <c r="V91" s="215"/>
      <c r="W91" s="215"/>
    </row>
    <row r="92" spans="1:25" hidden="1">
      <c r="A92" s="257">
        <v>356</v>
      </c>
      <c r="B92" s="151"/>
      <c r="C92" s="142">
        <v>2502</v>
      </c>
      <c r="D92" s="452" t="s">
        <v>189</v>
      </c>
      <c r="E92" s="593"/>
      <c r="F92" s="455"/>
      <c r="G92" s="728">
        <v>0</v>
      </c>
      <c r="H92" s="728">
        <v>0</v>
      </c>
      <c r="I92" s="729">
        <f>F92+G92+H92</f>
        <v>0</v>
      </c>
      <c r="J92" s="221" t="str">
        <f t="shared" si="4"/>
        <v/>
      </c>
      <c r="K92" s="244"/>
      <c r="N92" s="215"/>
      <c r="O92" s="215"/>
      <c r="P92" s="223"/>
      <c r="S92" s="215"/>
      <c r="T92" s="215"/>
      <c r="V92" s="215"/>
      <c r="W92" s="215"/>
      <c r="Y92" s="247"/>
    </row>
    <row r="93" spans="1:25" s="247" customFormat="1" hidden="1">
      <c r="A93" s="259">
        <v>360</v>
      </c>
      <c r="B93" s="871">
        <v>2600</v>
      </c>
      <c r="C93" s="926" t="s">
        <v>190</v>
      </c>
      <c r="D93" s="926"/>
      <c r="E93" s="593"/>
      <c r="F93" s="735">
        <v>0</v>
      </c>
      <c r="G93" s="735">
        <v>0</v>
      </c>
      <c r="H93" s="735">
        <v>0</v>
      </c>
      <c r="I93" s="733">
        <f>F93+G93+H93</f>
        <v>0</v>
      </c>
      <c r="J93" s="221" t="str">
        <f t="shared" si="4"/>
        <v/>
      </c>
      <c r="K93" s="244"/>
      <c r="L93" s="215"/>
      <c r="M93" s="215"/>
      <c r="N93" s="219"/>
      <c r="O93" s="219"/>
      <c r="P93" s="223"/>
      <c r="Q93" s="215"/>
      <c r="R93" s="215"/>
      <c r="S93" s="219"/>
      <c r="T93" s="219"/>
      <c r="U93" s="215"/>
      <c r="V93" s="219"/>
      <c r="W93" s="219"/>
      <c r="X93" s="215"/>
      <c r="Y93" s="215"/>
    </row>
    <row r="94" spans="1:25" s="247" customFormat="1">
      <c r="A94" s="259">
        <v>370</v>
      </c>
      <c r="B94" s="871">
        <v>2700</v>
      </c>
      <c r="C94" s="926" t="s">
        <v>191</v>
      </c>
      <c r="D94" s="926"/>
      <c r="E94" s="593"/>
      <c r="F94" s="733">
        <f>SUM(F95:F105)</f>
        <v>0</v>
      </c>
      <c r="G94" s="733">
        <f>SUM(G95:G105)</f>
        <v>190750</v>
      </c>
      <c r="H94" s="734">
        <f>SUM(H95:H105)</f>
        <v>0</v>
      </c>
      <c r="I94" s="733">
        <f>SUM(I95:I105)</f>
        <v>190750</v>
      </c>
      <c r="J94" s="221">
        <f t="shared" si="4"/>
        <v>1</v>
      </c>
      <c r="K94" s="244"/>
      <c r="L94" s="215"/>
      <c r="M94" s="215"/>
      <c r="N94" s="219"/>
      <c r="O94" s="219"/>
      <c r="P94" s="223"/>
      <c r="Q94" s="215"/>
      <c r="R94" s="215"/>
      <c r="S94" s="219"/>
      <c r="T94" s="219"/>
      <c r="U94" s="215"/>
      <c r="V94" s="219"/>
      <c r="W94" s="219"/>
      <c r="X94" s="215"/>
      <c r="Y94" s="215"/>
    </row>
    <row r="95" spans="1:25" ht="16.2" hidden="1">
      <c r="A95" s="260">
        <v>380</v>
      </c>
      <c r="B95" s="136"/>
      <c r="C95" s="137">
        <v>2702</v>
      </c>
      <c r="D95" s="139" t="s">
        <v>1877</v>
      </c>
      <c r="E95" s="593"/>
      <c r="F95" s="592">
        <v>0</v>
      </c>
      <c r="G95" s="245"/>
      <c r="H95" s="592">
        <v>0</v>
      </c>
      <c r="I95" s="476">
        <f t="shared" ref="I95:I105" si="5">F95+G95+H95</f>
        <v>0</v>
      </c>
      <c r="J95" s="221" t="str">
        <f t="shared" si="4"/>
        <v/>
      </c>
      <c r="K95" s="244"/>
      <c r="N95" s="215"/>
      <c r="O95" s="215"/>
      <c r="P95" s="223"/>
      <c r="S95" s="215"/>
      <c r="T95" s="215"/>
      <c r="V95" s="215"/>
      <c r="W95" s="215"/>
      <c r="Y95" s="247"/>
    </row>
    <row r="96" spans="1:25" ht="16.2" hidden="1">
      <c r="A96" s="260">
        <v>385</v>
      </c>
      <c r="B96" s="136"/>
      <c r="C96" s="137">
        <v>2703</v>
      </c>
      <c r="D96" s="139" t="s">
        <v>192</v>
      </c>
      <c r="E96" s="593"/>
      <c r="F96" s="592">
        <v>0</v>
      </c>
      <c r="G96" s="245"/>
      <c r="H96" s="592">
        <v>0</v>
      </c>
      <c r="I96" s="476">
        <f t="shared" si="5"/>
        <v>0</v>
      </c>
      <c r="J96" s="221" t="str">
        <f t="shared" si="4"/>
        <v/>
      </c>
      <c r="K96" s="244"/>
      <c r="N96" s="215"/>
      <c r="O96" s="215"/>
      <c r="P96" s="223"/>
      <c r="S96" s="215"/>
      <c r="T96" s="215"/>
      <c r="V96" s="215"/>
      <c r="W96" s="215"/>
    </row>
    <row r="97" spans="1:25" ht="16.2" hidden="1">
      <c r="A97" s="260">
        <v>390</v>
      </c>
      <c r="B97" s="152"/>
      <c r="C97" s="137">
        <v>2704</v>
      </c>
      <c r="D97" s="139" t="s">
        <v>193</v>
      </c>
      <c r="E97" s="593"/>
      <c r="F97" s="592">
        <v>0</v>
      </c>
      <c r="G97" s="245"/>
      <c r="H97" s="592">
        <v>0</v>
      </c>
      <c r="I97" s="476">
        <f t="shared" si="5"/>
        <v>0</v>
      </c>
      <c r="J97" s="221" t="str">
        <f t="shared" si="4"/>
        <v/>
      </c>
      <c r="K97" s="244"/>
      <c r="N97" s="215"/>
      <c r="O97" s="215"/>
      <c r="P97" s="223"/>
      <c r="S97" s="215"/>
      <c r="T97" s="215"/>
      <c r="V97" s="215"/>
      <c r="W97" s="215"/>
    </row>
    <row r="98" spans="1:25" ht="22.5" customHeight="1">
      <c r="A98" s="260">
        <v>395</v>
      </c>
      <c r="B98" s="136"/>
      <c r="C98" s="137">
        <v>2705</v>
      </c>
      <c r="D98" s="139" t="s">
        <v>194</v>
      </c>
      <c r="E98" s="593"/>
      <c r="F98" s="592">
        <v>0</v>
      </c>
      <c r="G98" s="245">
        <v>1000</v>
      </c>
      <c r="H98" s="592">
        <v>0</v>
      </c>
      <c r="I98" s="476">
        <f t="shared" si="5"/>
        <v>1000</v>
      </c>
      <c r="J98" s="221">
        <f t="shared" si="4"/>
        <v>1</v>
      </c>
      <c r="K98" s="244"/>
      <c r="N98" s="215"/>
      <c r="O98" s="215"/>
      <c r="P98" s="223"/>
      <c r="S98" s="215"/>
      <c r="T98" s="215"/>
      <c r="V98" s="215"/>
      <c r="W98" s="215"/>
    </row>
    <row r="99" spans="1:25" ht="16.2">
      <c r="A99" s="260">
        <v>405</v>
      </c>
      <c r="B99" s="136"/>
      <c r="C99" s="137">
        <v>2707</v>
      </c>
      <c r="D99" s="139" t="s">
        <v>195</v>
      </c>
      <c r="E99" s="593"/>
      <c r="F99" s="592">
        <v>0</v>
      </c>
      <c r="G99" s="245">
        <v>134750</v>
      </c>
      <c r="H99" s="592">
        <v>0</v>
      </c>
      <c r="I99" s="476">
        <f t="shared" si="5"/>
        <v>134750</v>
      </c>
      <c r="J99" s="221">
        <f t="shared" si="4"/>
        <v>1</v>
      </c>
      <c r="K99" s="244"/>
      <c r="N99" s="215"/>
      <c r="O99" s="215"/>
      <c r="P99" s="223"/>
      <c r="S99" s="215"/>
      <c r="T99" s="215"/>
      <c r="V99" s="215"/>
      <c r="W99" s="215"/>
    </row>
    <row r="100" spans="1:25" ht="16.2">
      <c r="A100" s="260">
        <v>410</v>
      </c>
      <c r="B100" s="140"/>
      <c r="C100" s="137">
        <v>2708</v>
      </c>
      <c r="D100" s="139" t="s">
        <v>834</v>
      </c>
      <c r="E100" s="593"/>
      <c r="F100" s="449"/>
      <c r="G100" s="245">
        <v>20000</v>
      </c>
      <c r="H100" s="592">
        <v>0</v>
      </c>
      <c r="I100" s="476">
        <f t="shared" si="5"/>
        <v>20000</v>
      </c>
      <c r="J100" s="221">
        <f t="shared" si="4"/>
        <v>1</v>
      </c>
      <c r="K100" s="244"/>
      <c r="N100" s="215"/>
      <c r="O100" s="215"/>
      <c r="P100" s="223"/>
      <c r="S100" s="215"/>
      <c r="T100" s="215"/>
      <c r="V100" s="215"/>
      <c r="W100" s="215"/>
    </row>
    <row r="101" spans="1:25" ht="16.2">
      <c r="A101" s="260">
        <v>420</v>
      </c>
      <c r="B101" s="136"/>
      <c r="C101" s="137">
        <v>2710</v>
      </c>
      <c r="D101" s="139" t="s">
        <v>835</v>
      </c>
      <c r="E101" s="593"/>
      <c r="F101" s="449"/>
      <c r="G101" s="245">
        <v>25000</v>
      </c>
      <c r="H101" s="592">
        <v>0</v>
      </c>
      <c r="I101" s="476">
        <f t="shared" si="5"/>
        <v>25000</v>
      </c>
      <c r="J101" s="221">
        <f t="shared" si="4"/>
        <v>1</v>
      </c>
      <c r="K101" s="244"/>
      <c r="N101" s="215"/>
      <c r="O101" s="215"/>
      <c r="P101" s="223"/>
      <c r="S101" s="215"/>
      <c r="T101" s="215"/>
      <c r="V101" s="215"/>
      <c r="W101" s="215"/>
    </row>
    <row r="102" spans="1:25" ht="16.2">
      <c r="A102" s="260">
        <v>425</v>
      </c>
      <c r="B102" s="136"/>
      <c r="C102" s="137">
        <v>2711</v>
      </c>
      <c r="D102" s="139" t="s">
        <v>836</v>
      </c>
      <c r="E102" s="593"/>
      <c r="F102" s="449"/>
      <c r="G102" s="245">
        <v>10000</v>
      </c>
      <c r="H102" s="592">
        <v>0</v>
      </c>
      <c r="I102" s="476">
        <f t="shared" si="5"/>
        <v>10000</v>
      </c>
      <c r="J102" s="221">
        <f t="shared" si="4"/>
        <v>1</v>
      </c>
      <c r="K102" s="244"/>
      <c r="N102" s="215"/>
      <c r="O102" s="215"/>
      <c r="P102" s="223"/>
      <c r="S102" s="215"/>
      <c r="T102" s="215"/>
      <c r="V102" s="215"/>
      <c r="W102" s="215"/>
    </row>
    <row r="103" spans="1:25" ht="16.2" hidden="1">
      <c r="A103" s="260">
        <v>430</v>
      </c>
      <c r="B103" s="136"/>
      <c r="C103" s="137">
        <v>2715</v>
      </c>
      <c r="D103" s="139" t="s">
        <v>837</v>
      </c>
      <c r="E103" s="593"/>
      <c r="F103" s="592">
        <v>0</v>
      </c>
      <c r="G103" s="245"/>
      <c r="H103" s="592">
        <v>0</v>
      </c>
      <c r="I103" s="476">
        <f t="shared" si="5"/>
        <v>0</v>
      </c>
      <c r="J103" s="221" t="str">
        <f t="shared" si="4"/>
        <v/>
      </c>
      <c r="K103" s="244"/>
      <c r="N103" s="215"/>
      <c r="O103" s="215"/>
      <c r="P103" s="223"/>
      <c r="S103" s="215"/>
      <c r="T103" s="215"/>
      <c r="V103" s="215"/>
      <c r="W103" s="215"/>
    </row>
    <row r="104" spans="1:25" ht="16.2" hidden="1">
      <c r="A104" s="261">
        <v>436</v>
      </c>
      <c r="B104" s="136"/>
      <c r="C104" s="137">
        <v>2717</v>
      </c>
      <c r="D104" s="153" t="s">
        <v>838</v>
      </c>
      <c r="E104" s="593"/>
      <c r="F104" s="592">
        <v>0</v>
      </c>
      <c r="G104" s="245"/>
      <c r="H104" s="592">
        <v>0</v>
      </c>
      <c r="I104" s="476">
        <f t="shared" si="5"/>
        <v>0</v>
      </c>
      <c r="J104" s="221" t="str">
        <f t="shared" si="4"/>
        <v/>
      </c>
      <c r="K104" s="244"/>
      <c r="N104" s="215"/>
      <c r="O104" s="215"/>
      <c r="P104" s="223"/>
      <c r="S104" s="215"/>
      <c r="T104" s="215"/>
      <c r="V104" s="215"/>
      <c r="W104" s="215"/>
    </row>
    <row r="105" spans="1:25" ht="16.2" hidden="1">
      <c r="A105" s="260">
        <v>440</v>
      </c>
      <c r="B105" s="136"/>
      <c r="C105" s="142">
        <v>2729</v>
      </c>
      <c r="D105" s="154" t="s">
        <v>839</v>
      </c>
      <c r="E105" s="593"/>
      <c r="F105" s="449"/>
      <c r="G105" s="274"/>
      <c r="H105" s="728">
        <v>0</v>
      </c>
      <c r="I105" s="729">
        <f t="shared" si="5"/>
        <v>0</v>
      </c>
      <c r="J105" s="221" t="str">
        <f t="shared" si="4"/>
        <v/>
      </c>
      <c r="K105" s="244"/>
      <c r="N105" s="215"/>
      <c r="O105" s="215"/>
      <c r="P105" s="223"/>
      <c r="S105" s="215"/>
      <c r="T105" s="215"/>
      <c r="V105" s="215"/>
      <c r="W105" s="215"/>
    </row>
    <row r="106" spans="1:25" s="247" customFormat="1">
      <c r="A106" s="259">
        <v>445</v>
      </c>
      <c r="B106" s="871">
        <v>2800</v>
      </c>
      <c r="C106" s="926" t="s">
        <v>840</v>
      </c>
      <c r="D106" s="926"/>
      <c r="E106" s="593"/>
      <c r="F106" s="733">
        <f>+F107+F108+F109</f>
        <v>0</v>
      </c>
      <c r="G106" s="733">
        <f>+G107+G108+G109</f>
        <v>5000</v>
      </c>
      <c r="H106" s="734">
        <f>+H107+H108+H109</f>
        <v>0</v>
      </c>
      <c r="I106" s="733">
        <f>SUM(I107:I109)</f>
        <v>5000</v>
      </c>
      <c r="J106" s="221">
        <f t="shared" si="4"/>
        <v>1</v>
      </c>
      <c r="K106" s="244"/>
      <c r="L106" s="215"/>
      <c r="M106" s="215"/>
      <c r="N106" s="219"/>
      <c r="O106" s="219"/>
      <c r="P106" s="223"/>
      <c r="Q106" s="215"/>
      <c r="R106" s="215"/>
      <c r="S106" s="219"/>
      <c r="T106" s="219"/>
      <c r="U106" s="215"/>
      <c r="V106" s="219"/>
      <c r="W106" s="219"/>
      <c r="X106" s="215"/>
      <c r="Y106" s="215"/>
    </row>
    <row r="107" spans="1:25" ht="32.25" hidden="1" customHeight="1">
      <c r="A107" s="260">
        <v>450</v>
      </c>
      <c r="B107" s="136"/>
      <c r="C107" s="137">
        <v>2801</v>
      </c>
      <c r="D107" s="147" t="s">
        <v>841</v>
      </c>
      <c r="E107" s="593"/>
      <c r="F107" s="449"/>
      <c r="G107" s="245"/>
      <c r="H107" s="592">
        <v>0</v>
      </c>
      <c r="I107" s="476">
        <f>F107+G107+H107</f>
        <v>0</v>
      </c>
      <c r="J107" s="221" t="str">
        <f t="shared" si="4"/>
        <v/>
      </c>
      <c r="K107" s="244"/>
      <c r="N107" s="215"/>
      <c r="O107" s="215"/>
      <c r="P107" s="223"/>
      <c r="S107" s="215"/>
      <c r="T107" s="215"/>
      <c r="V107" s="215"/>
      <c r="W107" s="215"/>
    </row>
    <row r="108" spans="1:25" ht="18.75" hidden="1" customHeight="1">
      <c r="A108" s="260">
        <v>455</v>
      </c>
      <c r="B108" s="136"/>
      <c r="C108" s="137">
        <v>2802</v>
      </c>
      <c r="D108" s="150" t="s">
        <v>842</v>
      </c>
      <c r="E108" s="593"/>
      <c r="F108" s="449"/>
      <c r="G108" s="245"/>
      <c r="H108" s="592">
        <v>0</v>
      </c>
      <c r="I108" s="476">
        <f>F108+G108+H108</f>
        <v>0</v>
      </c>
      <c r="J108" s="221" t="str">
        <f t="shared" si="4"/>
        <v/>
      </c>
      <c r="K108" s="244"/>
      <c r="N108" s="215"/>
      <c r="O108" s="215"/>
      <c r="P108" s="223"/>
      <c r="S108" s="215"/>
      <c r="T108" s="215"/>
      <c r="V108" s="215"/>
      <c r="W108" s="215"/>
      <c r="Y108" s="247"/>
    </row>
    <row r="109" spans="1:25" ht="18.75" customHeight="1">
      <c r="A109" s="260">
        <v>455</v>
      </c>
      <c r="B109" s="136"/>
      <c r="C109" s="142">
        <v>2809</v>
      </c>
      <c r="D109" s="490" t="s">
        <v>274</v>
      </c>
      <c r="E109" s="593"/>
      <c r="F109" s="455"/>
      <c r="G109" s="274">
        <v>5000</v>
      </c>
      <c r="H109" s="728">
        <v>0</v>
      </c>
      <c r="I109" s="729">
        <f>F109+G109+H109</f>
        <v>5000</v>
      </c>
      <c r="J109" s="221">
        <f t="shared" si="4"/>
        <v>1</v>
      </c>
      <c r="K109" s="244"/>
      <c r="N109" s="215"/>
      <c r="O109" s="215"/>
      <c r="P109" s="223"/>
      <c r="S109" s="215"/>
      <c r="T109" s="215"/>
      <c r="V109" s="215"/>
      <c r="W109" s="215"/>
      <c r="Y109" s="247"/>
    </row>
    <row r="110" spans="1:25" s="247" customFormat="1" hidden="1">
      <c r="A110" s="259">
        <v>470</v>
      </c>
      <c r="B110" s="871">
        <v>3600</v>
      </c>
      <c r="C110" s="926" t="s">
        <v>1664</v>
      </c>
      <c r="D110" s="926"/>
      <c r="E110" s="593"/>
      <c r="F110" s="733">
        <f>SUM(F111:F118)</f>
        <v>0</v>
      </c>
      <c r="G110" s="733">
        <f>SUM(G111:G118)</f>
        <v>0</v>
      </c>
      <c r="H110" s="734">
        <f>SUM(H111:H118)</f>
        <v>0</v>
      </c>
      <c r="I110" s="733">
        <f>SUM(I111:I118)</f>
        <v>0</v>
      </c>
      <c r="J110" s="221" t="str">
        <f t="shared" si="4"/>
        <v/>
      </c>
      <c r="K110" s="244"/>
      <c r="L110" s="215"/>
      <c r="M110" s="215"/>
      <c r="N110" s="219"/>
      <c r="O110" s="219"/>
      <c r="P110" s="223"/>
      <c r="Q110" s="215"/>
      <c r="R110" s="215"/>
      <c r="S110" s="219"/>
      <c r="T110" s="219"/>
      <c r="U110" s="215"/>
      <c r="V110" s="219"/>
      <c r="W110" s="219"/>
      <c r="X110" s="215"/>
      <c r="Y110" s="215"/>
    </row>
    <row r="111" spans="1:25" ht="23.25" hidden="1" customHeight="1">
      <c r="A111" s="260">
        <v>475</v>
      </c>
      <c r="B111" s="136"/>
      <c r="C111" s="137">
        <v>3601</v>
      </c>
      <c r="D111" s="147" t="s">
        <v>843</v>
      </c>
      <c r="E111" s="593"/>
      <c r="F111" s="449"/>
      <c r="G111" s="245"/>
      <c r="H111" s="592">
        <v>0</v>
      </c>
      <c r="I111" s="476">
        <f t="shared" ref="I111:I118" si="6">F111+G111+H111</f>
        <v>0</v>
      </c>
      <c r="J111" s="221" t="str">
        <f t="shared" si="4"/>
        <v/>
      </c>
      <c r="K111" s="244"/>
      <c r="N111" s="215"/>
      <c r="O111" s="215"/>
      <c r="P111" s="223"/>
      <c r="S111" s="215"/>
      <c r="T111" s="215"/>
      <c r="V111" s="215"/>
      <c r="W111" s="215"/>
    </row>
    <row r="112" spans="1:25" ht="23.25" hidden="1" customHeight="1">
      <c r="A112" s="260"/>
      <c r="B112" s="136"/>
      <c r="C112" s="137">
        <v>3605</v>
      </c>
      <c r="D112" s="159" t="s">
        <v>1677</v>
      </c>
      <c r="E112" s="593"/>
      <c r="F112" s="592">
        <v>0</v>
      </c>
      <c r="G112" s="592">
        <v>0</v>
      </c>
      <c r="H112" s="592">
        <v>0</v>
      </c>
      <c r="I112" s="476">
        <f t="shared" si="6"/>
        <v>0</v>
      </c>
      <c r="J112" s="221" t="str">
        <f t="shared" si="4"/>
        <v/>
      </c>
      <c r="K112" s="244"/>
      <c r="N112" s="215"/>
      <c r="O112" s="215"/>
      <c r="P112" s="223"/>
      <c r="S112" s="215"/>
      <c r="T112" s="215"/>
      <c r="V112" s="215"/>
      <c r="W112" s="215"/>
    </row>
    <row r="113" spans="1:25" ht="23.25" hidden="1" customHeight="1">
      <c r="A113" s="260"/>
      <c r="B113" s="136"/>
      <c r="C113" s="137">
        <v>3608</v>
      </c>
      <c r="D113" s="159" t="s">
        <v>1736</v>
      </c>
      <c r="E113" s="593"/>
      <c r="F113" s="592">
        <v>0</v>
      </c>
      <c r="G113" s="592">
        <v>0</v>
      </c>
      <c r="H113" s="592">
        <v>0</v>
      </c>
      <c r="I113" s="476">
        <f>F113+G113+H113</f>
        <v>0</v>
      </c>
      <c r="J113" s="221" t="str">
        <f t="shared" si="4"/>
        <v/>
      </c>
      <c r="K113" s="244"/>
      <c r="N113" s="215"/>
      <c r="O113" s="215"/>
      <c r="P113" s="223"/>
      <c r="S113" s="215"/>
      <c r="T113" s="215"/>
      <c r="V113" s="215"/>
      <c r="W113" s="215"/>
    </row>
    <row r="114" spans="1:25" ht="17.25" hidden="1" customHeight="1">
      <c r="A114" s="260"/>
      <c r="B114" s="136"/>
      <c r="C114" s="137">
        <v>3610</v>
      </c>
      <c r="D114" s="159" t="s">
        <v>1665</v>
      </c>
      <c r="E114" s="593"/>
      <c r="F114" s="449"/>
      <c r="G114" s="245"/>
      <c r="H114" s="592">
        <v>0</v>
      </c>
      <c r="I114" s="476">
        <f t="shared" si="6"/>
        <v>0</v>
      </c>
      <c r="J114" s="221" t="str">
        <f t="shared" si="4"/>
        <v/>
      </c>
      <c r="K114" s="244"/>
      <c r="N114" s="215"/>
      <c r="O114" s="215"/>
      <c r="P114" s="223"/>
      <c r="S114" s="215"/>
      <c r="T114" s="215"/>
      <c r="V114" s="215"/>
      <c r="W114" s="215"/>
    </row>
    <row r="115" spans="1:25" ht="16.2" hidden="1">
      <c r="A115" s="260">
        <v>480</v>
      </c>
      <c r="B115" s="136"/>
      <c r="C115" s="137">
        <v>3611</v>
      </c>
      <c r="D115" s="139" t="s">
        <v>844</v>
      </c>
      <c r="E115" s="593"/>
      <c r="F115" s="449"/>
      <c r="G115" s="245"/>
      <c r="H115" s="592">
        <v>0</v>
      </c>
      <c r="I115" s="476">
        <f t="shared" si="6"/>
        <v>0</v>
      </c>
      <c r="J115" s="221" t="str">
        <f t="shared" si="4"/>
        <v/>
      </c>
      <c r="K115" s="244"/>
      <c r="N115" s="215"/>
      <c r="O115" s="215"/>
      <c r="P115" s="223"/>
      <c r="S115" s="215"/>
      <c r="T115" s="215"/>
      <c r="V115" s="215"/>
      <c r="W115" s="215"/>
      <c r="Y115" s="247"/>
    </row>
    <row r="116" spans="1:25" ht="16.2" hidden="1">
      <c r="A116" s="260">
        <v>485</v>
      </c>
      <c r="B116" s="136"/>
      <c r="C116" s="137">
        <v>3612</v>
      </c>
      <c r="D116" s="139" t="s">
        <v>845</v>
      </c>
      <c r="E116" s="593"/>
      <c r="F116" s="449"/>
      <c r="G116" s="245"/>
      <c r="H116" s="592">
        <v>0</v>
      </c>
      <c r="I116" s="476">
        <f t="shared" si="6"/>
        <v>0</v>
      </c>
      <c r="J116" s="221" t="str">
        <f t="shared" si="4"/>
        <v/>
      </c>
      <c r="K116" s="244"/>
      <c r="N116" s="215"/>
      <c r="O116" s="215"/>
      <c r="P116" s="223"/>
      <c r="S116" s="215"/>
      <c r="T116" s="215"/>
      <c r="V116" s="215"/>
      <c r="W116" s="215"/>
    </row>
    <row r="117" spans="1:25" s="251" customFormat="1" hidden="1">
      <c r="A117" s="262"/>
      <c r="B117" s="136"/>
      <c r="C117" s="137">
        <v>3618</v>
      </c>
      <c r="D117" s="139" t="s">
        <v>1678</v>
      </c>
      <c r="E117" s="593"/>
      <c r="F117" s="450"/>
      <c r="G117" s="253"/>
      <c r="H117" s="592">
        <v>0</v>
      </c>
      <c r="I117" s="476">
        <f t="shared" si="6"/>
        <v>0</v>
      </c>
      <c r="J117" s="221" t="str">
        <f t="shared" si="4"/>
        <v/>
      </c>
      <c r="K117" s="244"/>
      <c r="L117" s="215"/>
      <c r="M117" s="215"/>
      <c r="N117" s="219"/>
      <c r="O117" s="219"/>
      <c r="P117" s="223"/>
      <c r="Q117" s="215"/>
      <c r="R117" s="215"/>
      <c r="S117" s="219"/>
      <c r="T117" s="219"/>
      <c r="U117" s="215"/>
      <c r="V117" s="219"/>
      <c r="W117" s="219"/>
      <c r="X117" s="215"/>
      <c r="Y117" s="215"/>
    </row>
    <row r="118" spans="1:25" ht="16.2" hidden="1">
      <c r="A118" s="260">
        <v>490</v>
      </c>
      <c r="B118" s="136"/>
      <c r="C118" s="137">
        <v>3619</v>
      </c>
      <c r="D118" s="154" t="s">
        <v>846</v>
      </c>
      <c r="E118" s="593"/>
      <c r="F118" s="455"/>
      <c r="G118" s="274"/>
      <c r="H118" s="728">
        <v>0</v>
      </c>
      <c r="I118" s="729">
        <f t="shared" si="6"/>
        <v>0</v>
      </c>
      <c r="J118" s="221" t="str">
        <f t="shared" si="4"/>
        <v/>
      </c>
      <c r="K118" s="244"/>
      <c r="N118" s="215"/>
      <c r="O118" s="215"/>
      <c r="P118" s="223"/>
      <c r="S118" s="215"/>
      <c r="T118" s="215"/>
      <c r="V118" s="215"/>
      <c r="W118" s="215"/>
    </row>
    <row r="119" spans="1:25" s="247" customFormat="1">
      <c r="A119" s="259">
        <v>495</v>
      </c>
      <c r="B119" s="871">
        <v>3700</v>
      </c>
      <c r="C119" s="926" t="s">
        <v>847</v>
      </c>
      <c r="D119" s="926"/>
      <c r="E119" s="593"/>
      <c r="F119" s="733">
        <f>SUM(F120:F122)</f>
        <v>0</v>
      </c>
      <c r="G119" s="733">
        <f>SUM(G120:G122)</f>
        <v>-51000</v>
      </c>
      <c r="H119" s="734">
        <f>SUM(H120:H122)</f>
        <v>0</v>
      </c>
      <c r="I119" s="733">
        <f>SUM(I120:I122)</f>
        <v>-51000</v>
      </c>
      <c r="J119" s="221">
        <f t="shared" si="4"/>
        <v>1</v>
      </c>
      <c r="K119" s="244"/>
      <c r="L119" s="215"/>
      <c r="M119" s="215"/>
      <c r="N119" s="219"/>
      <c r="O119" s="219"/>
      <c r="P119" s="223"/>
      <c r="Q119" s="215"/>
      <c r="R119" s="215"/>
      <c r="S119" s="219"/>
      <c r="T119" s="219"/>
      <c r="U119" s="215"/>
      <c r="V119" s="219"/>
      <c r="W119" s="219"/>
      <c r="X119" s="215"/>
      <c r="Y119" s="251"/>
    </row>
    <row r="120" spans="1:25" ht="16.2">
      <c r="A120" s="260">
        <v>500</v>
      </c>
      <c r="B120" s="136"/>
      <c r="C120" s="137">
        <v>3701</v>
      </c>
      <c r="D120" s="138" t="s">
        <v>848</v>
      </c>
      <c r="E120" s="593"/>
      <c r="F120" s="449"/>
      <c r="G120" s="245">
        <v>-45000</v>
      </c>
      <c r="H120" s="592">
        <v>0</v>
      </c>
      <c r="I120" s="476">
        <f>F120+G120+H120</f>
        <v>-45000</v>
      </c>
      <c r="J120" s="221">
        <f t="shared" si="4"/>
        <v>1</v>
      </c>
      <c r="K120" s="244"/>
      <c r="N120" s="215"/>
      <c r="O120" s="215"/>
      <c r="P120" s="223"/>
      <c r="S120" s="215"/>
      <c r="T120" s="215"/>
      <c r="V120" s="215"/>
      <c r="W120" s="215"/>
    </row>
    <row r="121" spans="1:25">
      <c r="A121" s="260">
        <v>505</v>
      </c>
      <c r="B121" s="136"/>
      <c r="C121" s="137">
        <v>3702</v>
      </c>
      <c r="D121" s="139" t="s">
        <v>849</v>
      </c>
      <c r="E121" s="593"/>
      <c r="F121" s="449"/>
      <c r="G121" s="245">
        <v>-6000</v>
      </c>
      <c r="H121" s="592">
        <v>0</v>
      </c>
      <c r="I121" s="476">
        <f>F121+G121+H121</f>
        <v>-6000</v>
      </c>
      <c r="J121" s="221">
        <f t="shared" si="4"/>
        <v>1</v>
      </c>
      <c r="K121" s="244"/>
      <c r="N121" s="215"/>
      <c r="O121" s="215"/>
      <c r="P121" s="223"/>
      <c r="S121" s="215"/>
      <c r="T121" s="215"/>
      <c r="V121" s="215"/>
      <c r="W121" s="215"/>
      <c r="Y121" s="247"/>
    </row>
    <row r="122" spans="1:25" ht="16.2" hidden="1">
      <c r="A122" s="260">
        <v>510</v>
      </c>
      <c r="B122" s="136"/>
      <c r="C122" s="142">
        <v>3709</v>
      </c>
      <c r="D122" s="146" t="s">
        <v>850</v>
      </c>
      <c r="E122" s="593"/>
      <c r="F122" s="455"/>
      <c r="G122" s="274"/>
      <c r="H122" s="728">
        <v>0</v>
      </c>
      <c r="I122" s="729">
        <f>F122+G122+H122</f>
        <v>0</v>
      </c>
      <c r="J122" s="221" t="str">
        <f t="shared" si="4"/>
        <v/>
      </c>
      <c r="K122" s="244"/>
      <c r="N122" s="215"/>
      <c r="O122" s="215"/>
      <c r="P122" s="223"/>
      <c r="S122" s="215"/>
      <c r="T122" s="215"/>
      <c r="V122" s="215"/>
      <c r="W122" s="215"/>
    </row>
    <row r="123" spans="1:25" s="265" customFormat="1">
      <c r="A123" s="263">
        <v>515</v>
      </c>
      <c r="B123" s="871">
        <v>4000</v>
      </c>
      <c r="C123" s="926" t="s">
        <v>851</v>
      </c>
      <c r="D123" s="926"/>
      <c r="E123" s="593"/>
      <c r="F123" s="733">
        <f>SUM(F124:F134)</f>
        <v>0</v>
      </c>
      <c r="G123" s="733">
        <f>SUM(G124:G134)</f>
        <v>80000</v>
      </c>
      <c r="H123" s="734">
        <f>SUM(H124:H134)</f>
        <v>0</v>
      </c>
      <c r="I123" s="733">
        <f>SUM(I124:I134)</f>
        <v>80000</v>
      </c>
      <c r="J123" s="221">
        <f t="shared" si="4"/>
        <v>1</v>
      </c>
      <c r="K123" s="244"/>
      <c r="L123" s="264"/>
      <c r="M123" s="264"/>
      <c r="N123" s="264"/>
      <c r="O123" s="264"/>
      <c r="P123" s="223"/>
      <c r="Q123" s="215"/>
      <c r="R123" s="215"/>
      <c r="S123" s="219"/>
      <c r="T123" s="219"/>
      <c r="U123" s="215"/>
      <c r="V123" s="219"/>
      <c r="W123" s="215"/>
      <c r="X123" s="215"/>
      <c r="Y123" s="215"/>
    </row>
    <row r="124" spans="1:25" s="268" customFormat="1" ht="15.75" hidden="1" customHeight="1">
      <c r="A124" s="266">
        <v>516</v>
      </c>
      <c r="B124" s="136"/>
      <c r="C124" s="137">
        <v>4021</v>
      </c>
      <c r="D124" s="268" t="s">
        <v>852</v>
      </c>
      <c r="E124" s="593"/>
      <c r="F124" s="449"/>
      <c r="G124" s="245"/>
      <c r="H124" s="592">
        <v>0</v>
      </c>
      <c r="I124" s="476">
        <f t="shared" ref="I124:I136" si="7">F124+G124+H124</f>
        <v>0</v>
      </c>
      <c r="J124" s="221" t="str">
        <f t="shared" si="4"/>
        <v/>
      </c>
      <c r="K124" s="244"/>
      <c r="L124" s="267"/>
      <c r="M124" s="267"/>
      <c r="N124" s="267"/>
      <c r="O124" s="267"/>
      <c r="P124" s="223"/>
      <c r="Q124" s="215"/>
      <c r="R124" s="215"/>
      <c r="S124" s="219"/>
      <c r="T124" s="219"/>
      <c r="U124" s="215"/>
      <c r="V124" s="219"/>
      <c r="W124" s="215"/>
      <c r="X124" s="215"/>
      <c r="Y124" s="215"/>
    </row>
    <row r="125" spans="1:25" s="268" customFormat="1" ht="15.75" hidden="1" customHeight="1">
      <c r="A125" s="266">
        <v>517</v>
      </c>
      <c r="B125" s="136"/>
      <c r="C125" s="137">
        <v>4022</v>
      </c>
      <c r="D125" s="268" t="s">
        <v>1230</v>
      </c>
      <c r="E125" s="593"/>
      <c r="F125" s="449"/>
      <c r="G125" s="245"/>
      <c r="H125" s="592">
        <v>0</v>
      </c>
      <c r="I125" s="476">
        <f t="shared" si="7"/>
        <v>0</v>
      </c>
      <c r="J125" s="221" t="str">
        <f t="shared" si="4"/>
        <v/>
      </c>
      <c r="K125" s="244"/>
      <c r="L125" s="267"/>
      <c r="M125" s="267"/>
      <c r="N125" s="267"/>
      <c r="O125" s="267"/>
      <c r="P125" s="223"/>
      <c r="Q125" s="215"/>
      <c r="R125" s="215"/>
      <c r="S125" s="219"/>
      <c r="T125" s="219"/>
      <c r="U125" s="215"/>
      <c r="V125" s="219"/>
      <c r="W125" s="215"/>
      <c r="X125" s="215"/>
      <c r="Y125" s="265"/>
    </row>
    <row r="126" spans="1:25" s="268" customFormat="1" ht="15.75" hidden="1" customHeight="1">
      <c r="A126" s="266">
        <v>518</v>
      </c>
      <c r="B126" s="136"/>
      <c r="C126" s="137">
        <v>4023</v>
      </c>
      <c r="D126" s="268" t="s">
        <v>1231</v>
      </c>
      <c r="E126" s="593"/>
      <c r="F126" s="449"/>
      <c r="G126" s="245"/>
      <c r="H126" s="592">
        <v>0</v>
      </c>
      <c r="I126" s="476">
        <f t="shared" si="7"/>
        <v>0</v>
      </c>
      <c r="J126" s="221" t="str">
        <f t="shared" si="4"/>
        <v/>
      </c>
      <c r="K126" s="244"/>
      <c r="L126" s="267"/>
      <c r="M126" s="267"/>
      <c r="N126" s="267"/>
      <c r="O126" s="267"/>
      <c r="P126" s="223"/>
    </row>
    <row r="127" spans="1:25" s="268" customFormat="1" ht="15.75" hidden="1" customHeight="1">
      <c r="A127" s="266">
        <v>519</v>
      </c>
      <c r="B127" s="136"/>
      <c r="C127" s="137">
        <v>4024</v>
      </c>
      <c r="D127" s="268" t="s">
        <v>1232</v>
      </c>
      <c r="E127" s="593"/>
      <c r="F127" s="449"/>
      <c r="G127" s="245"/>
      <c r="H127" s="592">
        <v>0</v>
      </c>
      <c r="I127" s="476">
        <f t="shared" si="7"/>
        <v>0</v>
      </c>
      <c r="J127" s="221" t="str">
        <f t="shared" si="4"/>
        <v/>
      </c>
      <c r="K127" s="244"/>
      <c r="L127" s="267"/>
      <c r="M127" s="267"/>
      <c r="N127" s="267"/>
      <c r="O127" s="267"/>
      <c r="P127" s="223"/>
    </row>
    <row r="128" spans="1:25" s="268" customFormat="1" ht="15.75" hidden="1" customHeight="1">
      <c r="A128" s="266">
        <v>520</v>
      </c>
      <c r="B128" s="136"/>
      <c r="C128" s="137">
        <v>4025</v>
      </c>
      <c r="D128" s="268" t="s">
        <v>1233</v>
      </c>
      <c r="E128" s="593"/>
      <c r="F128" s="449"/>
      <c r="G128" s="245"/>
      <c r="H128" s="592">
        <v>0</v>
      </c>
      <c r="I128" s="476">
        <f t="shared" si="7"/>
        <v>0</v>
      </c>
      <c r="J128" s="221" t="str">
        <f t="shared" si="4"/>
        <v/>
      </c>
      <c r="K128" s="244"/>
      <c r="L128" s="267"/>
      <c r="M128" s="267"/>
      <c r="N128" s="267"/>
      <c r="O128" s="267"/>
      <c r="P128" s="223"/>
    </row>
    <row r="129" spans="1:56" s="268" customFormat="1" ht="15.75" hidden="1" customHeight="1">
      <c r="A129" s="266">
        <v>521</v>
      </c>
      <c r="B129" s="136"/>
      <c r="C129" s="137">
        <v>4026</v>
      </c>
      <c r="D129" s="268" t="s">
        <v>1234</v>
      </c>
      <c r="E129" s="593"/>
      <c r="F129" s="449"/>
      <c r="G129" s="245"/>
      <c r="H129" s="592">
        <v>0</v>
      </c>
      <c r="I129" s="476">
        <f t="shared" si="7"/>
        <v>0</v>
      </c>
      <c r="J129" s="221" t="str">
        <f t="shared" si="4"/>
        <v/>
      </c>
      <c r="K129" s="244"/>
      <c r="L129" s="267"/>
      <c r="M129" s="267"/>
      <c r="N129" s="267"/>
      <c r="O129" s="267"/>
      <c r="P129" s="223"/>
    </row>
    <row r="130" spans="1:56" s="268" customFormat="1" ht="15.75" hidden="1" customHeight="1">
      <c r="A130" s="266">
        <v>522</v>
      </c>
      <c r="B130" s="136"/>
      <c r="C130" s="137">
        <v>4029</v>
      </c>
      <c r="D130" s="268" t="s">
        <v>1235</v>
      </c>
      <c r="E130" s="593"/>
      <c r="F130" s="449"/>
      <c r="G130" s="245"/>
      <c r="H130" s="592">
        <v>0</v>
      </c>
      <c r="I130" s="476">
        <f t="shared" si="7"/>
        <v>0</v>
      </c>
      <c r="J130" s="221" t="str">
        <f t="shared" si="4"/>
        <v/>
      </c>
      <c r="K130" s="244"/>
      <c r="L130" s="267"/>
      <c r="M130" s="267"/>
      <c r="N130" s="267"/>
      <c r="O130" s="267"/>
      <c r="P130" s="223"/>
    </row>
    <row r="131" spans="1:56" s="273" customFormat="1" ht="15.75" hidden="1" customHeight="1">
      <c r="A131" s="266">
        <v>523</v>
      </c>
      <c r="B131" s="136"/>
      <c r="C131" s="137">
        <v>4030</v>
      </c>
      <c r="D131" s="268" t="s">
        <v>1236</v>
      </c>
      <c r="E131" s="593"/>
      <c r="F131" s="449"/>
      <c r="G131" s="245"/>
      <c r="H131" s="592">
        <v>0</v>
      </c>
      <c r="I131" s="476">
        <f t="shared" si="7"/>
        <v>0</v>
      </c>
      <c r="J131" s="221" t="str">
        <f t="shared" si="4"/>
        <v/>
      </c>
      <c r="K131" s="244"/>
      <c r="L131" s="269"/>
      <c r="M131" s="270"/>
      <c r="N131" s="270"/>
      <c r="O131" s="269"/>
      <c r="P131" s="223"/>
      <c r="Q131" s="270"/>
      <c r="R131" s="269"/>
      <c r="S131" s="270"/>
      <c r="T131" s="270"/>
      <c r="U131" s="269"/>
      <c r="V131" s="271"/>
      <c r="W131" s="271"/>
      <c r="X131" s="267"/>
      <c r="Y131" s="268"/>
      <c r="Z131" s="270"/>
      <c r="AA131" s="269"/>
      <c r="AB131" s="270"/>
      <c r="AC131" s="270"/>
      <c r="AD131" s="269"/>
      <c r="AE131" s="270"/>
      <c r="AF131" s="270"/>
      <c r="AG131" s="269"/>
      <c r="AH131" s="270"/>
      <c r="AI131" s="270"/>
      <c r="AJ131" s="269"/>
      <c r="AK131" s="270"/>
      <c r="AL131" s="270"/>
      <c r="AM131" s="272"/>
      <c r="AN131" s="270"/>
      <c r="AO131" s="270"/>
      <c r="AP131" s="269"/>
      <c r="AQ131" s="270"/>
      <c r="AR131" s="270"/>
      <c r="AS131" s="269"/>
      <c r="AT131" s="270"/>
      <c r="AU131" s="269"/>
      <c r="AV131" s="272"/>
      <c r="AW131" s="269"/>
      <c r="AX131" s="269"/>
      <c r="AY131" s="270"/>
      <c r="AZ131" s="270"/>
      <c r="BA131" s="269"/>
      <c r="BB131" s="270"/>
      <c r="BC131" s="215"/>
      <c r="BD131" s="270"/>
    </row>
    <row r="132" spans="1:56" s="273" customFormat="1" ht="15.75" hidden="1" customHeight="1">
      <c r="A132" s="266">
        <v>523</v>
      </c>
      <c r="B132" s="136"/>
      <c r="C132" s="137">
        <v>4039</v>
      </c>
      <c r="D132" s="268" t="s">
        <v>275</v>
      </c>
      <c r="E132" s="593"/>
      <c r="F132" s="449"/>
      <c r="G132" s="245"/>
      <c r="H132" s="592">
        <v>0</v>
      </c>
      <c r="I132" s="476">
        <f t="shared" si="7"/>
        <v>0</v>
      </c>
      <c r="J132" s="221" t="str">
        <f t="shared" si="4"/>
        <v/>
      </c>
      <c r="K132" s="244"/>
      <c r="L132" s="269"/>
      <c r="M132" s="270"/>
      <c r="N132" s="270"/>
      <c r="O132" s="269"/>
      <c r="P132" s="223"/>
      <c r="Q132" s="270"/>
      <c r="R132" s="269"/>
      <c r="S132" s="270"/>
      <c r="T132" s="270"/>
      <c r="U132" s="269"/>
      <c r="V132" s="271"/>
      <c r="W132" s="271"/>
      <c r="X132" s="267"/>
      <c r="Y132" s="268"/>
      <c r="Z132" s="270"/>
      <c r="AA132" s="269"/>
      <c r="AB132" s="270"/>
      <c r="AC132" s="270"/>
      <c r="AD132" s="269"/>
      <c r="AE132" s="270"/>
      <c r="AF132" s="270"/>
      <c r="AG132" s="269"/>
      <c r="AH132" s="270"/>
      <c r="AI132" s="270"/>
      <c r="AJ132" s="269"/>
      <c r="AK132" s="270"/>
      <c r="AL132" s="270"/>
      <c r="AM132" s="272"/>
      <c r="AN132" s="270"/>
      <c r="AO132" s="270"/>
      <c r="AP132" s="269"/>
      <c r="AQ132" s="270"/>
      <c r="AR132" s="270"/>
      <c r="AS132" s="269"/>
      <c r="AT132" s="270"/>
      <c r="AU132" s="269"/>
      <c r="AV132" s="272"/>
      <c r="AW132" s="269"/>
      <c r="AX132" s="269"/>
      <c r="AY132" s="270"/>
      <c r="AZ132" s="270"/>
      <c r="BA132" s="269"/>
      <c r="BB132" s="270"/>
      <c r="BC132" s="215"/>
      <c r="BD132" s="270"/>
    </row>
    <row r="133" spans="1:56" s="273" customFormat="1" ht="15.75" customHeight="1" thickBot="1">
      <c r="A133" s="266">
        <v>524</v>
      </c>
      <c r="B133" s="136"/>
      <c r="C133" s="137">
        <v>4040</v>
      </c>
      <c r="D133" s="268" t="s">
        <v>1237</v>
      </c>
      <c r="E133" s="593"/>
      <c r="F133" s="449"/>
      <c r="G133" s="245">
        <v>80000</v>
      </c>
      <c r="H133" s="592">
        <v>0</v>
      </c>
      <c r="I133" s="476">
        <f t="shared" si="7"/>
        <v>80000</v>
      </c>
      <c r="J133" s="221">
        <f t="shared" si="4"/>
        <v>1</v>
      </c>
      <c r="K133" s="244"/>
      <c r="L133" s="269"/>
      <c r="M133" s="270"/>
      <c r="N133" s="270"/>
      <c r="O133" s="269"/>
      <c r="P133" s="223"/>
      <c r="Q133" s="270"/>
      <c r="R133" s="269"/>
      <c r="S133" s="270"/>
      <c r="T133" s="270"/>
      <c r="U133" s="269"/>
      <c r="V133" s="271"/>
      <c r="W133" s="271"/>
      <c r="X133" s="267"/>
      <c r="Y133" s="268"/>
      <c r="Z133" s="270"/>
      <c r="AA133" s="269"/>
      <c r="AB133" s="270"/>
      <c r="AC133" s="270"/>
      <c r="AD133" s="269"/>
      <c r="AE133" s="270"/>
      <c r="AF133" s="270"/>
      <c r="AG133" s="269"/>
      <c r="AH133" s="270"/>
      <c r="AI133" s="270"/>
      <c r="AJ133" s="269"/>
      <c r="AK133" s="270"/>
      <c r="AL133" s="270"/>
      <c r="AM133" s="272"/>
      <c r="AN133" s="270"/>
      <c r="AO133" s="270"/>
      <c r="AP133" s="269"/>
      <c r="AQ133" s="270"/>
      <c r="AR133" s="270"/>
      <c r="AS133" s="269"/>
      <c r="AT133" s="270"/>
      <c r="AU133" s="269"/>
      <c r="AV133" s="272"/>
      <c r="AW133" s="269"/>
      <c r="AX133" s="269"/>
      <c r="AY133" s="270"/>
      <c r="AZ133" s="270"/>
      <c r="BA133" s="269"/>
      <c r="BB133" s="270"/>
      <c r="BC133" s="215"/>
      <c r="BD133" s="270"/>
    </row>
    <row r="134" spans="1:56" s="273" customFormat="1" ht="15.75" hidden="1" customHeight="1">
      <c r="A134" s="266">
        <v>526</v>
      </c>
      <c r="B134" s="136"/>
      <c r="C134" s="137">
        <v>4072</v>
      </c>
      <c r="D134" s="453" t="s">
        <v>1238</v>
      </c>
      <c r="E134" s="593"/>
      <c r="F134" s="455"/>
      <c r="G134" s="274"/>
      <c r="H134" s="728">
        <v>0</v>
      </c>
      <c r="I134" s="729">
        <f t="shared" si="7"/>
        <v>0</v>
      </c>
      <c r="J134" s="221" t="str">
        <f t="shared" si="4"/>
        <v/>
      </c>
      <c r="K134" s="244"/>
      <c r="L134" s="269"/>
      <c r="M134" s="270"/>
      <c r="N134" s="270"/>
      <c r="O134" s="269"/>
      <c r="P134" s="223"/>
      <c r="Q134" s="270"/>
      <c r="R134" s="269"/>
      <c r="S134" s="270"/>
      <c r="T134" s="270"/>
      <c r="U134" s="269"/>
      <c r="V134" s="271"/>
      <c r="W134" s="271"/>
      <c r="X134" s="267"/>
      <c r="Y134" s="270"/>
      <c r="Z134" s="270"/>
      <c r="AA134" s="269"/>
      <c r="AB134" s="270"/>
      <c r="AC134" s="270"/>
      <c r="AD134" s="269"/>
      <c r="AE134" s="270"/>
      <c r="AF134" s="270"/>
      <c r="AG134" s="269"/>
      <c r="AH134" s="270"/>
      <c r="AI134" s="270"/>
      <c r="AJ134" s="269"/>
      <c r="AK134" s="270"/>
      <c r="AL134" s="270"/>
      <c r="AM134" s="272"/>
      <c r="AN134" s="270"/>
      <c r="AO134" s="270"/>
      <c r="AP134" s="269"/>
      <c r="AQ134" s="270"/>
      <c r="AR134" s="270"/>
      <c r="AS134" s="269"/>
      <c r="AT134" s="270"/>
      <c r="AU134" s="269"/>
      <c r="AV134" s="272"/>
      <c r="AW134" s="269"/>
      <c r="AX134" s="269"/>
      <c r="AY134" s="270"/>
      <c r="AZ134" s="270"/>
      <c r="BA134" s="269"/>
      <c r="BB134" s="270"/>
      <c r="BC134" s="215"/>
      <c r="BD134" s="270"/>
    </row>
    <row r="135" spans="1:56" s="247" customFormat="1" ht="16.2" hidden="1" thickBot="1">
      <c r="A135" s="259">
        <v>540</v>
      </c>
      <c r="B135" s="871">
        <v>4100</v>
      </c>
      <c r="C135" s="926" t="s">
        <v>1239</v>
      </c>
      <c r="D135" s="926"/>
      <c r="E135" s="593"/>
      <c r="F135" s="735">
        <v>0</v>
      </c>
      <c r="G135" s="737"/>
      <c r="H135" s="734"/>
      <c r="I135" s="733">
        <f t="shared" si="7"/>
        <v>0</v>
      </c>
      <c r="J135" s="221" t="str">
        <f t="shared" si="4"/>
        <v/>
      </c>
      <c r="K135" s="244"/>
      <c r="L135" s="215"/>
      <c r="M135" s="215"/>
      <c r="N135" s="219"/>
      <c r="O135" s="219"/>
      <c r="P135" s="223"/>
      <c r="Q135" s="215"/>
      <c r="R135" s="215"/>
      <c r="S135" s="219"/>
      <c r="T135" s="219"/>
      <c r="U135" s="215"/>
      <c r="V135" s="219"/>
      <c r="W135" s="219"/>
      <c r="X135" s="215"/>
      <c r="Y135" s="270"/>
    </row>
    <row r="136" spans="1:56" s="247" customFormat="1" ht="16.2" hidden="1" thickBot="1">
      <c r="A136" s="259">
        <v>550</v>
      </c>
      <c r="B136" s="589">
        <v>4200</v>
      </c>
      <c r="C136" s="926" t="s">
        <v>1240</v>
      </c>
      <c r="D136" s="926"/>
      <c r="E136" s="593"/>
      <c r="F136" s="735">
        <v>0</v>
      </c>
      <c r="G136" s="735">
        <v>0</v>
      </c>
      <c r="H136" s="735">
        <v>0</v>
      </c>
      <c r="I136" s="733">
        <f t="shared" si="7"/>
        <v>0</v>
      </c>
      <c r="J136" s="221" t="str">
        <f t="shared" si="4"/>
        <v/>
      </c>
      <c r="K136" s="244"/>
      <c r="L136" s="215"/>
      <c r="M136" s="215"/>
      <c r="N136" s="219"/>
      <c r="O136" s="219"/>
      <c r="P136" s="223"/>
      <c r="Q136" s="215"/>
      <c r="R136" s="215"/>
      <c r="S136" s="219"/>
      <c r="T136" s="219"/>
      <c r="U136" s="215"/>
      <c r="V136" s="219"/>
      <c r="W136" s="219"/>
      <c r="X136" s="215"/>
      <c r="Y136" s="270"/>
    </row>
    <row r="137" spans="1:56" s="247" customFormat="1" ht="16.2" hidden="1" thickBot="1">
      <c r="A137" s="259">
        <v>560</v>
      </c>
      <c r="B137" s="589">
        <v>4500</v>
      </c>
      <c r="C137" s="926" t="s">
        <v>613</v>
      </c>
      <c r="D137" s="926"/>
      <c r="E137" s="593"/>
      <c r="F137" s="733">
        <f>SUM(F138:F139)</f>
        <v>0</v>
      </c>
      <c r="G137" s="733">
        <f>SUM(G138:G139)</f>
        <v>0</v>
      </c>
      <c r="H137" s="734">
        <f>SUM(H138:H139)</f>
        <v>0</v>
      </c>
      <c r="I137" s="733">
        <f>SUM(I138:I139)</f>
        <v>0</v>
      </c>
      <c r="J137" s="221" t="str">
        <f t="shared" si="4"/>
        <v/>
      </c>
      <c r="K137" s="244"/>
      <c r="L137" s="215"/>
      <c r="M137" s="215"/>
      <c r="N137" s="219"/>
      <c r="O137" s="219"/>
      <c r="P137" s="223"/>
    </row>
    <row r="138" spans="1:56" ht="16.8" hidden="1" thickBot="1">
      <c r="A138" s="260">
        <v>565</v>
      </c>
      <c r="B138" s="136"/>
      <c r="C138" s="137">
        <v>4501</v>
      </c>
      <c r="D138" s="155" t="s">
        <v>614</v>
      </c>
      <c r="E138" s="593"/>
      <c r="F138" s="449"/>
      <c r="G138" s="245"/>
      <c r="H138" s="592">
        <v>0</v>
      </c>
      <c r="I138" s="476">
        <f>F138+G138+H138</f>
        <v>0</v>
      </c>
      <c r="J138" s="221" t="str">
        <f t="shared" si="4"/>
        <v/>
      </c>
      <c r="K138" s="244"/>
      <c r="N138" s="215"/>
      <c r="O138" s="215"/>
      <c r="P138" s="223"/>
      <c r="S138" s="215"/>
      <c r="T138" s="215"/>
      <c r="V138" s="215"/>
      <c r="W138" s="215"/>
    </row>
    <row r="139" spans="1:56" ht="16.8" hidden="1" thickBot="1">
      <c r="A139" s="260">
        <v>570</v>
      </c>
      <c r="B139" s="136"/>
      <c r="C139" s="137">
        <v>4503</v>
      </c>
      <c r="D139" s="454" t="s">
        <v>615</v>
      </c>
      <c r="E139" s="593"/>
      <c r="F139" s="455"/>
      <c r="G139" s="274"/>
      <c r="H139" s="728">
        <v>0</v>
      </c>
      <c r="I139" s="729">
        <f>F139+G139+H139</f>
        <v>0</v>
      </c>
      <c r="J139" s="221" t="str">
        <f t="shared" si="4"/>
        <v/>
      </c>
      <c r="K139" s="244"/>
      <c r="N139" s="215"/>
      <c r="O139" s="215"/>
      <c r="P139" s="223"/>
      <c r="S139" s="215"/>
      <c r="T139" s="215"/>
      <c r="V139" s="215"/>
      <c r="W139" s="215"/>
      <c r="Y139" s="247"/>
    </row>
    <row r="140" spans="1:56" s="247" customFormat="1" ht="16.2" hidden="1" thickBot="1">
      <c r="A140" s="259">
        <v>575</v>
      </c>
      <c r="B140" s="871">
        <v>4600</v>
      </c>
      <c r="C140" s="926" t="s">
        <v>616</v>
      </c>
      <c r="D140" s="926"/>
      <c r="E140" s="593"/>
      <c r="F140" s="733">
        <f>SUM(F141:F148)</f>
        <v>0</v>
      </c>
      <c r="G140" s="733">
        <f>SUM(G141:G148)</f>
        <v>0</v>
      </c>
      <c r="H140" s="734">
        <f>SUM(H141:H148)</f>
        <v>0</v>
      </c>
      <c r="I140" s="733">
        <f>SUM(I141:I148)</f>
        <v>0</v>
      </c>
      <c r="J140" s="221" t="str">
        <f t="shared" si="4"/>
        <v/>
      </c>
      <c r="K140" s="244"/>
      <c r="L140" s="215"/>
      <c r="M140" s="215"/>
      <c r="N140" s="219"/>
      <c r="O140" s="219"/>
      <c r="P140" s="223"/>
      <c r="Q140" s="215"/>
      <c r="R140" s="215"/>
      <c r="S140" s="219"/>
      <c r="T140" s="219"/>
      <c r="U140" s="215"/>
      <c r="V140" s="219"/>
      <c r="W140" s="219"/>
      <c r="X140" s="215"/>
      <c r="Y140" s="215"/>
    </row>
    <row r="141" spans="1:56" ht="16.8" hidden="1" thickBot="1">
      <c r="A141" s="260">
        <v>580</v>
      </c>
      <c r="B141" s="136"/>
      <c r="C141" s="137">
        <v>4610</v>
      </c>
      <c r="D141" s="155" t="s">
        <v>361</v>
      </c>
      <c r="E141" s="593"/>
      <c r="F141" s="449"/>
      <c r="G141" s="245"/>
      <c r="H141" s="592">
        <v>0</v>
      </c>
      <c r="I141" s="476">
        <f t="shared" ref="I141:I148" si="8">F141+G141+H141</f>
        <v>0</v>
      </c>
      <c r="J141" s="221" t="str">
        <f t="shared" si="4"/>
        <v/>
      </c>
      <c r="K141" s="244"/>
      <c r="N141" s="215"/>
      <c r="O141" s="215"/>
      <c r="P141" s="223"/>
      <c r="S141" s="215"/>
      <c r="T141" s="215"/>
      <c r="V141" s="215"/>
      <c r="W141" s="215"/>
    </row>
    <row r="142" spans="1:56" ht="16.8" hidden="1" thickBot="1">
      <c r="A142" s="260">
        <v>585</v>
      </c>
      <c r="B142" s="136"/>
      <c r="C142" s="137">
        <v>4620</v>
      </c>
      <c r="D142" s="156" t="s">
        <v>617</v>
      </c>
      <c r="E142" s="593"/>
      <c r="F142" s="449"/>
      <c r="G142" s="245"/>
      <c r="H142" s="592">
        <v>0</v>
      </c>
      <c r="I142" s="476">
        <f t="shared" si="8"/>
        <v>0</v>
      </c>
      <c r="J142" s="221" t="str">
        <f t="shared" si="4"/>
        <v/>
      </c>
      <c r="K142" s="244"/>
      <c r="N142" s="215"/>
      <c r="O142" s="215"/>
      <c r="P142" s="223"/>
      <c r="S142" s="215"/>
      <c r="T142" s="215"/>
      <c r="V142" s="215"/>
      <c r="W142" s="215"/>
      <c r="Y142" s="247"/>
    </row>
    <row r="143" spans="1:56" ht="16.8" hidden="1" thickBot="1">
      <c r="A143" s="260">
        <v>590</v>
      </c>
      <c r="B143" s="136"/>
      <c r="C143" s="137">
        <v>4630</v>
      </c>
      <c r="D143" s="156" t="s">
        <v>618</v>
      </c>
      <c r="E143" s="593"/>
      <c r="F143" s="449"/>
      <c r="G143" s="245"/>
      <c r="H143" s="592">
        <v>0</v>
      </c>
      <c r="I143" s="476">
        <f t="shared" si="8"/>
        <v>0</v>
      </c>
      <c r="J143" s="221" t="str">
        <f t="shared" si="4"/>
        <v/>
      </c>
      <c r="K143" s="244"/>
      <c r="N143" s="215"/>
      <c r="O143" s="215"/>
      <c r="P143" s="223"/>
      <c r="S143" s="215"/>
      <c r="T143" s="215"/>
      <c r="V143" s="215"/>
      <c r="W143" s="215"/>
    </row>
    <row r="144" spans="1:56" ht="16.8" hidden="1" thickBot="1">
      <c r="A144" s="260">
        <v>595</v>
      </c>
      <c r="B144" s="136"/>
      <c r="C144" s="137">
        <v>4640</v>
      </c>
      <c r="D144" s="156" t="s">
        <v>362</v>
      </c>
      <c r="E144" s="593"/>
      <c r="F144" s="449"/>
      <c r="G144" s="245"/>
      <c r="H144" s="592">
        <v>0</v>
      </c>
      <c r="I144" s="476">
        <f t="shared" si="8"/>
        <v>0</v>
      </c>
      <c r="J144" s="221" t="str">
        <f t="shared" si="4"/>
        <v/>
      </c>
      <c r="K144" s="244"/>
      <c r="N144" s="215"/>
      <c r="O144" s="215"/>
      <c r="P144" s="223"/>
      <c r="S144" s="215"/>
      <c r="T144" s="215"/>
      <c r="V144" s="215"/>
      <c r="W144" s="215"/>
    </row>
    <row r="145" spans="1:25" ht="16.8" hidden="1" thickBot="1">
      <c r="A145" s="260">
        <v>600</v>
      </c>
      <c r="B145" s="136"/>
      <c r="C145" s="137">
        <v>4650</v>
      </c>
      <c r="D145" s="156" t="s">
        <v>619</v>
      </c>
      <c r="E145" s="593"/>
      <c r="F145" s="449"/>
      <c r="G145" s="245"/>
      <c r="H145" s="592">
        <v>0</v>
      </c>
      <c r="I145" s="476">
        <f t="shared" si="8"/>
        <v>0</v>
      </c>
      <c r="J145" s="221" t="str">
        <f t="shared" si="4"/>
        <v/>
      </c>
      <c r="K145" s="244"/>
      <c r="N145" s="215"/>
      <c r="O145" s="215"/>
      <c r="P145" s="223"/>
      <c r="S145" s="215"/>
      <c r="T145" s="215"/>
      <c r="V145" s="215"/>
      <c r="W145" s="215"/>
    </row>
    <row r="146" spans="1:25" ht="16.8" hidden="1" thickBot="1">
      <c r="A146" s="260">
        <v>605</v>
      </c>
      <c r="B146" s="136"/>
      <c r="C146" s="137">
        <v>4660</v>
      </c>
      <c r="D146" s="156" t="s">
        <v>348</v>
      </c>
      <c r="E146" s="593"/>
      <c r="F146" s="449"/>
      <c r="G146" s="245"/>
      <c r="H146" s="592">
        <v>0</v>
      </c>
      <c r="I146" s="476">
        <f t="shared" si="8"/>
        <v>0</v>
      </c>
      <c r="J146" s="221" t="str">
        <f t="shared" si="4"/>
        <v/>
      </c>
      <c r="K146" s="244"/>
      <c r="N146" s="215"/>
      <c r="O146" s="215"/>
      <c r="P146" s="223"/>
      <c r="S146" s="215"/>
      <c r="T146" s="215"/>
      <c r="V146" s="215"/>
      <c r="W146" s="215"/>
    </row>
    <row r="147" spans="1:25" ht="16.8" hidden="1" thickBot="1">
      <c r="A147" s="260">
        <v>610</v>
      </c>
      <c r="B147" s="136"/>
      <c r="C147" s="137">
        <v>4670</v>
      </c>
      <c r="D147" s="156" t="s">
        <v>349</v>
      </c>
      <c r="E147" s="593"/>
      <c r="F147" s="449"/>
      <c r="G147" s="245"/>
      <c r="H147" s="592">
        <v>0</v>
      </c>
      <c r="I147" s="476">
        <f t="shared" si="8"/>
        <v>0</v>
      </c>
      <c r="J147" s="221" t="str">
        <f t="shared" si="4"/>
        <v/>
      </c>
      <c r="K147" s="244"/>
      <c r="N147" s="215"/>
      <c r="O147" s="215"/>
      <c r="P147" s="223"/>
      <c r="S147" s="215"/>
      <c r="T147" s="215"/>
      <c r="V147" s="215"/>
      <c r="W147" s="215"/>
    </row>
    <row r="148" spans="1:25" ht="16.8" hidden="1" thickBot="1">
      <c r="A148" s="260">
        <v>615</v>
      </c>
      <c r="B148" s="136"/>
      <c r="C148" s="137">
        <v>4680</v>
      </c>
      <c r="D148" s="157" t="s">
        <v>350</v>
      </c>
      <c r="E148" s="593"/>
      <c r="F148" s="455"/>
      <c r="G148" s="274"/>
      <c r="H148" s="728">
        <v>0</v>
      </c>
      <c r="I148" s="729">
        <f t="shared" si="8"/>
        <v>0</v>
      </c>
      <c r="J148" s="221" t="str">
        <f t="shared" si="4"/>
        <v/>
      </c>
      <c r="K148" s="244"/>
      <c r="N148" s="215"/>
      <c r="O148" s="215"/>
      <c r="P148" s="223"/>
      <c r="S148" s="215"/>
      <c r="T148" s="215"/>
      <c r="V148" s="215"/>
      <c r="W148" s="215"/>
    </row>
    <row r="149" spans="1:25" s="247" customFormat="1" ht="16.2" hidden="1" thickBot="1">
      <c r="A149" s="259">
        <v>575</v>
      </c>
      <c r="B149" s="871">
        <v>4700</v>
      </c>
      <c r="C149" s="926" t="s">
        <v>1689</v>
      </c>
      <c r="D149" s="926"/>
      <c r="E149" s="593"/>
      <c r="F149" s="733">
        <f>SUM(F150:F157)</f>
        <v>0</v>
      </c>
      <c r="G149" s="733">
        <f>SUM(G150:G157)</f>
        <v>0</v>
      </c>
      <c r="H149" s="734">
        <f>SUM(H150:H157)</f>
        <v>0</v>
      </c>
      <c r="I149" s="733">
        <f>SUM(I150:I157)</f>
        <v>0</v>
      </c>
      <c r="J149" s="221" t="str">
        <f t="shared" si="4"/>
        <v/>
      </c>
      <c r="K149" s="244"/>
      <c r="L149" s="215"/>
      <c r="M149" s="215"/>
      <c r="N149" s="219"/>
      <c r="O149" s="219"/>
      <c r="P149" s="223"/>
      <c r="Q149" s="215"/>
      <c r="R149" s="215"/>
      <c r="S149" s="219"/>
      <c r="T149" s="219"/>
      <c r="U149" s="215"/>
      <c r="V149" s="219"/>
      <c r="W149" s="219"/>
      <c r="X149" s="215"/>
      <c r="Y149" s="215"/>
    </row>
    <row r="150" spans="1:25" ht="33" hidden="1" thickBot="1">
      <c r="A150" s="260">
        <v>580</v>
      </c>
      <c r="B150" s="136"/>
      <c r="C150" s="137">
        <v>4743</v>
      </c>
      <c r="D150" s="155" t="s">
        <v>1690</v>
      </c>
      <c r="E150" s="593"/>
      <c r="F150" s="449"/>
      <c r="G150" s="245"/>
      <c r="H150" s="592">
        <v>0</v>
      </c>
      <c r="I150" s="476">
        <f t="shared" ref="I150:I157" si="9">F150+G150+H150</f>
        <v>0</v>
      </c>
      <c r="J150" s="221" t="str">
        <f t="shared" si="4"/>
        <v/>
      </c>
      <c r="K150" s="244"/>
      <c r="N150" s="215"/>
      <c r="O150" s="215"/>
      <c r="P150" s="223"/>
      <c r="S150" s="215"/>
      <c r="T150" s="215"/>
      <c r="V150" s="215"/>
      <c r="W150" s="215"/>
    </row>
    <row r="151" spans="1:25" ht="33" hidden="1" thickBot="1">
      <c r="A151" s="260">
        <v>585</v>
      </c>
      <c r="B151" s="136"/>
      <c r="C151" s="137">
        <v>4744</v>
      </c>
      <c r="D151" s="156" t="s">
        <v>1691</v>
      </c>
      <c r="E151" s="593"/>
      <c r="F151" s="449"/>
      <c r="G151" s="245"/>
      <c r="H151" s="592">
        <v>0</v>
      </c>
      <c r="I151" s="476">
        <f t="shared" si="9"/>
        <v>0</v>
      </c>
      <c r="J151" s="221" t="str">
        <f t="shared" si="4"/>
        <v/>
      </c>
      <c r="K151" s="244"/>
      <c r="N151" s="215"/>
      <c r="O151" s="215"/>
      <c r="P151" s="223"/>
      <c r="S151" s="215"/>
      <c r="T151" s="215"/>
      <c r="V151" s="215"/>
      <c r="W151" s="215"/>
      <c r="Y151" s="247"/>
    </row>
    <row r="152" spans="1:25" ht="33" hidden="1" thickBot="1">
      <c r="A152" s="260">
        <v>590</v>
      </c>
      <c r="B152" s="136"/>
      <c r="C152" s="137">
        <v>4745</v>
      </c>
      <c r="D152" s="156" t="s">
        <v>1692</v>
      </c>
      <c r="E152" s="593"/>
      <c r="F152" s="449"/>
      <c r="G152" s="245"/>
      <c r="H152" s="592">
        <v>0</v>
      </c>
      <c r="I152" s="476">
        <f t="shared" si="9"/>
        <v>0</v>
      </c>
      <c r="J152" s="221" t="str">
        <f t="shared" si="4"/>
        <v/>
      </c>
      <c r="K152" s="244"/>
      <c r="N152" s="215"/>
      <c r="O152" s="215"/>
      <c r="P152" s="223"/>
      <c r="S152" s="215"/>
      <c r="T152" s="215"/>
      <c r="V152" s="215"/>
      <c r="W152" s="215"/>
    </row>
    <row r="153" spans="1:25" ht="33" hidden="1" thickBot="1">
      <c r="A153" s="260">
        <v>595</v>
      </c>
      <c r="B153" s="136"/>
      <c r="C153" s="137">
        <v>4749</v>
      </c>
      <c r="D153" s="156" t="s">
        <v>1693</v>
      </c>
      <c r="E153" s="593"/>
      <c r="F153" s="449"/>
      <c r="G153" s="245"/>
      <c r="H153" s="592">
        <v>0</v>
      </c>
      <c r="I153" s="476">
        <f t="shared" si="9"/>
        <v>0</v>
      </c>
      <c r="J153" s="221" t="str">
        <f t="shared" si="4"/>
        <v/>
      </c>
      <c r="K153" s="244"/>
      <c r="N153" s="215"/>
      <c r="O153" s="215"/>
      <c r="P153" s="223"/>
      <c r="S153" s="215"/>
      <c r="T153" s="215"/>
      <c r="V153" s="215"/>
      <c r="W153" s="215"/>
    </row>
    <row r="154" spans="1:25" ht="33" hidden="1" thickBot="1">
      <c r="A154" s="260">
        <v>600</v>
      </c>
      <c r="B154" s="136"/>
      <c r="C154" s="137">
        <v>4751</v>
      </c>
      <c r="D154" s="156" t="s">
        <v>1694</v>
      </c>
      <c r="E154" s="593"/>
      <c r="F154" s="449"/>
      <c r="G154" s="245"/>
      <c r="H154" s="592">
        <v>0</v>
      </c>
      <c r="I154" s="476">
        <f t="shared" si="9"/>
        <v>0</v>
      </c>
      <c r="J154" s="221" t="str">
        <f t="shared" si="4"/>
        <v/>
      </c>
      <c r="K154" s="244"/>
      <c r="N154" s="215"/>
      <c r="O154" s="215"/>
      <c r="P154" s="223"/>
      <c r="S154" s="215"/>
      <c r="T154" s="215"/>
      <c r="V154" s="215"/>
      <c r="W154" s="215"/>
    </row>
    <row r="155" spans="1:25" ht="33" hidden="1" thickBot="1">
      <c r="A155" s="260">
        <v>605</v>
      </c>
      <c r="B155" s="136"/>
      <c r="C155" s="137">
        <v>4752</v>
      </c>
      <c r="D155" s="156" t="s">
        <v>1695</v>
      </c>
      <c r="E155" s="593"/>
      <c r="F155" s="449"/>
      <c r="G155" s="245"/>
      <c r="H155" s="592">
        <v>0</v>
      </c>
      <c r="I155" s="476">
        <f t="shared" si="9"/>
        <v>0</v>
      </c>
      <c r="J155" s="221" t="str">
        <f t="shared" ref="J155:J166" si="10">(IF($E155&lt;&gt;0,$J$2,IF($I155&lt;&gt;0,$J$2,"")))</f>
        <v/>
      </c>
      <c r="K155" s="244"/>
      <c r="N155" s="215"/>
      <c r="O155" s="215"/>
      <c r="P155" s="223"/>
      <c r="S155" s="215"/>
      <c r="T155" s="215"/>
      <c r="V155" s="215"/>
      <c r="W155" s="215"/>
    </row>
    <row r="156" spans="1:25" ht="33" hidden="1" thickBot="1">
      <c r="A156" s="260">
        <v>610</v>
      </c>
      <c r="B156" s="136"/>
      <c r="C156" s="137">
        <v>4753</v>
      </c>
      <c r="D156" s="156" t="s">
        <v>1696</v>
      </c>
      <c r="E156" s="593"/>
      <c r="F156" s="449"/>
      <c r="G156" s="245"/>
      <c r="H156" s="592">
        <v>0</v>
      </c>
      <c r="I156" s="476">
        <f t="shared" si="9"/>
        <v>0</v>
      </c>
      <c r="J156" s="221" t="str">
        <f t="shared" si="10"/>
        <v/>
      </c>
      <c r="K156" s="244"/>
      <c r="N156" s="215"/>
      <c r="O156" s="215"/>
      <c r="P156" s="223"/>
      <c r="S156" s="215"/>
      <c r="T156" s="215"/>
      <c r="V156" s="215"/>
      <c r="W156" s="215"/>
    </row>
    <row r="157" spans="1:25" ht="33" hidden="1" thickBot="1">
      <c r="A157" s="260">
        <v>615</v>
      </c>
      <c r="B157" s="136"/>
      <c r="C157" s="137">
        <v>4759</v>
      </c>
      <c r="D157" s="157" t="s">
        <v>1697</v>
      </c>
      <c r="E157" s="593"/>
      <c r="F157" s="455"/>
      <c r="G157" s="274"/>
      <c r="H157" s="728">
        <v>0</v>
      </c>
      <c r="I157" s="729">
        <f t="shared" si="9"/>
        <v>0</v>
      </c>
      <c r="J157" s="221" t="str">
        <f t="shared" si="10"/>
        <v/>
      </c>
      <c r="K157" s="244"/>
      <c r="N157" s="215"/>
      <c r="O157" s="215"/>
      <c r="P157" s="223"/>
      <c r="S157" s="215"/>
      <c r="T157" s="215"/>
      <c r="V157" s="215"/>
      <c r="W157" s="215"/>
    </row>
    <row r="158" spans="1:25" s="247" customFormat="1" ht="18" hidden="1" customHeight="1">
      <c r="A158" s="259">
        <v>575</v>
      </c>
      <c r="B158" s="871">
        <v>4800</v>
      </c>
      <c r="C158" s="926" t="s">
        <v>276</v>
      </c>
      <c r="D158" s="926"/>
      <c r="E158" s="593"/>
      <c r="F158" s="733">
        <f>SUM(F159:F166)</f>
        <v>0</v>
      </c>
      <c r="G158" s="733">
        <f>SUM(G159:G166)</f>
        <v>0</v>
      </c>
      <c r="H158" s="734">
        <f>SUM(H159:H166)</f>
        <v>0</v>
      </c>
      <c r="I158" s="733">
        <f>SUM(I159:I166)</f>
        <v>0</v>
      </c>
      <c r="J158" s="221" t="str">
        <f t="shared" si="10"/>
        <v/>
      </c>
      <c r="K158" s="244"/>
      <c r="L158" s="215"/>
      <c r="M158" s="215"/>
      <c r="N158" s="219"/>
      <c r="O158" s="219"/>
      <c r="P158" s="223"/>
      <c r="Q158" s="215"/>
      <c r="R158" s="215"/>
      <c r="S158" s="219"/>
      <c r="T158" s="219"/>
      <c r="U158" s="215"/>
      <c r="V158" s="219"/>
      <c r="W158" s="219"/>
      <c r="X158" s="215"/>
      <c r="Y158" s="215"/>
    </row>
    <row r="159" spans="1:25" ht="16.8" hidden="1" thickBot="1">
      <c r="A159" s="260">
        <v>580</v>
      </c>
      <c r="B159" s="136"/>
      <c r="C159" s="137">
        <v>4810</v>
      </c>
      <c r="D159" s="155" t="s">
        <v>277</v>
      </c>
      <c r="E159" s="593"/>
      <c r="F159" s="449"/>
      <c r="G159" s="245"/>
      <c r="H159" s="592">
        <v>0</v>
      </c>
      <c r="I159" s="476">
        <f t="shared" ref="I159:I166" si="11">F159+G159+H159</f>
        <v>0</v>
      </c>
      <c r="J159" s="221" t="str">
        <f t="shared" si="10"/>
        <v/>
      </c>
      <c r="K159" s="244"/>
      <c r="N159" s="215"/>
      <c r="O159" s="215"/>
      <c r="P159" s="223"/>
      <c r="S159" s="215"/>
      <c r="T159" s="215"/>
      <c r="V159" s="215"/>
      <c r="W159" s="215"/>
    </row>
    <row r="160" spans="1:25" ht="33" hidden="1" thickBot="1">
      <c r="A160" s="260">
        <v>585</v>
      </c>
      <c r="B160" s="136"/>
      <c r="C160" s="137">
        <v>4820</v>
      </c>
      <c r="D160" s="156" t="s">
        <v>278</v>
      </c>
      <c r="E160" s="593"/>
      <c r="F160" s="449"/>
      <c r="G160" s="245"/>
      <c r="H160" s="592">
        <v>0</v>
      </c>
      <c r="I160" s="476">
        <f t="shared" si="11"/>
        <v>0</v>
      </c>
      <c r="J160" s="221" t="str">
        <f t="shared" si="10"/>
        <v/>
      </c>
      <c r="K160" s="244"/>
      <c r="N160" s="215"/>
      <c r="O160" s="215"/>
      <c r="P160" s="223"/>
      <c r="S160" s="215"/>
      <c r="T160" s="215"/>
      <c r="V160" s="215"/>
      <c r="W160" s="215"/>
      <c r="Y160" s="247"/>
    </row>
    <row r="161" spans="1:25" ht="16.8" hidden="1" thickBot="1">
      <c r="A161" s="260">
        <v>590</v>
      </c>
      <c r="B161" s="136"/>
      <c r="C161" s="137">
        <v>4830</v>
      </c>
      <c r="D161" s="156" t="s">
        <v>279</v>
      </c>
      <c r="E161" s="593"/>
      <c r="F161" s="449"/>
      <c r="G161" s="245"/>
      <c r="H161" s="592">
        <v>0</v>
      </c>
      <c r="I161" s="476">
        <f t="shared" si="11"/>
        <v>0</v>
      </c>
      <c r="J161" s="221" t="str">
        <f t="shared" si="10"/>
        <v/>
      </c>
      <c r="K161" s="244"/>
      <c r="N161" s="215"/>
      <c r="O161" s="215"/>
      <c r="P161" s="223"/>
      <c r="S161" s="215"/>
      <c r="T161" s="215"/>
      <c r="V161" s="215"/>
      <c r="W161" s="215"/>
    </row>
    <row r="162" spans="1:25" ht="16.8" hidden="1" thickBot="1">
      <c r="A162" s="260">
        <v>595</v>
      </c>
      <c r="B162" s="136"/>
      <c r="C162" s="137">
        <v>4840</v>
      </c>
      <c r="D162" s="156" t="s">
        <v>280</v>
      </c>
      <c r="E162" s="593"/>
      <c r="F162" s="449"/>
      <c r="G162" s="245"/>
      <c r="H162" s="592">
        <v>0</v>
      </c>
      <c r="I162" s="476">
        <f t="shared" si="11"/>
        <v>0</v>
      </c>
      <c r="J162" s="221" t="str">
        <f t="shared" si="10"/>
        <v/>
      </c>
      <c r="K162" s="244"/>
      <c r="N162" s="215"/>
      <c r="O162" s="215"/>
      <c r="P162" s="223"/>
      <c r="S162" s="215"/>
      <c r="T162" s="215"/>
      <c r="V162" s="215"/>
      <c r="W162" s="215"/>
    </row>
    <row r="163" spans="1:25" ht="33" hidden="1" thickBot="1">
      <c r="A163" s="260">
        <v>600</v>
      </c>
      <c r="B163" s="136"/>
      <c r="C163" s="137">
        <v>4850</v>
      </c>
      <c r="D163" s="156" t="s">
        <v>281</v>
      </c>
      <c r="E163" s="593"/>
      <c r="F163" s="449"/>
      <c r="G163" s="245"/>
      <c r="H163" s="592">
        <v>0</v>
      </c>
      <c r="I163" s="476">
        <f t="shared" si="11"/>
        <v>0</v>
      </c>
      <c r="J163" s="221" t="str">
        <f t="shared" si="10"/>
        <v/>
      </c>
      <c r="K163" s="244"/>
      <c r="N163" s="215"/>
      <c r="O163" s="215"/>
      <c r="P163" s="223"/>
      <c r="S163" s="215"/>
      <c r="T163" s="215"/>
      <c r="V163" s="215"/>
      <c r="W163" s="215"/>
    </row>
    <row r="164" spans="1:25" ht="33" hidden="1" thickBot="1">
      <c r="A164" s="260">
        <v>605</v>
      </c>
      <c r="B164" s="136"/>
      <c r="C164" s="137">
        <v>4860</v>
      </c>
      <c r="D164" s="156" t="s">
        <v>282</v>
      </c>
      <c r="E164" s="593"/>
      <c r="F164" s="449"/>
      <c r="G164" s="245"/>
      <c r="H164" s="592">
        <v>0</v>
      </c>
      <c r="I164" s="476">
        <f t="shared" si="11"/>
        <v>0</v>
      </c>
      <c r="J164" s="221" t="str">
        <f t="shared" si="10"/>
        <v/>
      </c>
      <c r="K164" s="244"/>
      <c r="N164" s="215"/>
      <c r="O164" s="215"/>
      <c r="P164" s="223"/>
      <c r="S164" s="215"/>
      <c r="T164" s="215"/>
      <c r="V164" s="215"/>
      <c r="W164" s="215"/>
    </row>
    <row r="165" spans="1:25" ht="33" hidden="1" thickBot="1">
      <c r="A165" s="260">
        <v>610</v>
      </c>
      <c r="B165" s="136"/>
      <c r="C165" s="137">
        <v>4870</v>
      </c>
      <c r="D165" s="156" t="s">
        <v>283</v>
      </c>
      <c r="E165" s="593"/>
      <c r="F165" s="449"/>
      <c r="G165" s="245"/>
      <c r="H165" s="592">
        <v>0</v>
      </c>
      <c r="I165" s="476">
        <f t="shared" si="11"/>
        <v>0</v>
      </c>
      <c r="J165" s="221" t="str">
        <f t="shared" si="10"/>
        <v/>
      </c>
      <c r="K165" s="244"/>
      <c r="N165" s="215"/>
      <c r="O165" s="215"/>
      <c r="P165" s="223"/>
      <c r="S165" s="215"/>
      <c r="T165" s="215"/>
      <c r="V165" s="215"/>
      <c r="W165" s="215"/>
    </row>
    <row r="166" spans="1:25" ht="33" hidden="1" thickBot="1">
      <c r="A166" s="260">
        <v>615</v>
      </c>
      <c r="B166" s="136"/>
      <c r="C166" s="137">
        <v>4880</v>
      </c>
      <c r="D166" s="157" t="s">
        <v>284</v>
      </c>
      <c r="E166" s="669"/>
      <c r="F166" s="455"/>
      <c r="G166" s="274"/>
      <c r="H166" s="592">
        <v>0</v>
      </c>
      <c r="I166" s="476">
        <f t="shared" si="11"/>
        <v>0</v>
      </c>
      <c r="J166" s="221" t="str">
        <f t="shared" si="10"/>
        <v/>
      </c>
      <c r="K166" s="244"/>
      <c r="N166" s="215"/>
      <c r="O166" s="215"/>
      <c r="P166" s="223"/>
      <c r="S166" s="215"/>
      <c r="T166" s="215"/>
      <c r="V166" s="215"/>
      <c r="W166" s="215"/>
    </row>
    <row r="167" spans="1:25" s="227" customFormat="1" ht="16.2" thickBot="1">
      <c r="A167" s="275">
        <v>620</v>
      </c>
      <c r="B167" s="715"/>
      <c r="C167" s="716" t="s">
        <v>1241</v>
      </c>
      <c r="D167" s="717" t="s">
        <v>1722</v>
      </c>
      <c r="E167" s="670"/>
      <c r="F167" s="718">
        <f>SUM(F22,F28,F33,F39,F47,F52,F58,F61,F64,F65,F72,F73,F74,F90,F93,F94,F106,F110,F119,F123,F135,F136,F137,F140,F149,F158)</f>
        <v>0</v>
      </c>
      <c r="G167" s="718">
        <f>SUM(G22,G28,G33,G39,G47,G52,G58,G61,G64,G65,G72,G73,G74,G90,G93,G94,G106,G110,G119,G123,G135,G136,G137,G140,G149,G158)</f>
        <v>575750</v>
      </c>
      <c r="H167" s="718">
        <f>SUM(H22,H28,H33,H39,H47,H52,H58,H61,H64,H65,H72,H73,H74,H90,H93,H94,H106,H110,H119,H123,H135,H136,H137,H140,H149,H158)</f>
        <v>0</v>
      </c>
      <c r="I167" s="718">
        <f>SUM(I22,I28,I33,I39,I47,I52,I58,I61,I64,I65,I72,I73,I74,I90,I93,I94,I106,I110,I119,I123,I135,I136,I137,I140,I149,I158)</f>
        <v>575750</v>
      </c>
      <c r="J167" s="221">
        <v>1</v>
      </c>
      <c r="K167" s="222"/>
      <c r="L167" s="215"/>
      <c r="M167" s="215"/>
      <c r="N167" s="219"/>
      <c r="O167" s="219"/>
      <c r="P167" s="223"/>
      <c r="Q167" s="215"/>
      <c r="R167" s="215"/>
      <c r="S167" s="219"/>
      <c r="T167" s="219"/>
      <c r="U167" s="215"/>
      <c r="V167" s="219"/>
      <c r="W167" s="219"/>
      <c r="X167" s="215"/>
      <c r="Y167" s="215"/>
    </row>
    <row r="168" spans="1:25" ht="30" customHeight="1">
      <c r="A168" s="745">
        <v>113</v>
      </c>
      <c r="B168" s="744"/>
      <c r="C168" s="745"/>
      <c r="D168" s="743" t="s">
        <v>1719</v>
      </c>
      <c r="E168" s="593"/>
      <c r="F168" s="592">
        <v>0</v>
      </c>
      <c r="G168" s="448"/>
      <c r="H168" s="592">
        <v>0</v>
      </c>
      <c r="I168" s="592">
        <v>0</v>
      </c>
      <c r="J168" s="221">
        <v>1</v>
      </c>
      <c r="K168" s="244"/>
      <c r="N168" s="215"/>
      <c r="O168" s="215"/>
      <c r="P168" s="223"/>
      <c r="S168" s="215"/>
      <c r="T168" s="215"/>
      <c r="V168" s="215"/>
      <c r="W168" s="215"/>
    </row>
    <row r="169" spans="1:25" s="227" customFormat="1" ht="7.5" customHeight="1">
      <c r="B169" s="151"/>
      <c r="C169" s="158"/>
      <c r="D169" s="139"/>
      <c r="E169" s="277"/>
      <c r="F169" s="277"/>
      <c r="G169" s="277"/>
      <c r="H169" s="277"/>
      <c r="I169" s="277"/>
      <c r="J169" s="221">
        <v>1</v>
      </c>
      <c r="K169" s="222"/>
      <c r="L169" s="215"/>
      <c r="M169" s="215"/>
      <c r="N169" s="219"/>
      <c r="O169" s="219"/>
      <c r="P169" s="223"/>
    </row>
    <row r="170" spans="1:25" s="227" customFormat="1" ht="7.5" hidden="1" customHeight="1">
      <c r="B170" s="151"/>
      <c r="C170" s="158"/>
      <c r="D170" s="139"/>
      <c r="E170" s="277"/>
      <c r="F170" s="277"/>
      <c r="G170" s="277"/>
      <c r="H170" s="277"/>
      <c r="I170" s="277"/>
      <c r="J170" s="221"/>
      <c r="K170" s="222"/>
      <c r="L170" s="215"/>
      <c r="M170" s="215"/>
      <c r="N170" s="219"/>
      <c r="O170" s="219"/>
      <c r="P170" s="223"/>
    </row>
    <row r="171" spans="1:25" s="227" customFormat="1" ht="7.5" hidden="1" customHeight="1">
      <c r="B171" s="151"/>
      <c r="C171" s="158"/>
      <c r="D171" s="139"/>
      <c r="E171" s="277"/>
      <c r="F171" s="277"/>
      <c r="G171" s="277"/>
      <c r="H171" s="277"/>
      <c r="I171" s="277"/>
      <c r="J171" s="221"/>
      <c r="K171" s="222"/>
      <c r="L171" s="215"/>
      <c r="M171" s="215"/>
      <c r="N171" s="219"/>
      <c r="O171" s="219"/>
      <c r="P171" s="223"/>
    </row>
    <row r="172" spans="1:25" s="227" customFormat="1">
      <c r="B172" s="215"/>
      <c r="C172" s="215"/>
      <c r="D172" s="216"/>
      <c r="E172" s="278"/>
      <c r="F172" s="278"/>
      <c r="G172" s="278"/>
      <c r="H172" s="278"/>
      <c r="I172" s="278"/>
      <c r="J172" s="221">
        <v>1</v>
      </c>
      <c r="K172" s="222"/>
      <c r="L172" s="215"/>
      <c r="M172" s="215"/>
      <c r="N172" s="219"/>
      <c r="O172" s="219"/>
      <c r="P172" s="223"/>
    </row>
    <row r="173" spans="1:25" s="227" customFormat="1">
      <c r="B173" s="215"/>
      <c r="C173" s="215"/>
      <c r="D173" s="228"/>
      <c r="E173" s="278"/>
      <c r="F173" s="278"/>
      <c r="G173" s="278"/>
      <c r="H173" s="278"/>
      <c r="I173" s="278"/>
      <c r="J173" s="221">
        <v>1</v>
      </c>
      <c r="K173" s="222"/>
      <c r="L173" s="215"/>
      <c r="M173" s="215"/>
      <c r="N173" s="219"/>
      <c r="O173" s="219"/>
      <c r="P173" s="223"/>
    </row>
    <row r="174" spans="1:25" s="227" customFormat="1" ht="39" customHeight="1">
      <c r="B174" s="880" t="str">
        <f>$B$7</f>
        <v>БЮДЖЕТ - НАЧАЛЕН ПЛАН
ПО ПЪЛНА ЕДИННА БЮДЖЕТНА КЛАСИФИКАЦИЯ</v>
      </c>
      <c r="C174" s="881"/>
      <c r="D174" s="881"/>
      <c r="E174" s="278"/>
      <c r="F174" s="278"/>
      <c r="G174" s="278"/>
      <c r="H174" s="278"/>
      <c r="I174" s="278"/>
      <c r="J174" s="221">
        <v>1</v>
      </c>
      <c r="K174" s="222"/>
      <c r="L174" s="215"/>
      <c r="M174" s="215"/>
      <c r="N174" s="219"/>
      <c r="O174" s="219"/>
      <c r="P174" s="223"/>
    </row>
    <row r="175" spans="1:25" s="227" customFormat="1">
      <c r="B175" s="215"/>
      <c r="C175" s="215"/>
      <c r="D175" s="228"/>
      <c r="E175" s="596" t="s">
        <v>1654</v>
      </c>
      <c r="F175" s="596" t="s">
        <v>1522</v>
      </c>
      <c r="G175" s="278"/>
      <c r="H175" s="278"/>
      <c r="I175" s="278"/>
      <c r="J175" s="221">
        <v>1</v>
      </c>
      <c r="K175" s="222"/>
      <c r="L175" s="215"/>
      <c r="M175" s="215"/>
      <c r="N175" s="219"/>
      <c r="O175" s="219"/>
      <c r="P175" s="223"/>
    </row>
    <row r="176" spans="1:25" s="227" customFormat="1" ht="38.25" customHeight="1">
      <c r="B176" s="882" t="str">
        <f>$B$9</f>
        <v>Маджарово</v>
      </c>
      <c r="C176" s="883"/>
      <c r="D176" s="884"/>
      <c r="E176" s="578">
        <f>$E$9</f>
        <v>45292</v>
      </c>
      <c r="F176" s="579">
        <f>$F$9</f>
        <v>45657</v>
      </c>
      <c r="G176" s="278"/>
      <c r="H176" s="278"/>
      <c r="I176" s="278"/>
      <c r="J176" s="221">
        <v>1</v>
      </c>
      <c r="K176" s="222"/>
      <c r="L176" s="215"/>
      <c r="M176" s="215"/>
      <c r="N176" s="219"/>
      <c r="O176" s="219"/>
      <c r="P176" s="223"/>
    </row>
    <row r="177" spans="1:25" s="227" customFormat="1">
      <c r="B177" s="230" t="str">
        <f>$B$10</f>
        <v>(наименование на разпоредителя с бюджет)</v>
      </c>
      <c r="C177" s="215"/>
      <c r="D177" s="216"/>
      <c r="E177" s="278"/>
      <c r="F177" s="595">
        <f>$F$10</f>
        <v>0</v>
      </c>
      <c r="G177" s="278"/>
      <c r="H177" s="278"/>
      <c r="I177" s="278"/>
      <c r="J177" s="221">
        <v>1</v>
      </c>
      <c r="K177" s="222"/>
      <c r="L177" s="215"/>
      <c r="M177" s="215"/>
      <c r="N177" s="219"/>
      <c r="O177" s="219"/>
      <c r="P177" s="223"/>
    </row>
    <row r="178" spans="1:25" s="227" customFormat="1" ht="12.75" customHeight="1">
      <c r="B178" s="230"/>
      <c r="C178" s="215"/>
      <c r="D178" s="216"/>
      <c r="E178" s="281"/>
      <c r="F178" s="278"/>
      <c r="G178" s="278"/>
      <c r="H178" s="278"/>
      <c r="I178" s="278"/>
      <c r="J178" s="221">
        <v>1</v>
      </c>
      <c r="K178" s="222"/>
      <c r="L178" s="230"/>
      <c r="M178" s="215"/>
      <c r="N178" s="216"/>
      <c r="O178" s="282"/>
      <c r="P178" s="223"/>
      <c r="Q178" s="230"/>
      <c r="R178" s="215"/>
      <c r="S178" s="216"/>
      <c r="T178" s="282"/>
      <c r="U178" s="215"/>
      <c r="V178" s="216"/>
      <c r="W178" s="282"/>
    </row>
    <row r="179" spans="1:25" s="227" customFormat="1" ht="38.25" customHeight="1">
      <c r="B179" s="906" t="str">
        <f>$B$12</f>
        <v>Маджарово</v>
      </c>
      <c r="C179" s="907"/>
      <c r="D179" s="908"/>
      <c r="E179" s="594" t="s">
        <v>1655</v>
      </c>
      <c r="F179" s="580" t="str">
        <f>$F$12</f>
        <v>7604</v>
      </c>
      <c r="G179" s="278"/>
      <c r="H179" s="278"/>
      <c r="I179" s="278"/>
      <c r="J179" s="221">
        <v>1</v>
      </c>
      <c r="K179" s="222"/>
      <c r="L179" s="914"/>
      <c r="M179" s="915"/>
      <c r="N179" s="915"/>
      <c r="O179" s="282"/>
      <c r="P179" s="223"/>
      <c r="Q179" s="914"/>
      <c r="R179" s="915"/>
      <c r="S179" s="915"/>
      <c r="T179" s="282"/>
      <c r="U179" s="215"/>
      <c r="V179" s="219"/>
      <c r="W179" s="282"/>
    </row>
    <row r="180" spans="1:25" s="227" customFormat="1">
      <c r="B180" s="581" t="str">
        <f>$B$13</f>
        <v>(наименование на първостепенния разпоредител с бюджет)</v>
      </c>
      <c r="C180" s="215"/>
      <c r="D180" s="216"/>
      <c r="E180" s="281" t="s">
        <v>1656</v>
      </c>
      <c r="F180" s="278"/>
      <c r="G180" s="278"/>
      <c r="H180" s="278"/>
      <c r="I180" s="278"/>
      <c r="J180" s="221">
        <v>1</v>
      </c>
      <c r="K180" s="222"/>
      <c r="L180" s="230"/>
      <c r="M180" s="215"/>
      <c r="N180" s="216"/>
      <c r="O180" s="282"/>
      <c r="P180" s="223"/>
      <c r="Q180" s="230"/>
      <c r="R180" s="215"/>
      <c r="S180" s="216"/>
      <c r="T180" s="282"/>
      <c r="U180" s="215"/>
      <c r="V180" s="216"/>
      <c r="W180" s="282"/>
    </row>
    <row r="181" spans="1:25" s="227" customFormat="1" ht="21.75" customHeight="1">
      <c r="B181" s="151"/>
      <c r="C181" s="158"/>
      <c r="D181" s="441"/>
      <c r="E181" s="277"/>
      <c r="F181" s="277"/>
      <c r="G181" s="277"/>
      <c r="H181" s="277"/>
      <c r="I181" s="277"/>
      <c r="J181" s="221">
        <v>1</v>
      </c>
      <c r="K181" s="222"/>
      <c r="L181" s="278"/>
      <c r="M181" s="278"/>
      <c r="N181" s="282"/>
      <c r="O181" s="282"/>
      <c r="P181" s="223"/>
      <c r="Q181" s="278"/>
      <c r="R181" s="278"/>
      <c r="S181" s="282"/>
      <c r="T181" s="282"/>
      <c r="U181" s="278"/>
      <c r="V181" s="282"/>
      <c r="W181" s="282"/>
    </row>
    <row r="182" spans="1:25" s="227" customFormat="1" ht="16.8" thickBot="1">
      <c r="B182" s="215"/>
      <c r="C182" s="215"/>
      <c r="D182" s="228"/>
      <c r="E182" s="278"/>
      <c r="F182" s="281"/>
      <c r="G182" s="281"/>
      <c r="H182" s="281"/>
      <c r="I182" s="281" t="s">
        <v>1657</v>
      </c>
      <c r="J182" s="221">
        <v>1</v>
      </c>
      <c r="K182" s="222"/>
      <c r="L182" s="283" t="s">
        <v>91</v>
      </c>
      <c r="M182" s="278"/>
      <c r="N182" s="282"/>
      <c r="O182" s="284" t="s">
        <v>1657</v>
      </c>
      <c r="P182" s="223"/>
      <c r="Q182" s="285" t="s">
        <v>92</v>
      </c>
      <c r="R182" s="286"/>
      <c r="S182" s="287"/>
      <c r="T182" s="288"/>
      <c r="U182" s="286"/>
      <c r="V182" s="287"/>
      <c r="W182" s="288" t="s">
        <v>1657</v>
      </c>
    </row>
    <row r="183" spans="1:25" s="227" customFormat="1" ht="31.5" customHeight="1" thickBot="1">
      <c r="B183" s="599"/>
      <c r="C183" s="600"/>
      <c r="D183" s="601" t="s">
        <v>1242</v>
      </c>
      <c r="E183" s="719"/>
      <c r="F183" s="923" t="s">
        <v>1459</v>
      </c>
      <c r="G183" s="924"/>
      <c r="H183" s="924"/>
      <c r="I183" s="925"/>
      <c r="J183" s="221">
        <v>1</v>
      </c>
      <c r="K183" s="222"/>
      <c r="L183" s="916" t="s">
        <v>1887</v>
      </c>
      <c r="M183" s="916" t="s">
        <v>1888</v>
      </c>
      <c r="N183" s="918" t="s">
        <v>1889</v>
      </c>
      <c r="O183" s="918" t="s">
        <v>93</v>
      </c>
      <c r="P183" s="222"/>
      <c r="Q183" s="918" t="s">
        <v>1890</v>
      </c>
      <c r="R183" s="918" t="s">
        <v>1891</v>
      </c>
      <c r="S183" s="918" t="s">
        <v>1892</v>
      </c>
      <c r="T183" s="918" t="s">
        <v>94</v>
      </c>
      <c r="U183" s="289" t="s">
        <v>95</v>
      </c>
      <c r="V183" s="289"/>
      <c r="W183" s="290"/>
      <c r="X183" s="921" t="s">
        <v>96</v>
      </c>
    </row>
    <row r="184" spans="1:25" s="227" customFormat="1" ht="44.25" customHeight="1" thickBot="1">
      <c r="B184" s="602" t="s">
        <v>1573</v>
      </c>
      <c r="C184" s="603" t="s">
        <v>1658</v>
      </c>
      <c r="D184" s="604" t="s">
        <v>1000</v>
      </c>
      <c r="E184" s="670"/>
      <c r="F184" s="605" t="str">
        <f>+F20</f>
        <v>държавни дейности</v>
      </c>
      <c r="G184" s="605" t="str">
        <f>+G20</f>
        <v>местни дейности</v>
      </c>
      <c r="H184" s="605" t="str">
        <f>+H20</f>
        <v>дофинансиране</v>
      </c>
      <c r="I184" s="606" t="str">
        <f>+I20</f>
        <v>Общо</v>
      </c>
      <c r="J184" s="221">
        <v>1</v>
      </c>
      <c r="K184" s="222"/>
      <c r="L184" s="917"/>
      <c r="M184" s="917"/>
      <c r="N184" s="919"/>
      <c r="O184" s="919"/>
      <c r="P184" s="222"/>
      <c r="Q184" s="920"/>
      <c r="R184" s="920"/>
      <c r="S184" s="920"/>
      <c r="T184" s="920"/>
      <c r="U184" s="293">
        <f>$C$3</f>
        <v>2024</v>
      </c>
      <c r="V184" s="293">
        <f>$C$3+1</f>
        <v>2025</v>
      </c>
      <c r="W184" s="293" t="str">
        <f>CONCATENATE("след ",$C$3+1)</f>
        <v>след 2025</v>
      </c>
      <c r="X184" s="922"/>
    </row>
    <row r="185" spans="1:25" s="227" customFormat="1" ht="18" thickBot="1">
      <c r="B185" s="508"/>
      <c r="C185" s="294"/>
      <c r="D185" s="295" t="s">
        <v>1243</v>
      </c>
      <c r="E185" s="670"/>
      <c r="F185" s="296"/>
      <c r="G185" s="296"/>
      <c r="H185" s="483"/>
      <c r="I185" s="483"/>
      <c r="J185" s="221">
        <v>1</v>
      </c>
      <c r="K185" s="222"/>
      <c r="L185" s="297" t="s">
        <v>97</v>
      </c>
      <c r="M185" s="297" t="s">
        <v>98</v>
      </c>
      <c r="N185" s="298" t="s">
        <v>99</v>
      </c>
      <c r="O185" s="298" t="s">
        <v>100</v>
      </c>
      <c r="P185" s="222"/>
      <c r="Q185" s="299" t="s">
        <v>101</v>
      </c>
      <c r="R185" s="299" t="s">
        <v>102</v>
      </c>
      <c r="S185" s="299" t="s">
        <v>103</v>
      </c>
      <c r="T185" s="299" t="s">
        <v>104</v>
      </c>
      <c r="U185" s="299" t="s">
        <v>1025</v>
      </c>
      <c r="V185" s="299" t="s">
        <v>1026</v>
      </c>
      <c r="W185" s="299" t="s">
        <v>1027</v>
      </c>
      <c r="X185" s="300" t="s">
        <v>1028</v>
      </c>
    </row>
    <row r="186" spans="1:25" s="227" customFormat="1" ht="78.75" customHeight="1" thickBot="1">
      <c r="B186" s="301"/>
      <c r="C186" s="302"/>
      <c r="D186" s="301"/>
      <c r="E186" s="618"/>
      <c r="F186" s="303"/>
      <c r="G186" s="303"/>
      <c r="H186" s="303"/>
      <c r="I186" s="303"/>
      <c r="J186" s="221">
        <v>1</v>
      </c>
      <c r="K186" s="222"/>
      <c r="L186" s="304" t="s">
        <v>1029</v>
      </c>
      <c r="M186" s="304" t="s">
        <v>1029</v>
      </c>
      <c r="N186" s="304" t="s">
        <v>1030</v>
      </c>
      <c r="O186" s="304" t="s">
        <v>1031</v>
      </c>
      <c r="P186" s="305"/>
      <c r="Q186" s="304" t="s">
        <v>1029</v>
      </c>
      <c r="R186" s="304" t="s">
        <v>1029</v>
      </c>
      <c r="S186" s="304" t="s">
        <v>1032</v>
      </c>
      <c r="T186" s="304" t="s">
        <v>1033</v>
      </c>
      <c r="U186" s="304" t="s">
        <v>1029</v>
      </c>
      <c r="V186" s="304" t="s">
        <v>1029</v>
      </c>
      <c r="W186" s="304" t="s">
        <v>1029</v>
      </c>
      <c r="X186" s="306" t="s">
        <v>1034</v>
      </c>
    </row>
    <row r="187" spans="1:25" s="247" customFormat="1" ht="34.5" customHeight="1" thickBot="1">
      <c r="A187" s="259">
        <v>5</v>
      </c>
      <c r="B187" s="597">
        <v>100</v>
      </c>
      <c r="C187" s="912" t="s">
        <v>1244</v>
      </c>
      <c r="D187" s="912"/>
      <c r="E187" s="598"/>
      <c r="F187" s="598">
        <f>SUMIF($B$610:$B$20000,$B187,F$610:F$20000)</f>
        <v>2107177</v>
      </c>
      <c r="G187" s="598">
        <f>SUMIF($B$610:$B$20000,$B187,G$610:G$20000)</f>
        <v>288000</v>
      </c>
      <c r="H187" s="598">
        <f>SUMIF($B$610:$B$20000,$B187,H$610:H$20000)</f>
        <v>0</v>
      </c>
      <c r="I187" s="598">
        <f>SUMIF($B$610:$B$20000,$B187,I$610:I$20000)</f>
        <v>2395177</v>
      </c>
      <c r="J187" s="221">
        <f t="shared" ref="J187:J256" si="12">(IF($E187&lt;&gt;0,$J$2,IF($I187&lt;&gt;0,$J$2,"")))</f>
        <v>1</v>
      </c>
      <c r="K187" s="244"/>
      <c r="L187" s="497">
        <f>SUMIF($B$610:$B$20000,$B187,L$610:L$20000)</f>
        <v>0</v>
      </c>
      <c r="M187" s="498">
        <f>SUMIF($B$610:$B$20000,$B187,M$610:M$20000)</f>
        <v>0</v>
      </c>
      <c r="N187" s="498">
        <f>SUMIF($B$610:$B$20000,$B187,N$610:N$20000)</f>
        <v>2395177</v>
      </c>
      <c r="O187" s="498">
        <f>SUMIF($B$610:$B$20000,$B187,O$610:O$20000)</f>
        <v>-2395177</v>
      </c>
      <c r="P187" s="244"/>
      <c r="Q187" s="660">
        <f t="shared" ref="Q187:W187" si="13">SUMIF($B$610:$B$20000,$B187,Q$610:Q$20000)</f>
        <v>0</v>
      </c>
      <c r="R187" s="660">
        <f t="shared" si="13"/>
        <v>0</v>
      </c>
      <c r="S187" s="660">
        <f t="shared" si="13"/>
        <v>0</v>
      </c>
      <c r="T187" s="660">
        <f t="shared" si="13"/>
        <v>0</v>
      </c>
      <c r="U187" s="660">
        <f t="shared" si="13"/>
        <v>0</v>
      </c>
      <c r="V187" s="660">
        <f t="shared" si="13"/>
        <v>0</v>
      </c>
      <c r="W187" s="660">
        <f t="shared" si="13"/>
        <v>0</v>
      </c>
      <c r="X187" s="509">
        <f>T187-U187-V187-W187</f>
        <v>0</v>
      </c>
      <c r="Y187" s="227"/>
    </row>
    <row r="188" spans="1:25" ht="19.5" customHeight="1" thickBot="1">
      <c r="A188" s="260">
        <v>10</v>
      </c>
      <c r="B188" s="140"/>
      <c r="C188" s="144">
        <v>101</v>
      </c>
      <c r="D188" s="138" t="s">
        <v>1245</v>
      </c>
      <c r="E188" s="593"/>
      <c r="F188" s="249">
        <f t="shared" ref="F188:I189" si="14">SUMIF($C$610:$C$20000,$C188,F$610:F$20000)</f>
        <v>2071177</v>
      </c>
      <c r="G188" s="249">
        <f t="shared" si="14"/>
        <v>288000</v>
      </c>
      <c r="H188" s="249">
        <f t="shared" si="14"/>
        <v>0</v>
      </c>
      <c r="I188" s="249">
        <f t="shared" si="14"/>
        <v>2359177</v>
      </c>
      <c r="J188" s="221">
        <f t="shared" si="12"/>
        <v>1</v>
      </c>
      <c r="K188" s="244"/>
      <c r="L188" s="314">
        <f t="shared" ref="L188:O189" si="15">SUMIF($C$610:$C$20000,$C188,L$610:L$20000)</f>
        <v>0</v>
      </c>
      <c r="M188" s="315">
        <f t="shared" si="15"/>
        <v>0</v>
      </c>
      <c r="N188" s="315">
        <f t="shared" si="15"/>
        <v>2359177</v>
      </c>
      <c r="O188" s="315">
        <f t="shared" si="15"/>
        <v>-2359177</v>
      </c>
      <c r="P188" s="244"/>
      <c r="Q188" s="661">
        <f t="shared" ref="Q188:W189" si="16">SUMIF($C$610:$C$20000,$C188,Q$610:Q$20000)</f>
        <v>0</v>
      </c>
      <c r="R188" s="661">
        <f t="shared" si="16"/>
        <v>0</v>
      </c>
      <c r="S188" s="661">
        <f t="shared" si="16"/>
        <v>0</v>
      </c>
      <c r="T188" s="661">
        <f t="shared" si="16"/>
        <v>0</v>
      </c>
      <c r="U188" s="661">
        <f t="shared" si="16"/>
        <v>0</v>
      </c>
      <c r="V188" s="661">
        <f t="shared" si="16"/>
        <v>0</v>
      </c>
      <c r="W188" s="661">
        <f t="shared" si="16"/>
        <v>0</v>
      </c>
      <c r="X188" s="313">
        <f t="shared" ref="X188:X256" si="17">T188-U188-V188-W188</f>
        <v>0</v>
      </c>
      <c r="Y188" s="227"/>
    </row>
    <row r="189" spans="1:25" ht="18.600000000000001" thickBot="1">
      <c r="A189" s="260">
        <v>15</v>
      </c>
      <c r="B189" s="140"/>
      <c r="C189" s="137">
        <v>102</v>
      </c>
      <c r="D189" s="139" t="s">
        <v>1246</v>
      </c>
      <c r="E189" s="593"/>
      <c r="F189" s="249">
        <f t="shared" si="14"/>
        <v>36000</v>
      </c>
      <c r="G189" s="249">
        <f t="shared" si="14"/>
        <v>0</v>
      </c>
      <c r="H189" s="249">
        <f t="shared" si="14"/>
        <v>0</v>
      </c>
      <c r="I189" s="249">
        <f t="shared" si="14"/>
        <v>36000</v>
      </c>
      <c r="J189" s="221">
        <f t="shared" si="12"/>
        <v>1</v>
      </c>
      <c r="K189" s="244"/>
      <c r="L189" s="314">
        <f t="shared" si="15"/>
        <v>0</v>
      </c>
      <c r="M189" s="315">
        <f t="shared" si="15"/>
        <v>0</v>
      </c>
      <c r="N189" s="315">
        <f t="shared" si="15"/>
        <v>36000</v>
      </c>
      <c r="O189" s="315">
        <f t="shared" si="15"/>
        <v>-36000</v>
      </c>
      <c r="P189" s="244"/>
      <c r="Q189" s="661">
        <f t="shared" si="16"/>
        <v>0</v>
      </c>
      <c r="R189" s="661">
        <f t="shared" si="16"/>
        <v>0</v>
      </c>
      <c r="S189" s="661">
        <f t="shared" si="16"/>
        <v>0</v>
      </c>
      <c r="T189" s="661">
        <f t="shared" si="16"/>
        <v>0</v>
      </c>
      <c r="U189" s="661">
        <f t="shared" si="16"/>
        <v>0</v>
      </c>
      <c r="V189" s="661">
        <f t="shared" si="16"/>
        <v>0</v>
      </c>
      <c r="W189" s="661">
        <f t="shared" si="16"/>
        <v>0</v>
      </c>
      <c r="X189" s="313">
        <f t="shared" si="17"/>
        <v>0</v>
      </c>
      <c r="Y189" s="247"/>
    </row>
    <row r="190" spans="1:25" s="247" customFormat="1" ht="19.5" customHeight="1" thickBot="1">
      <c r="A190" s="259">
        <v>35</v>
      </c>
      <c r="B190" s="597">
        <v>200</v>
      </c>
      <c r="C190" s="912" t="s">
        <v>1247</v>
      </c>
      <c r="D190" s="912"/>
      <c r="E190" s="598"/>
      <c r="F190" s="598">
        <f>SUMIF($B$610:$B$20000,$B190,F$610:F$20000)</f>
        <v>316500</v>
      </c>
      <c r="G190" s="598">
        <f>SUMIF($B$610:$B$20000,$B190,G$610:G$20000)</f>
        <v>122274</v>
      </c>
      <c r="H190" s="598">
        <f>SUMIF($B$610:$B$20000,$B190,H$610:H$20000)</f>
        <v>0</v>
      </c>
      <c r="I190" s="598">
        <f>SUMIF($B$610:$B$20000,$B190,I$610:I$20000)</f>
        <v>438774</v>
      </c>
      <c r="J190" s="221">
        <f t="shared" si="12"/>
        <v>1</v>
      </c>
      <c r="K190" s="244"/>
      <c r="L190" s="500">
        <f>SUMIF($B$610:$B$20000,$B190,L$610:L$20000)</f>
        <v>0</v>
      </c>
      <c r="M190" s="501">
        <f>SUMIF($B$610:$B$20000,$B190,M$610:M$20000)</f>
        <v>0</v>
      </c>
      <c r="N190" s="501">
        <f>SUMIF($B$610:$B$20000,$B190,N$610:N$20000)</f>
        <v>438774</v>
      </c>
      <c r="O190" s="501">
        <f>SUMIF($B$610:$B$20000,$B190,O$610:O$20000)</f>
        <v>-438774</v>
      </c>
      <c r="P190" s="244"/>
      <c r="Q190" s="662">
        <f t="shared" ref="Q190:W190" si="18">SUMIF($B$610:$B$20000,$B190,Q$610:Q$20000)</f>
        <v>0</v>
      </c>
      <c r="R190" s="662">
        <f t="shared" si="18"/>
        <v>0</v>
      </c>
      <c r="S190" s="662">
        <f t="shared" si="18"/>
        <v>0</v>
      </c>
      <c r="T190" s="662">
        <f t="shared" si="18"/>
        <v>0</v>
      </c>
      <c r="U190" s="662">
        <f t="shared" si="18"/>
        <v>0</v>
      </c>
      <c r="V190" s="662">
        <f t="shared" si="18"/>
        <v>0</v>
      </c>
      <c r="W190" s="662">
        <f t="shared" si="18"/>
        <v>0</v>
      </c>
      <c r="X190" s="499">
        <f t="shared" si="17"/>
        <v>0</v>
      </c>
      <c r="Y190" s="215"/>
    </row>
    <row r="191" spans="1:25" ht="21.75" customHeight="1" thickBot="1">
      <c r="A191" s="260">
        <v>40</v>
      </c>
      <c r="B191" s="143"/>
      <c r="C191" s="144">
        <v>201</v>
      </c>
      <c r="D191" s="138" t="s">
        <v>1248</v>
      </c>
      <c r="E191" s="593"/>
      <c r="F191" s="249">
        <f t="shared" ref="F191:I195" si="19">SUMIF($C$610:$C$20000,$C191,F$610:F$20000)</f>
        <v>109000</v>
      </c>
      <c r="G191" s="249">
        <f t="shared" si="19"/>
        <v>77074</v>
      </c>
      <c r="H191" s="249">
        <f t="shared" si="19"/>
        <v>0</v>
      </c>
      <c r="I191" s="249">
        <f t="shared" si="19"/>
        <v>186074</v>
      </c>
      <c r="J191" s="221">
        <f t="shared" si="12"/>
        <v>1</v>
      </c>
      <c r="K191" s="244"/>
      <c r="L191" s="314">
        <f t="shared" ref="L191:O195" si="20">SUMIF($C$610:$C$20000,$C191,L$610:L$20000)</f>
        <v>0</v>
      </c>
      <c r="M191" s="315">
        <f t="shared" si="20"/>
        <v>0</v>
      </c>
      <c r="N191" s="315">
        <f t="shared" si="20"/>
        <v>186074</v>
      </c>
      <c r="O191" s="315">
        <f t="shared" si="20"/>
        <v>-186074</v>
      </c>
      <c r="P191" s="244"/>
      <c r="Q191" s="661">
        <f t="shared" ref="Q191:W195" si="21">SUMIF($C$610:$C$20000,$C191,Q$610:Q$20000)</f>
        <v>0</v>
      </c>
      <c r="R191" s="661">
        <f t="shared" si="21"/>
        <v>0</v>
      </c>
      <c r="S191" s="661">
        <f t="shared" si="21"/>
        <v>0</v>
      </c>
      <c r="T191" s="661">
        <f t="shared" si="21"/>
        <v>0</v>
      </c>
      <c r="U191" s="661">
        <f t="shared" si="21"/>
        <v>0</v>
      </c>
      <c r="V191" s="661">
        <f t="shared" si="21"/>
        <v>0</v>
      </c>
      <c r="W191" s="661">
        <f t="shared" si="21"/>
        <v>0</v>
      </c>
      <c r="X191" s="313">
        <f t="shared" si="17"/>
        <v>0</v>
      </c>
    </row>
    <row r="192" spans="1:25" ht="18.600000000000001" thickBot="1">
      <c r="A192" s="260">
        <v>45</v>
      </c>
      <c r="B192" s="136"/>
      <c r="C192" s="137">
        <v>202</v>
      </c>
      <c r="D192" s="145" t="s">
        <v>1249</v>
      </c>
      <c r="E192" s="593"/>
      <c r="F192" s="249">
        <f t="shared" si="19"/>
        <v>21000</v>
      </c>
      <c r="G192" s="249">
        <f t="shared" si="19"/>
        <v>32000</v>
      </c>
      <c r="H192" s="249">
        <f t="shared" si="19"/>
        <v>0</v>
      </c>
      <c r="I192" s="249">
        <f t="shared" si="19"/>
        <v>53000</v>
      </c>
      <c r="J192" s="221">
        <f t="shared" si="12"/>
        <v>1</v>
      </c>
      <c r="K192" s="244"/>
      <c r="L192" s="314">
        <f t="shared" si="20"/>
        <v>0</v>
      </c>
      <c r="M192" s="315">
        <f t="shared" si="20"/>
        <v>0</v>
      </c>
      <c r="N192" s="315">
        <f t="shared" si="20"/>
        <v>53000</v>
      </c>
      <c r="O192" s="315">
        <f t="shared" si="20"/>
        <v>-53000</v>
      </c>
      <c r="P192" s="244"/>
      <c r="Q192" s="661">
        <f t="shared" si="21"/>
        <v>0</v>
      </c>
      <c r="R192" s="661">
        <f t="shared" si="21"/>
        <v>0</v>
      </c>
      <c r="S192" s="661">
        <f t="shared" si="21"/>
        <v>0</v>
      </c>
      <c r="T192" s="661">
        <f t="shared" si="21"/>
        <v>0</v>
      </c>
      <c r="U192" s="661">
        <f t="shared" si="21"/>
        <v>0</v>
      </c>
      <c r="V192" s="661">
        <f t="shared" si="21"/>
        <v>0</v>
      </c>
      <c r="W192" s="661">
        <f t="shared" si="21"/>
        <v>0</v>
      </c>
      <c r="X192" s="313">
        <f t="shared" si="17"/>
        <v>0</v>
      </c>
      <c r="Y192" s="247"/>
    </row>
    <row r="193" spans="1:25" ht="32.4" thickBot="1">
      <c r="A193" s="260">
        <v>50</v>
      </c>
      <c r="B193" s="152"/>
      <c r="C193" s="137">
        <v>205</v>
      </c>
      <c r="D193" s="145" t="s">
        <v>900</v>
      </c>
      <c r="E193" s="593"/>
      <c r="F193" s="249">
        <f t="shared" si="19"/>
        <v>91500</v>
      </c>
      <c r="G193" s="249">
        <f t="shared" si="19"/>
        <v>13200</v>
      </c>
      <c r="H193" s="249">
        <f t="shared" si="19"/>
        <v>0</v>
      </c>
      <c r="I193" s="249">
        <f t="shared" si="19"/>
        <v>104700</v>
      </c>
      <c r="J193" s="221">
        <f t="shared" si="12"/>
        <v>1</v>
      </c>
      <c r="K193" s="244"/>
      <c r="L193" s="314">
        <f t="shared" si="20"/>
        <v>0</v>
      </c>
      <c r="M193" s="315">
        <f t="shared" si="20"/>
        <v>0</v>
      </c>
      <c r="N193" s="315">
        <f t="shared" si="20"/>
        <v>104700</v>
      </c>
      <c r="O193" s="315">
        <f t="shared" si="20"/>
        <v>-104700</v>
      </c>
      <c r="P193" s="244"/>
      <c r="Q193" s="661">
        <f t="shared" si="21"/>
        <v>0</v>
      </c>
      <c r="R193" s="661">
        <f t="shared" si="21"/>
        <v>0</v>
      </c>
      <c r="S193" s="661">
        <f t="shared" si="21"/>
        <v>0</v>
      </c>
      <c r="T193" s="661">
        <f t="shared" si="21"/>
        <v>0</v>
      </c>
      <c r="U193" s="661">
        <f t="shared" si="21"/>
        <v>0</v>
      </c>
      <c r="V193" s="661">
        <f t="shared" si="21"/>
        <v>0</v>
      </c>
      <c r="W193" s="661">
        <f t="shared" si="21"/>
        <v>0</v>
      </c>
      <c r="X193" s="313">
        <f t="shared" si="17"/>
        <v>0</v>
      </c>
    </row>
    <row r="194" spans="1:25" ht="21.75" customHeight="1" thickBot="1">
      <c r="A194" s="260">
        <v>55</v>
      </c>
      <c r="B194" s="152"/>
      <c r="C194" s="137">
        <v>208</v>
      </c>
      <c r="D194" s="159" t="s">
        <v>901</v>
      </c>
      <c r="E194" s="593"/>
      <c r="F194" s="249">
        <f t="shared" si="19"/>
        <v>5000</v>
      </c>
      <c r="G194" s="249">
        <f t="shared" si="19"/>
        <v>0</v>
      </c>
      <c r="H194" s="249">
        <f t="shared" si="19"/>
        <v>0</v>
      </c>
      <c r="I194" s="249">
        <f t="shared" si="19"/>
        <v>5000</v>
      </c>
      <c r="J194" s="221">
        <f t="shared" si="12"/>
        <v>1</v>
      </c>
      <c r="K194" s="244"/>
      <c r="L194" s="314">
        <f t="shared" si="20"/>
        <v>0</v>
      </c>
      <c r="M194" s="315">
        <f t="shared" si="20"/>
        <v>0</v>
      </c>
      <c r="N194" s="315">
        <f t="shared" si="20"/>
        <v>5000</v>
      </c>
      <c r="O194" s="315">
        <f t="shared" si="20"/>
        <v>-5000</v>
      </c>
      <c r="P194" s="244"/>
      <c r="Q194" s="661">
        <f t="shared" si="21"/>
        <v>0</v>
      </c>
      <c r="R194" s="661">
        <f t="shared" si="21"/>
        <v>0</v>
      </c>
      <c r="S194" s="661">
        <f t="shared" si="21"/>
        <v>0</v>
      </c>
      <c r="T194" s="661">
        <f t="shared" si="21"/>
        <v>0</v>
      </c>
      <c r="U194" s="661">
        <f t="shared" si="21"/>
        <v>0</v>
      </c>
      <c r="V194" s="661">
        <f t="shared" si="21"/>
        <v>0</v>
      </c>
      <c r="W194" s="661">
        <f t="shared" si="21"/>
        <v>0</v>
      </c>
      <c r="X194" s="313">
        <f t="shared" si="17"/>
        <v>0</v>
      </c>
    </row>
    <row r="195" spans="1:25" ht="18.600000000000001" thickBot="1">
      <c r="A195" s="260">
        <v>60</v>
      </c>
      <c r="B195" s="143"/>
      <c r="C195" s="142">
        <v>209</v>
      </c>
      <c r="D195" s="148" t="s">
        <v>902</v>
      </c>
      <c r="E195" s="593"/>
      <c r="F195" s="249">
        <f t="shared" si="19"/>
        <v>90000</v>
      </c>
      <c r="G195" s="249">
        <f t="shared" si="19"/>
        <v>0</v>
      </c>
      <c r="H195" s="249">
        <f t="shared" si="19"/>
        <v>0</v>
      </c>
      <c r="I195" s="249">
        <f t="shared" si="19"/>
        <v>90000</v>
      </c>
      <c r="J195" s="221">
        <f t="shared" si="12"/>
        <v>1</v>
      </c>
      <c r="K195" s="244"/>
      <c r="L195" s="314">
        <f t="shared" si="20"/>
        <v>0</v>
      </c>
      <c r="M195" s="315">
        <f t="shared" si="20"/>
        <v>0</v>
      </c>
      <c r="N195" s="315">
        <f t="shared" si="20"/>
        <v>90000</v>
      </c>
      <c r="O195" s="315">
        <f t="shared" si="20"/>
        <v>-90000</v>
      </c>
      <c r="P195" s="244"/>
      <c r="Q195" s="661">
        <f t="shared" si="21"/>
        <v>0</v>
      </c>
      <c r="R195" s="661">
        <f t="shared" si="21"/>
        <v>0</v>
      </c>
      <c r="S195" s="661">
        <f t="shared" si="21"/>
        <v>0</v>
      </c>
      <c r="T195" s="661">
        <f t="shared" si="21"/>
        <v>0</v>
      </c>
      <c r="U195" s="661">
        <f t="shared" si="21"/>
        <v>0</v>
      </c>
      <c r="V195" s="661">
        <f t="shared" si="21"/>
        <v>0</v>
      </c>
      <c r="W195" s="661">
        <f t="shared" si="21"/>
        <v>0</v>
      </c>
      <c r="X195" s="313">
        <f t="shared" si="17"/>
        <v>0</v>
      </c>
    </row>
    <row r="196" spans="1:25" s="247" customFormat="1" ht="19.5" customHeight="1" thickBot="1">
      <c r="A196" s="259">
        <v>65</v>
      </c>
      <c r="B196" s="597">
        <v>500</v>
      </c>
      <c r="C196" s="912" t="s">
        <v>203</v>
      </c>
      <c r="D196" s="912"/>
      <c r="E196" s="598"/>
      <c r="F196" s="598">
        <f>SUMIF($B$610:$B$20000,$B196,F$610:F$20000)</f>
        <v>528481</v>
      </c>
      <c r="G196" s="598">
        <f>SUMIF($B$610:$B$20000,$B196,G$610:G$20000)</f>
        <v>74000</v>
      </c>
      <c r="H196" s="598">
        <f>SUMIF($B$610:$B$20000,$B196,H$610:H$20000)</f>
        <v>0</v>
      </c>
      <c r="I196" s="598">
        <f>SUMIF($B$610:$B$20000,$B196,I$610:I$20000)</f>
        <v>602481</v>
      </c>
      <c r="J196" s="221">
        <f t="shared" si="12"/>
        <v>1</v>
      </c>
      <c r="K196" s="244"/>
      <c r="L196" s="500">
        <f>SUMIF($B$610:$B$20000,$B196,L$610:L$20000)</f>
        <v>0</v>
      </c>
      <c r="M196" s="501">
        <f>SUMIF($B$610:$B$20000,$B196,M$610:M$20000)</f>
        <v>0</v>
      </c>
      <c r="N196" s="501">
        <f>SUMIF($B$610:$B$20000,$B196,N$610:N$20000)</f>
        <v>602481</v>
      </c>
      <c r="O196" s="501">
        <f>SUMIF($B$610:$B$20000,$B196,O$610:O$20000)</f>
        <v>-602481</v>
      </c>
      <c r="P196" s="244"/>
      <c r="Q196" s="662">
        <f t="shared" ref="Q196:W196" si="22">SUMIF($B$610:$B$20000,$B196,Q$610:Q$20000)</f>
        <v>0</v>
      </c>
      <c r="R196" s="662">
        <f t="shared" si="22"/>
        <v>0</v>
      </c>
      <c r="S196" s="662">
        <f t="shared" si="22"/>
        <v>0</v>
      </c>
      <c r="T196" s="662">
        <f t="shared" si="22"/>
        <v>0</v>
      </c>
      <c r="U196" s="662">
        <f t="shared" si="22"/>
        <v>0</v>
      </c>
      <c r="V196" s="662">
        <f t="shared" si="22"/>
        <v>0</v>
      </c>
      <c r="W196" s="662">
        <f t="shared" si="22"/>
        <v>0</v>
      </c>
      <c r="X196" s="499">
        <f t="shared" si="17"/>
        <v>0</v>
      </c>
      <c r="Y196" s="215"/>
    </row>
    <row r="197" spans="1:25" ht="18.600000000000001" thickBot="1">
      <c r="A197" s="260">
        <v>70</v>
      </c>
      <c r="B197" s="143"/>
      <c r="C197" s="160">
        <v>551</v>
      </c>
      <c r="D197" s="456" t="s">
        <v>204</v>
      </c>
      <c r="E197" s="593"/>
      <c r="F197" s="249">
        <f t="shared" ref="F197:I203" si="23">SUMIF($C$610:$C$20000,$C197,F$610:F$20000)</f>
        <v>311233</v>
      </c>
      <c r="G197" s="249">
        <f t="shared" si="23"/>
        <v>48000</v>
      </c>
      <c r="H197" s="249">
        <f t="shared" si="23"/>
        <v>0</v>
      </c>
      <c r="I197" s="249">
        <f t="shared" si="23"/>
        <v>359233</v>
      </c>
      <c r="J197" s="221">
        <f t="shared" si="12"/>
        <v>1</v>
      </c>
      <c r="K197" s="244"/>
      <c r="L197" s="314">
        <f t="shared" ref="L197:O203" si="24">SUMIF($C$610:$C$20000,$C197,L$610:L$20000)</f>
        <v>0</v>
      </c>
      <c r="M197" s="315">
        <f t="shared" si="24"/>
        <v>0</v>
      </c>
      <c r="N197" s="315">
        <f t="shared" si="24"/>
        <v>359233</v>
      </c>
      <c r="O197" s="315">
        <f t="shared" si="24"/>
        <v>-359233</v>
      </c>
      <c r="P197" s="244"/>
      <c r="Q197" s="661">
        <f t="shared" ref="Q197:W203" si="25">SUMIF($C$610:$C$20000,$C197,Q$610:Q$20000)</f>
        <v>0</v>
      </c>
      <c r="R197" s="661">
        <f t="shared" si="25"/>
        <v>0</v>
      </c>
      <c r="S197" s="661">
        <f t="shared" si="25"/>
        <v>0</v>
      </c>
      <c r="T197" s="661">
        <f t="shared" si="25"/>
        <v>0</v>
      </c>
      <c r="U197" s="661">
        <f t="shared" si="25"/>
        <v>0</v>
      </c>
      <c r="V197" s="661">
        <f t="shared" si="25"/>
        <v>0</v>
      </c>
      <c r="W197" s="661">
        <f t="shared" si="25"/>
        <v>0</v>
      </c>
      <c r="X197" s="313">
        <f t="shared" si="17"/>
        <v>0</v>
      </c>
    </row>
    <row r="198" spans="1:25" ht="18.600000000000001" thickBot="1">
      <c r="A198" s="260">
        <v>75</v>
      </c>
      <c r="B198" s="143"/>
      <c r="C198" s="161">
        <v>552</v>
      </c>
      <c r="D198" s="457" t="s">
        <v>205</v>
      </c>
      <c r="E198" s="593"/>
      <c r="F198" s="249">
        <f t="shared" si="23"/>
        <v>34600</v>
      </c>
      <c r="G198" s="249">
        <f t="shared" si="23"/>
        <v>0</v>
      </c>
      <c r="H198" s="249">
        <f t="shared" si="23"/>
        <v>0</v>
      </c>
      <c r="I198" s="249">
        <f t="shared" si="23"/>
        <v>34600</v>
      </c>
      <c r="J198" s="221">
        <f t="shared" si="12"/>
        <v>1</v>
      </c>
      <c r="K198" s="244"/>
      <c r="L198" s="314">
        <f t="shared" si="24"/>
        <v>0</v>
      </c>
      <c r="M198" s="315">
        <f t="shared" si="24"/>
        <v>0</v>
      </c>
      <c r="N198" s="315">
        <f t="shared" si="24"/>
        <v>34600</v>
      </c>
      <c r="O198" s="315">
        <f t="shared" si="24"/>
        <v>-34600</v>
      </c>
      <c r="P198" s="244"/>
      <c r="Q198" s="661">
        <f t="shared" si="25"/>
        <v>0</v>
      </c>
      <c r="R198" s="661">
        <f t="shared" si="25"/>
        <v>0</v>
      </c>
      <c r="S198" s="661">
        <f t="shared" si="25"/>
        <v>0</v>
      </c>
      <c r="T198" s="661">
        <f t="shared" si="25"/>
        <v>0</v>
      </c>
      <c r="U198" s="661">
        <f t="shared" si="25"/>
        <v>0</v>
      </c>
      <c r="V198" s="661">
        <f t="shared" si="25"/>
        <v>0</v>
      </c>
      <c r="W198" s="661">
        <f t="shared" si="25"/>
        <v>0</v>
      </c>
      <c r="X198" s="313">
        <f t="shared" si="17"/>
        <v>0</v>
      </c>
      <c r="Y198" s="247"/>
    </row>
    <row r="199" spans="1:25" ht="18.600000000000001" hidden="1" thickBot="1">
      <c r="A199" s="260"/>
      <c r="B199" s="143"/>
      <c r="C199" s="161">
        <v>558</v>
      </c>
      <c r="D199" s="457" t="s">
        <v>1674</v>
      </c>
      <c r="E199" s="593"/>
      <c r="F199" s="249">
        <f t="shared" si="23"/>
        <v>0</v>
      </c>
      <c r="G199" s="249">
        <f t="shared" si="23"/>
        <v>0</v>
      </c>
      <c r="H199" s="249">
        <f t="shared" si="23"/>
        <v>0</v>
      </c>
      <c r="I199" s="249">
        <f t="shared" si="23"/>
        <v>0</v>
      </c>
      <c r="J199" s="221" t="str">
        <f t="shared" si="12"/>
        <v/>
      </c>
      <c r="K199" s="244"/>
      <c r="L199" s="314">
        <f t="shared" si="24"/>
        <v>0</v>
      </c>
      <c r="M199" s="315">
        <f t="shared" si="24"/>
        <v>0</v>
      </c>
      <c r="N199" s="315">
        <f t="shared" si="24"/>
        <v>0</v>
      </c>
      <c r="O199" s="315">
        <f t="shared" si="24"/>
        <v>0</v>
      </c>
      <c r="P199" s="244"/>
      <c r="Q199" s="661">
        <f t="shared" si="25"/>
        <v>0</v>
      </c>
      <c r="R199" s="661">
        <f t="shared" si="25"/>
        <v>0</v>
      </c>
      <c r="S199" s="661">
        <f t="shared" si="25"/>
        <v>0</v>
      </c>
      <c r="T199" s="661">
        <f t="shared" si="25"/>
        <v>0</v>
      </c>
      <c r="U199" s="661">
        <f t="shared" si="25"/>
        <v>0</v>
      </c>
      <c r="V199" s="661">
        <f t="shared" si="25"/>
        <v>0</v>
      </c>
      <c r="W199" s="661">
        <f t="shared" si="25"/>
        <v>0</v>
      </c>
      <c r="X199" s="313">
        <f>T199-U199-V199-W199</f>
        <v>0</v>
      </c>
      <c r="Y199" s="247"/>
    </row>
    <row r="200" spans="1:25" ht="18.600000000000001" thickBot="1">
      <c r="A200" s="260">
        <v>80</v>
      </c>
      <c r="B200" s="143"/>
      <c r="C200" s="161">
        <v>560</v>
      </c>
      <c r="D200" s="458" t="s">
        <v>206</v>
      </c>
      <c r="E200" s="593"/>
      <c r="F200" s="249">
        <f t="shared" si="23"/>
        <v>113700</v>
      </c>
      <c r="G200" s="249">
        <f t="shared" si="23"/>
        <v>19000</v>
      </c>
      <c r="H200" s="249">
        <f t="shared" si="23"/>
        <v>0</v>
      </c>
      <c r="I200" s="249">
        <f t="shared" si="23"/>
        <v>132700</v>
      </c>
      <c r="J200" s="221">
        <f t="shared" si="12"/>
        <v>1</v>
      </c>
      <c r="K200" s="244"/>
      <c r="L200" s="314">
        <f t="shared" si="24"/>
        <v>0</v>
      </c>
      <c r="M200" s="315">
        <f t="shared" si="24"/>
        <v>0</v>
      </c>
      <c r="N200" s="315">
        <f t="shared" si="24"/>
        <v>132700</v>
      </c>
      <c r="O200" s="315">
        <f t="shared" si="24"/>
        <v>-132700</v>
      </c>
      <c r="P200" s="244"/>
      <c r="Q200" s="661">
        <f t="shared" si="25"/>
        <v>0</v>
      </c>
      <c r="R200" s="661">
        <f t="shared" si="25"/>
        <v>0</v>
      </c>
      <c r="S200" s="661">
        <f t="shared" si="25"/>
        <v>0</v>
      </c>
      <c r="T200" s="661">
        <f t="shared" si="25"/>
        <v>0</v>
      </c>
      <c r="U200" s="661">
        <f t="shared" si="25"/>
        <v>0</v>
      </c>
      <c r="V200" s="661">
        <f t="shared" si="25"/>
        <v>0</v>
      </c>
      <c r="W200" s="661">
        <f t="shared" si="25"/>
        <v>0</v>
      </c>
      <c r="X200" s="313">
        <f t="shared" si="17"/>
        <v>0</v>
      </c>
    </row>
    <row r="201" spans="1:25" ht="22.5" customHeight="1" thickBot="1">
      <c r="A201" s="260">
        <v>85</v>
      </c>
      <c r="B201" s="143"/>
      <c r="C201" s="161">
        <v>580</v>
      </c>
      <c r="D201" s="457" t="s">
        <v>207</v>
      </c>
      <c r="E201" s="593"/>
      <c r="F201" s="249">
        <f t="shared" si="23"/>
        <v>68948</v>
      </c>
      <c r="G201" s="249">
        <f t="shared" si="23"/>
        <v>7000</v>
      </c>
      <c r="H201" s="249">
        <f t="shared" si="23"/>
        <v>0</v>
      </c>
      <c r="I201" s="249">
        <f t="shared" si="23"/>
        <v>75948</v>
      </c>
      <c r="J201" s="221">
        <f t="shared" si="12"/>
        <v>1</v>
      </c>
      <c r="K201" s="244"/>
      <c r="L201" s="314">
        <f t="shared" si="24"/>
        <v>0</v>
      </c>
      <c r="M201" s="315">
        <f t="shared" si="24"/>
        <v>0</v>
      </c>
      <c r="N201" s="315">
        <f t="shared" si="24"/>
        <v>75948</v>
      </c>
      <c r="O201" s="315">
        <f t="shared" si="24"/>
        <v>-75948</v>
      </c>
      <c r="P201" s="244"/>
      <c r="Q201" s="661">
        <f t="shared" si="25"/>
        <v>0</v>
      </c>
      <c r="R201" s="661">
        <f t="shared" si="25"/>
        <v>0</v>
      </c>
      <c r="S201" s="661">
        <f t="shared" si="25"/>
        <v>0</v>
      </c>
      <c r="T201" s="661">
        <f t="shared" si="25"/>
        <v>0</v>
      </c>
      <c r="U201" s="661">
        <f t="shared" si="25"/>
        <v>0</v>
      </c>
      <c r="V201" s="661">
        <f t="shared" si="25"/>
        <v>0</v>
      </c>
      <c r="W201" s="661">
        <f t="shared" si="25"/>
        <v>0</v>
      </c>
      <c r="X201" s="313">
        <f t="shared" si="17"/>
        <v>0</v>
      </c>
    </row>
    <row r="202" spans="1:25" ht="22.5" hidden="1" customHeight="1" thickBot="1">
      <c r="A202" s="260"/>
      <c r="B202" s="143"/>
      <c r="C202" s="161">
        <v>588</v>
      </c>
      <c r="D202" s="457" t="s">
        <v>1679</v>
      </c>
      <c r="E202" s="593"/>
      <c r="F202" s="249">
        <f t="shared" si="23"/>
        <v>0</v>
      </c>
      <c r="G202" s="249">
        <f t="shared" si="23"/>
        <v>0</v>
      </c>
      <c r="H202" s="249">
        <f t="shared" si="23"/>
        <v>0</v>
      </c>
      <c r="I202" s="249">
        <f t="shared" si="23"/>
        <v>0</v>
      </c>
      <c r="J202" s="221" t="str">
        <f t="shared" si="12"/>
        <v/>
      </c>
      <c r="K202" s="244"/>
      <c r="L202" s="314">
        <f t="shared" si="24"/>
        <v>0</v>
      </c>
      <c r="M202" s="315">
        <f t="shared" si="24"/>
        <v>0</v>
      </c>
      <c r="N202" s="315">
        <f t="shared" si="24"/>
        <v>0</v>
      </c>
      <c r="O202" s="315">
        <f t="shared" si="24"/>
        <v>0</v>
      </c>
      <c r="P202" s="244"/>
      <c r="Q202" s="661">
        <f t="shared" si="25"/>
        <v>0</v>
      </c>
      <c r="R202" s="661">
        <f t="shared" si="25"/>
        <v>0</v>
      </c>
      <c r="S202" s="661">
        <f t="shared" si="25"/>
        <v>0</v>
      </c>
      <c r="T202" s="661">
        <f t="shared" si="25"/>
        <v>0</v>
      </c>
      <c r="U202" s="661">
        <f t="shared" si="25"/>
        <v>0</v>
      </c>
      <c r="V202" s="661">
        <f t="shared" si="25"/>
        <v>0</v>
      </c>
      <c r="W202" s="661">
        <f t="shared" si="25"/>
        <v>0</v>
      </c>
      <c r="X202" s="313">
        <f t="shared" si="17"/>
        <v>0</v>
      </c>
    </row>
    <row r="203" spans="1:25" ht="32.4" hidden="1" thickBot="1">
      <c r="A203" s="260">
        <v>90</v>
      </c>
      <c r="B203" s="143"/>
      <c r="C203" s="162">
        <v>590</v>
      </c>
      <c r="D203" s="459" t="s">
        <v>208</v>
      </c>
      <c r="E203" s="593"/>
      <c r="F203" s="249">
        <f t="shared" si="23"/>
        <v>0</v>
      </c>
      <c r="G203" s="249">
        <f t="shared" si="23"/>
        <v>0</v>
      </c>
      <c r="H203" s="249">
        <f t="shared" si="23"/>
        <v>0</v>
      </c>
      <c r="I203" s="249">
        <f t="shared" si="23"/>
        <v>0</v>
      </c>
      <c r="J203" s="221" t="str">
        <f t="shared" si="12"/>
        <v/>
      </c>
      <c r="K203" s="244"/>
      <c r="L203" s="314">
        <f t="shared" si="24"/>
        <v>0</v>
      </c>
      <c r="M203" s="315">
        <f t="shared" si="24"/>
        <v>0</v>
      </c>
      <c r="N203" s="315">
        <f t="shared" si="24"/>
        <v>0</v>
      </c>
      <c r="O203" s="315">
        <f t="shared" si="24"/>
        <v>0</v>
      </c>
      <c r="P203" s="244"/>
      <c r="Q203" s="661">
        <f t="shared" si="25"/>
        <v>0</v>
      </c>
      <c r="R203" s="661">
        <f t="shared" si="25"/>
        <v>0</v>
      </c>
      <c r="S203" s="661">
        <f t="shared" si="25"/>
        <v>0</v>
      </c>
      <c r="T203" s="661">
        <f t="shared" si="25"/>
        <v>0</v>
      </c>
      <c r="U203" s="661">
        <f t="shared" si="25"/>
        <v>0</v>
      </c>
      <c r="V203" s="661">
        <f t="shared" si="25"/>
        <v>0</v>
      </c>
      <c r="W203" s="661">
        <f t="shared" si="25"/>
        <v>0</v>
      </c>
      <c r="X203" s="313">
        <f t="shared" si="17"/>
        <v>0</v>
      </c>
    </row>
    <row r="204" spans="1:25" s="247" customFormat="1" ht="24" hidden="1" customHeight="1" thickBot="1">
      <c r="A204" s="259">
        <v>115</v>
      </c>
      <c r="B204" s="597">
        <v>800</v>
      </c>
      <c r="C204" s="912" t="s">
        <v>209</v>
      </c>
      <c r="D204" s="912"/>
      <c r="E204" s="598"/>
      <c r="F204" s="598">
        <f t="shared" ref="F204:I205" si="26">SUMIF($B$610:$B$20000,$B204,F$610:F$20000)</f>
        <v>0</v>
      </c>
      <c r="G204" s="598">
        <f t="shared" si="26"/>
        <v>0</v>
      </c>
      <c r="H204" s="598">
        <f t="shared" si="26"/>
        <v>0</v>
      </c>
      <c r="I204" s="598">
        <f t="shared" si="26"/>
        <v>0</v>
      </c>
      <c r="J204" s="221" t="str">
        <f t="shared" si="12"/>
        <v/>
      </c>
      <c r="K204" s="244"/>
      <c r="L204" s="316">
        <f t="shared" ref="L204:O205" si="27">SUMIF($B$610:$B$20000,$B204,L$610:L$20000)</f>
        <v>0</v>
      </c>
      <c r="M204" s="317">
        <f t="shared" si="27"/>
        <v>0</v>
      </c>
      <c r="N204" s="317">
        <f t="shared" si="27"/>
        <v>0</v>
      </c>
      <c r="O204" s="317">
        <f t="shared" si="27"/>
        <v>0</v>
      </c>
      <c r="P204" s="244"/>
      <c r="Q204" s="663">
        <f t="shared" ref="Q204:W205" si="28">SUMIF($B$610:$B$20000,$B204,Q$610:Q$20000)</f>
        <v>0</v>
      </c>
      <c r="R204" s="663">
        <f t="shared" si="28"/>
        <v>0</v>
      </c>
      <c r="S204" s="663">
        <f t="shared" si="28"/>
        <v>0</v>
      </c>
      <c r="T204" s="663">
        <f t="shared" si="28"/>
        <v>0</v>
      </c>
      <c r="U204" s="663">
        <f t="shared" si="28"/>
        <v>0</v>
      </c>
      <c r="V204" s="663">
        <f t="shared" si="28"/>
        <v>0</v>
      </c>
      <c r="W204" s="663">
        <f t="shared" si="28"/>
        <v>0</v>
      </c>
      <c r="X204" s="313">
        <f t="shared" si="17"/>
        <v>0</v>
      </c>
      <c r="Y204" s="215"/>
    </row>
    <row r="205" spans="1:25" s="247" customFormat="1" ht="18.600000000000001" thickBot="1">
      <c r="A205" s="259">
        <v>125</v>
      </c>
      <c r="B205" s="597">
        <v>1000</v>
      </c>
      <c r="C205" s="912" t="s">
        <v>210</v>
      </c>
      <c r="D205" s="912"/>
      <c r="E205" s="598"/>
      <c r="F205" s="598">
        <f t="shared" si="26"/>
        <v>472348</v>
      </c>
      <c r="G205" s="598">
        <f t="shared" si="26"/>
        <v>663161</v>
      </c>
      <c r="H205" s="598">
        <f t="shared" si="26"/>
        <v>0</v>
      </c>
      <c r="I205" s="598">
        <f t="shared" si="26"/>
        <v>1135509</v>
      </c>
      <c r="J205" s="221">
        <f t="shared" si="12"/>
        <v>1</v>
      </c>
      <c r="K205" s="244"/>
      <c r="L205" s="316">
        <f t="shared" si="27"/>
        <v>0</v>
      </c>
      <c r="M205" s="317">
        <f t="shared" si="27"/>
        <v>0</v>
      </c>
      <c r="N205" s="317">
        <f t="shared" si="27"/>
        <v>1135509</v>
      </c>
      <c r="O205" s="317">
        <f t="shared" si="27"/>
        <v>-1135509</v>
      </c>
      <c r="P205" s="244"/>
      <c r="Q205" s="316">
        <f t="shared" si="28"/>
        <v>0</v>
      </c>
      <c r="R205" s="316">
        <f t="shared" si="28"/>
        <v>0</v>
      </c>
      <c r="S205" s="316">
        <f t="shared" si="28"/>
        <v>1116169</v>
      </c>
      <c r="T205" s="316">
        <f t="shared" si="28"/>
        <v>-1116169</v>
      </c>
      <c r="U205" s="316">
        <f t="shared" si="28"/>
        <v>0</v>
      </c>
      <c r="V205" s="316">
        <f t="shared" si="28"/>
        <v>0</v>
      </c>
      <c r="W205" s="316">
        <f t="shared" si="28"/>
        <v>0</v>
      </c>
      <c r="X205" s="313">
        <f t="shared" si="17"/>
        <v>-1116169</v>
      </c>
      <c r="Y205" s="215"/>
    </row>
    <row r="206" spans="1:25" ht="18.600000000000001" thickBot="1">
      <c r="A206" s="260">
        <v>130</v>
      </c>
      <c r="B206" s="136"/>
      <c r="C206" s="144">
        <v>1011</v>
      </c>
      <c r="D206" s="163" t="s">
        <v>211</v>
      </c>
      <c r="E206" s="593"/>
      <c r="F206" s="249">
        <f t="shared" ref="F206:I222" si="29">SUMIF($C$610:$C$20000,$C206,F$610:F$20000)</f>
        <v>27200</v>
      </c>
      <c r="G206" s="249">
        <f t="shared" si="29"/>
        <v>66000</v>
      </c>
      <c r="H206" s="249">
        <f t="shared" si="29"/>
        <v>0</v>
      </c>
      <c r="I206" s="249">
        <f t="shared" si="29"/>
        <v>93200</v>
      </c>
      <c r="J206" s="221">
        <f t="shared" si="12"/>
        <v>1</v>
      </c>
      <c r="K206" s="244"/>
      <c r="L206" s="314">
        <f t="shared" ref="L206:O222" si="30">SUMIF($C$610:$C$20000,$C206,L$610:L$20000)</f>
        <v>0</v>
      </c>
      <c r="M206" s="315">
        <f t="shared" si="30"/>
        <v>0</v>
      </c>
      <c r="N206" s="315">
        <f t="shared" si="30"/>
        <v>93200</v>
      </c>
      <c r="O206" s="315">
        <f t="shared" si="30"/>
        <v>-93200</v>
      </c>
      <c r="P206" s="244"/>
      <c r="Q206" s="314">
        <f t="shared" ref="Q206:W215" si="31">SUMIF($C$610:$C$20000,$C206,Q$610:Q$20000)</f>
        <v>0</v>
      </c>
      <c r="R206" s="314">
        <f t="shared" si="31"/>
        <v>0</v>
      </c>
      <c r="S206" s="314">
        <f t="shared" si="31"/>
        <v>93200</v>
      </c>
      <c r="T206" s="314">
        <f t="shared" si="31"/>
        <v>-93200</v>
      </c>
      <c r="U206" s="314">
        <f t="shared" si="31"/>
        <v>0</v>
      </c>
      <c r="V206" s="314">
        <f t="shared" si="31"/>
        <v>0</v>
      </c>
      <c r="W206" s="314">
        <f t="shared" si="31"/>
        <v>0</v>
      </c>
      <c r="X206" s="313">
        <f t="shared" si="17"/>
        <v>-93200</v>
      </c>
      <c r="Y206" s="247"/>
    </row>
    <row r="207" spans="1:25" ht="18.600000000000001" thickBot="1">
      <c r="A207" s="260">
        <v>135</v>
      </c>
      <c r="B207" s="136"/>
      <c r="C207" s="137">
        <v>1012</v>
      </c>
      <c r="D207" s="145" t="s">
        <v>212</v>
      </c>
      <c r="E207" s="593"/>
      <c r="F207" s="249">
        <f t="shared" si="29"/>
        <v>2000</v>
      </c>
      <c r="G207" s="249">
        <f t="shared" si="29"/>
        <v>0</v>
      </c>
      <c r="H207" s="249">
        <f t="shared" si="29"/>
        <v>0</v>
      </c>
      <c r="I207" s="249">
        <f t="shared" si="29"/>
        <v>2000</v>
      </c>
      <c r="J207" s="221">
        <f t="shared" si="12"/>
        <v>1</v>
      </c>
      <c r="K207" s="244"/>
      <c r="L207" s="314">
        <f t="shared" si="30"/>
        <v>0</v>
      </c>
      <c r="M207" s="315">
        <f t="shared" si="30"/>
        <v>0</v>
      </c>
      <c r="N207" s="315">
        <f t="shared" si="30"/>
        <v>2000</v>
      </c>
      <c r="O207" s="315">
        <f t="shared" si="30"/>
        <v>-2000</v>
      </c>
      <c r="P207" s="244"/>
      <c r="Q207" s="314">
        <f t="shared" si="31"/>
        <v>0</v>
      </c>
      <c r="R207" s="314">
        <f t="shared" si="31"/>
        <v>0</v>
      </c>
      <c r="S207" s="314">
        <f t="shared" si="31"/>
        <v>2000</v>
      </c>
      <c r="T207" s="314">
        <f t="shared" si="31"/>
        <v>-2000</v>
      </c>
      <c r="U207" s="314">
        <f t="shared" si="31"/>
        <v>0</v>
      </c>
      <c r="V207" s="314">
        <f t="shared" si="31"/>
        <v>0</v>
      </c>
      <c r="W207" s="314">
        <f t="shared" si="31"/>
        <v>0</v>
      </c>
      <c r="X207" s="313">
        <f t="shared" si="17"/>
        <v>-2000</v>
      </c>
      <c r="Y207" s="247"/>
    </row>
    <row r="208" spans="1:25" ht="18.600000000000001" hidden="1" thickBot="1">
      <c r="A208" s="260">
        <v>140</v>
      </c>
      <c r="B208" s="136"/>
      <c r="C208" s="137">
        <v>1013</v>
      </c>
      <c r="D208" s="145" t="s">
        <v>213</v>
      </c>
      <c r="E208" s="593"/>
      <c r="F208" s="249">
        <f t="shared" si="29"/>
        <v>0</v>
      </c>
      <c r="G208" s="249">
        <f t="shared" si="29"/>
        <v>0</v>
      </c>
      <c r="H208" s="249">
        <f t="shared" si="29"/>
        <v>0</v>
      </c>
      <c r="I208" s="249">
        <f t="shared" si="29"/>
        <v>0</v>
      </c>
      <c r="J208" s="221" t="str">
        <f t="shared" si="12"/>
        <v/>
      </c>
      <c r="K208" s="244"/>
      <c r="L208" s="314">
        <f t="shared" si="30"/>
        <v>0</v>
      </c>
      <c r="M208" s="315">
        <f t="shared" si="30"/>
        <v>0</v>
      </c>
      <c r="N208" s="315">
        <f t="shared" si="30"/>
        <v>0</v>
      </c>
      <c r="O208" s="315">
        <f t="shared" si="30"/>
        <v>0</v>
      </c>
      <c r="P208" s="244"/>
      <c r="Q208" s="314">
        <f t="shared" si="31"/>
        <v>0</v>
      </c>
      <c r="R208" s="314">
        <f t="shared" si="31"/>
        <v>0</v>
      </c>
      <c r="S208" s="314">
        <f t="shared" si="31"/>
        <v>0</v>
      </c>
      <c r="T208" s="314">
        <f t="shared" si="31"/>
        <v>0</v>
      </c>
      <c r="U208" s="314">
        <f t="shared" si="31"/>
        <v>0</v>
      </c>
      <c r="V208" s="314">
        <f t="shared" si="31"/>
        <v>0</v>
      </c>
      <c r="W208" s="314">
        <f t="shared" si="31"/>
        <v>0</v>
      </c>
      <c r="X208" s="313">
        <f t="shared" si="17"/>
        <v>0</v>
      </c>
    </row>
    <row r="209" spans="1:25" ht="18.600000000000001" thickBot="1">
      <c r="A209" s="260">
        <v>145</v>
      </c>
      <c r="B209" s="136"/>
      <c r="C209" s="137">
        <v>1014</v>
      </c>
      <c r="D209" s="145" t="s">
        <v>214</v>
      </c>
      <c r="E209" s="593"/>
      <c r="F209" s="249">
        <f t="shared" si="29"/>
        <v>17200</v>
      </c>
      <c r="G209" s="249">
        <f t="shared" si="29"/>
        <v>0</v>
      </c>
      <c r="H209" s="249">
        <f t="shared" si="29"/>
        <v>0</v>
      </c>
      <c r="I209" s="249">
        <f t="shared" si="29"/>
        <v>17200</v>
      </c>
      <c r="J209" s="221">
        <f t="shared" si="12"/>
        <v>1</v>
      </c>
      <c r="K209" s="244"/>
      <c r="L209" s="314">
        <f t="shared" si="30"/>
        <v>0</v>
      </c>
      <c r="M209" s="315">
        <f t="shared" si="30"/>
        <v>0</v>
      </c>
      <c r="N209" s="315">
        <f t="shared" si="30"/>
        <v>17200</v>
      </c>
      <c r="O209" s="315">
        <f t="shared" si="30"/>
        <v>-17200</v>
      </c>
      <c r="P209" s="244"/>
      <c r="Q209" s="314">
        <f t="shared" si="31"/>
        <v>0</v>
      </c>
      <c r="R209" s="314">
        <f t="shared" si="31"/>
        <v>0</v>
      </c>
      <c r="S209" s="314">
        <f t="shared" si="31"/>
        <v>17200</v>
      </c>
      <c r="T209" s="314">
        <f t="shared" si="31"/>
        <v>-17200</v>
      </c>
      <c r="U209" s="314">
        <f t="shared" si="31"/>
        <v>0</v>
      </c>
      <c r="V209" s="314">
        <f t="shared" si="31"/>
        <v>0</v>
      </c>
      <c r="W209" s="314">
        <f t="shared" si="31"/>
        <v>0</v>
      </c>
      <c r="X209" s="313">
        <f t="shared" si="17"/>
        <v>-17200</v>
      </c>
    </row>
    <row r="210" spans="1:25" ht="18.600000000000001" thickBot="1">
      <c r="A210" s="260">
        <v>150</v>
      </c>
      <c r="B210" s="136"/>
      <c r="C210" s="137">
        <v>1015</v>
      </c>
      <c r="D210" s="145" t="s">
        <v>215</v>
      </c>
      <c r="E210" s="593"/>
      <c r="F210" s="249">
        <f t="shared" si="29"/>
        <v>108289</v>
      </c>
      <c r="G210" s="249">
        <f t="shared" si="29"/>
        <v>45550</v>
      </c>
      <c r="H210" s="249">
        <f t="shared" si="29"/>
        <v>0</v>
      </c>
      <c r="I210" s="249">
        <f t="shared" si="29"/>
        <v>153839</v>
      </c>
      <c r="J210" s="221">
        <f t="shared" si="12"/>
        <v>1</v>
      </c>
      <c r="K210" s="244"/>
      <c r="L210" s="314">
        <f t="shared" si="30"/>
        <v>0</v>
      </c>
      <c r="M210" s="315">
        <f t="shared" si="30"/>
        <v>0</v>
      </c>
      <c r="N210" s="315">
        <f t="shared" si="30"/>
        <v>153839</v>
      </c>
      <c r="O210" s="315">
        <f t="shared" si="30"/>
        <v>-153839</v>
      </c>
      <c r="P210" s="244"/>
      <c r="Q210" s="314">
        <f t="shared" si="31"/>
        <v>0</v>
      </c>
      <c r="R210" s="314">
        <f t="shared" si="31"/>
        <v>0</v>
      </c>
      <c r="S210" s="314">
        <f t="shared" si="31"/>
        <v>153839</v>
      </c>
      <c r="T210" s="314">
        <f t="shared" si="31"/>
        <v>-153839</v>
      </c>
      <c r="U210" s="314">
        <f t="shared" si="31"/>
        <v>0</v>
      </c>
      <c r="V210" s="314">
        <f t="shared" si="31"/>
        <v>0</v>
      </c>
      <c r="W210" s="314">
        <f t="shared" si="31"/>
        <v>0</v>
      </c>
      <c r="X210" s="313">
        <f t="shared" si="17"/>
        <v>-153839</v>
      </c>
    </row>
    <row r="211" spans="1:25" ht="18.600000000000001" thickBot="1">
      <c r="A211" s="260">
        <v>155</v>
      </c>
      <c r="B211" s="136"/>
      <c r="C211" s="137">
        <v>1016</v>
      </c>
      <c r="D211" s="145" t="s">
        <v>216</v>
      </c>
      <c r="E211" s="593"/>
      <c r="F211" s="249">
        <f t="shared" si="29"/>
        <v>107400</v>
      </c>
      <c r="G211" s="249">
        <f t="shared" si="29"/>
        <v>141795</v>
      </c>
      <c r="H211" s="249">
        <f t="shared" si="29"/>
        <v>0</v>
      </c>
      <c r="I211" s="249">
        <f t="shared" si="29"/>
        <v>249195</v>
      </c>
      <c r="J211" s="221">
        <f t="shared" si="12"/>
        <v>1</v>
      </c>
      <c r="K211" s="244"/>
      <c r="L211" s="314">
        <f t="shared" si="30"/>
        <v>0</v>
      </c>
      <c r="M211" s="315">
        <f t="shared" si="30"/>
        <v>0</v>
      </c>
      <c r="N211" s="315">
        <f t="shared" si="30"/>
        <v>249195</v>
      </c>
      <c r="O211" s="315">
        <f t="shared" si="30"/>
        <v>-249195</v>
      </c>
      <c r="P211" s="244"/>
      <c r="Q211" s="314">
        <f t="shared" si="31"/>
        <v>0</v>
      </c>
      <c r="R211" s="314">
        <f t="shared" si="31"/>
        <v>0</v>
      </c>
      <c r="S211" s="314">
        <f t="shared" si="31"/>
        <v>249195</v>
      </c>
      <c r="T211" s="314">
        <f t="shared" si="31"/>
        <v>-249195</v>
      </c>
      <c r="U211" s="314">
        <f t="shared" si="31"/>
        <v>0</v>
      </c>
      <c r="V211" s="314">
        <f t="shared" si="31"/>
        <v>0</v>
      </c>
      <c r="W211" s="314">
        <f t="shared" si="31"/>
        <v>0</v>
      </c>
      <c r="X211" s="313">
        <f t="shared" si="17"/>
        <v>-249195</v>
      </c>
    </row>
    <row r="212" spans="1:25" ht="18.600000000000001" thickBot="1">
      <c r="A212" s="260">
        <v>160</v>
      </c>
      <c r="B212" s="140"/>
      <c r="C212" s="164">
        <v>1020</v>
      </c>
      <c r="D212" s="165" t="s">
        <v>217</v>
      </c>
      <c r="E212" s="593"/>
      <c r="F212" s="249">
        <f t="shared" si="29"/>
        <v>158455</v>
      </c>
      <c r="G212" s="249">
        <f t="shared" si="29"/>
        <v>335401</v>
      </c>
      <c r="H212" s="249">
        <f t="shared" si="29"/>
        <v>0</v>
      </c>
      <c r="I212" s="249">
        <f t="shared" si="29"/>
        <v>493856</v>
      </c>
      <c r="J212" s="221">
        <f t="shared" si="12"/>
        <v>1</v>
      </c>
      <c r="K212" s="244"/>
      <c r="L212" s="314">
        <f t="shared" si="30"/>
        <v>0</v>
      </c>
      <c r="M212" s="315">
        <f t="shared" si="30"/>
        <v>0</v>
      </c>
      <c r="N212" s="315">
        <f t="shared" si="30"/>
        <v>493856</v>
      </c>
      <c r="O212" s="315">
        <f t="shared" si="30"/>
        <v>-493856</v>
      </c>
      <c r="P212" s="244"/>
      <c r="Q212" s="314">
        <f t="shared" si="31"/>
        <v>0</v>
      </c>
      <c r="R212" s="314">
        <f t="shared" si="31"/>
        <v>0</v>
      </c>
      <c r="S212" s="314">
        <f t="shared" si="31"/>
        <v>493856</v>
      </c>
      <c r="T212" s="314">
        <f t="shared" si="31"/>
        <v>-493856</v>
      </c>
      <c r="U212" s="314">
        <f t="shared" si="31"/>
        <v>0</v>
      </c>
      <c r="V212" s="314">
        <f t="shared" si="31"/>
        <v>0</v>
      </c>
      <c r="W212" s="314">
        <f t="shared" si="31"/>
        <v>0</v>
      </c>
      <c r="X212" s="313">
        <f t="shared" si="17"/>
        <v>-493856</v>
      </c>
    </row>
    <row r="213" spans="1:25" ht="18.600000000000001" thickBot="1">
      <c r="A213" s="260">
        <v>165</v>
      </c>
      <c r="B213" s="136"/>
      <c r="C213" s="137">
        <v>1030</v>
      </c>
      <c r="D213" s="145" t="s">
        <v>218</v>
      </c>
      <c r="E213" s="593"/>
      <c r="F213" s="249">
        <f t="shared" si="29"/>
        <v>40000</v>
      </c>
      <c r="G213" s="249">
        <f t="shared" si="29"/>
        <v>52379</v>
      </c>
      <c r="H213" s="249">
        <f t="shared" si="29"/>
        <v>0</v>
      </c>
      <c r="I213" s="249">
        <f t="shared" si="29"/>
        <v>92379</v>
      </c>
      <c r="J213" s="221">
        <f t="shared" si="12"/>
        <v>1</v>
      </c>
      <c r="K213" s="244"/>
      <c r="L213" s="314">
        <f t="shared" si="30"/>
        <v>0</v>
      </c>
      <c r="M213" s="315">
        <f t="shared" si="30"/>
        <v>0</v>
      </c>
      <c r="N213" s="315">
        <f t="shared" si="30"/>
        <v>92379</v>
      </c>
      <c r="O213" s="315">
        <f t="shared" si="30"/>
        <v>-92379</v>
      </c>
      <c r="P213" s="244"/>
      <c r="Q213" s="314">
        <f t="shared" si="31"/>
        <v>0</v>
      </c>
      <c r="R213" s="314">
        <f t="shared" si="31"/>
        <v>0</v>
      </c>
      <c r="S213" s="314">
        <f t="shared" si="31"/>
        <v>92379</v>
      </c>
      <c r="T213" s="314">
        <f t="shared" si="31"/>
        <v>-92379</v>
      </c>
      <c r="U213" s="314">
        <f t="shared" si="31"/>
        <v>0</v>
      </c>
      <c r="V213" s="314">
        <f t="shared" si="31"/>
        <v>0</v>
      </c>
      <c r="W213" s="314">
        <f t="shared" si="31"/>
        <v>0</v>
      </c>
      <c r="X213" s="313">
        <f t="shared" si="17"/>
        <v>-92379</v>
      </c>
    </row>
    <row r="214" spans="1:25" ht="18.600000000000001" thickBot="1">
      <c r="A214" s="260">
        <v>175</v>
      </c>
      <c r="B214" s="136"/>
      <c r="C214" s="164">
        <v>1051</v>
      </c>
      <c r="D214" s="167" t="s">
        <v>219</v>
      </c>
      <c r="E214" s="593"/>
      <c r="F214" s="249">
        <f t="shared" si="29"/>
        <v>7304</v>
      </c>
      <c r="G214" s="249">
        <f t="shared" si="29"/>
        <v>11036</v>
      </c>
      <c r="H214" s="249">
        <f t="shared" si="29"/>
        <v>0</v>
      </c>
      <c r="I214" s="249">
        <f t="shared" si="29"/>
        <v>18340</v>
      </c>
      <c r="J214" s="221">
        <f t="shared" si="12"/>
        <v>1</v>
      </c>
      <c r="K214" s="244"/>
      <c r="L214" s="314">
        <f t="shared" si="30"/>
        <v>0</v>
      </c>
      <c r="M214" s="315">
        <f t="shared" si="30"/>
        <v>0</v>
      </c>
      <c r="N214" s="315">
        <f t="shared" si="30"/>
        <v>18340</v>
      </c>
      <c r="O214" s="315">
        <f t="shared" si="30"/>
        <v>-18340</v>
      </c>
      <c r="P214" s="244"/>
      <c r="Q214" s="661">
        <f t="shared" si="31"/>
        <v>0</v>
      </c>
      <c r="R214" s="661">
        <f t="shared" si="31"/>
        <v>0</v>
      </c>
      <c r="S214" s="661">
        <f t="shared" si="31"/>
        <v>0</v>
      </c>
      <c r="T214" s="661">
        <f t="shared" si="31"/>
        <v>0</v>
      </c>
      <c r="U214" s="661">
        <f t="shared" si="31"/>
        <v>0</v>
      </c>
      <c r="V214" s="661">
        <f t="shared" si="31"/>
        <v>0</v>
      </c>
      <c r="W214" s="661">
        <f t="shared" si="31"/>
        <v>0</v>
      </c>
      <c r="X214" s="313">
        <f t="shared" si="17"/>
        <v>0</v>
      </c>
    </row>
    <row r="215" spans="1:25" ht="18.600000000000001" hidden="1" thickBot="1">
      <c r="A215" s="260">
        <v>180</v>
      </c>
      <c r="B215" s="136"/>
      <c r="C215" s="137">
        <v>1052</v>
      </c>
      <c r="D215" s="145" t="s">
        <v>220</v>
      </c>
      <c r="E215" s="593"/>
      <c r="F215" s="249">
        <f t="shared" si="29"/>
        <v>0</v>
      </c>
      <c r="G215" s="249">
        <f t="shared" si="29"/>
        <v>0</v>
      </c>
      <c r="H215" s="249">
        <f t="shared" si="29"/>
        <v>0</v>
      </c>
      <c r="I215" s="249">
        <f t="shared" si="29"/>
        <v>0</v>
      </c>
      <c r="J215" s="221" t="str">
        <f t="shared" si="12"/>
        <v/>
      </c>
      <c r="K215" s="244"/>
      <c r="L215" s="314">
        <f t="shared" si="30"/>
        <v>0</v>
      </c>
      <c r="M215" s="315">
        <f t="shared" si="30"/>
        <v>0</v>
      </c>
      <c r="N215" s="315">
        <f t="shared" si="30"/>
        <v>0</v>
      </c>
      <c r="O215" s="315">
        <f t="shared" si="30"/>
        <v>0</v>
      </c>
      <c r="P215" s="244"/>
      <c r="Q215" s="661">
        <f t="shared" si="31"/>
        <v>0</v>
      </c>
      <c r="R215" s="661">
        <f t="shared" si="31"/>
        <v>0</v>
      </c>
      <c r="S215" s="661">
        <f t="shared" si="31"/>
        <v>0</v>
      </c>
      <c r="T215" s="661">
        <f t="shared" si="31"/>
        <v>0</v>
      </c>
      <c r="U215" s="661">
        <f t="shared" si="31"/>
        <v>0</v>
      </c>
      <c r="V215" s="661">
        <f t="shared" si="31"/>
        <v>0</v>
      </c>
      <c r="W215" s="661">
        <f t="shared" si="31"/>
        <v>0</v>
      </c>
      <c r="X215" s="313">
        <f t="shared" si="17"/>
        <v>0</v>
      </c>
    </row>
    <row r="216" spans="1:25" ht="18.600000000000001" hidden="1" thickBot="1">
      <c r="A216" s="260">
        <v>185</v>
      </c>
      <c r="B216" s="136"/>
      <c r="C216" s="168">
        <v>1053</v>
      </c>
      <c r="D216" s="169" t="s">
        <v>1680</v>
      </c>
      <c r="E216" s="593"/>
      <c r="F216" s="249">
        <f t="shared" si="29"/>
        <v>0</v>
      </c>
      <c r="G216" s="249">
        <f t="shared" si="29"/>
        <v>0</v>
      </c>
      <c r="H216" s="249">
        <f t="shared" si="29"/>
        <v>0</v>
      </c>
      <c r="I216" s="249">
        <f t="shared" si="29"/>
        <v>0</v>
      </c>
      <c r="J216" s="221" t="str">
        <f t="shared" si="12"/>
        <v/>
      </c>
      <c r="K216" s="244"/>
      <c r="L216" s="314">
        <f t="shared" si="30"/>
        <v>0</v>
      </c>
      <c r="M216" s="315">
        <f t="shared" si="30"/>
        <v>0</v>
      </c>
      <c r="N216" s="315">
        <f t="shared" si="30"/>
        <v>0</v>
      </c>
      <c r="O216" s="315">
        <f t="shared" si="30"/>
        <v>0</v>
      </c>
      <c r="P216" s="244"/>
      <c r="Q216" s="661">
        <f t="shared" ref="Q216:W222" si="32">SUMIF($C$610:$C$20000,$C216,Q$610:Q$20000)</f>
        <v>0</v>
      </c>
      <c r="R216" s="661">
        <f t="shared" si="32"/>
        <v>0</v>
      </c>
      <c r="S216" s="661">
        <f t="shared" si="32"/>
        <v>0</v>
      </c>
      <c r="T216" s="661">
        <f t="shared" si="32"/>
        <v>0</v>
      </c>
      <c r="U216" s="661">
        <f t="shared" si="32"/>
        <v>0</v>
      </c>
      <c r="V216" s="661">
        <f t="shared" si="32"/>
        <v>0</v>
      </c>
      <c r="W216" s="661">
        <f t="shared" si="32"/>
        <v>0</v>
      </c>
      <c r="X216" s="313">
        <f t="shared" si="17"/>
        <v>0</v>
      </c>
    </row>
    <row r="217" spans="1:25" ht="18.600000000000001" thickBot="1">
      <c r="A217" s="260">
        <v>190</v>
      </c>
      <c r="B217" s="136"/>
      <c r="C217" s="137">
        <v>1062</v>
      </c>
      <c r="D217" s="139" t="s">
        <v>221</v>
      </c>
      <c r="E217" s="593"/>
      <c r="F217" s="249">
        <f t="shared" si="29"/>
        <v>4500</v>
      </c>
      <c r="G217" s="249">
        <f t="shared" si="29"/>
        <v>10000</v>
      </c>
      <c r="H217" s="249">
        <f t="shared" si="29"/>
        <v>0</v>
      </c>
      <c r="I217" s="249">
        <f t="shared" si="29"/>
        <v>14500</v>
      </c>
      <c r="J217" s="221">
        <f t="shared" si="12"/>
        <v>1</v>
      </c>
      <c r="K217" s="244"/>
      <c r="L217" s="314">
        <f t="shared" si="30"/>
        <v>0</v>
      </c>
      <c r="M217" s="315">
        <f t="shared" si="30"/>
        <v>0</v>
      </c>
      <c r="N217" s="315">
        <f t="shared" si="30"/>
        <v>14500</v>
      </c>
      <c r="O217" s="315">
        <f t="shared" si="30"/>
        <v>-14500</v>
      </c>
      <c r="P217" s="244"/>
      <c r="Q217" s="314">
        <f t="shared" si="32"/>
        <v>0</v>
      </c>
      <c r="R217" s="314">
        <f t="shared" si="32"/>
        <v>0</v>
      </c>
      <c r="S217" s="314">
        <f t="shared" si="32"/>
        <v>14500</v>
      </c>
      <c r="T217" s="314">
        <f t="shared" si="32"/>
        <v>-14500</v>
      </c>
      <c r="U217" s="314">
        <f t="shared" si="32"/>
        <v>0</v>
      </c>
      <c r="V217" s="314">
        <f t="shared" si="32"/>
        <v>0</v>
      </c>
      <c r="W217" s="314">
        <f t="shared" si="32"/>
        <v>0</v>
      </c>
      <c r="X217" s="313">
        <f t="shared" si="17"/>
        <v>-14500</v>
      </c>
    </row>
    <row r="218" spans="1:25" ht="18.600000000000001" thickBot="1">
      <c r="A218" s="260">
        <v>200</v>
      </c>
      <c r="B218" s="136"/>
      <c r="C218" s="168">
        <v>1063</v>
      </c>
      <c r="D218" s="170" t="s">
        <v>1457</v>
      </c>
      <c r="E218" s="593"/>
      <c r="F218" s="249">
        <f t="shared" si="29"/>
        <v>0</v>
      </c>
      <c r="G218" s="249">
        <f t="shared" si="29"/>
        <v>1000</v>
      </c>
      <c r="H218" s="249">
        <f t="shared" si="29"/>
        <v>0</v>
      </c>
      <c r="I218" s="249">
        <f t="shared" si="29"/>
        <v>1000</v>
      </c>
      <c r="J218" s="221">
        <f t="shared" si="12"/>
        <v>1</v>
      </c>
      <c r="K218" s="244"/>
      <c r="L218" s="314">
        <f t="shared" si="30"/>
        <v>0</v>
      </c>
      <c r="M218" s="315">
        <f t="shared" si="30"/>
        <v>0</v>
      </c>
      <c r="N218" s="315">
        <f t="shared" si="30"/>
        <v>1000</v>
      </c>
      <c r="O218" s="315">
        <f t="shared" si="30"/>
        <v>-1000</v>
      </c>
      <c r="P218" s="244"/>
      <c r="Q218" s="314">
        <f t="shared" si="32"/>
        <v>0</v>
      </c>
      <c r="R218" s="314">
        <f t="shared" si="32"/>
        <v>0</v>
      </c>
      <c r="S218" s="314">
        <f t="shared" si="32"/>
        <v>0</v>
      </c>
      <c r="T218" s="314">
        <f t="shared" si="32"/>
        <v>0</v>
      </c>
      <c r="U218" s="314">
        <f t="shared" si="32"/>
        <v>0</v>
      </c>
      <c r="V218" s="314">
        <f t="shared" si="32"/>
        <v>0</v>
      </c>
      <c r="W218" s="314">
        <f t="shared" si="32"/>
        <v>0</v>
      </c>
      <c r="X218" s="313">
        <f>T218-U218-V218-W218</f>
        <v>0</v>
      </c>
    </row>
    <row r="219" spans="1:25" ht="18.600000000000001" hidden="1" thickBot="1">
      <c r="A219" s="260">
        <v>200</v>
      </c>
      <c r="B219" s="136"/>
      <c r="C219" s="168">
        <v>1069</v>
      </c>
      <c r="D219" s="170" t="s">
        <v>223</v>
      </c>
      <c r="E219" s="593"/>
      <c r="F219" s="249">
        <f t="shared" si="29"/>
        <v>0</v>
      </c>
      <c r="G219" s="249">
        <f t="shared" si="29"/>
        <v>0</v>
      </c>
      <c r="H219" s="249">
        <f t="shared" si="29"/>
        <v>0</v>
      </c>
      <c r="I219" s="249">
        <f t="shared" si="29"/>
        <v>0</v>
      </c>
      <c r="J219" s="221" t="str">
        <f t="shared" si="12"/>
        <v/>
      </c>
      <c r="K219" s="244"/>
      <c r="L219" s="314">
        <f t="shared" si="30"/>
        <v>0</v>
      </c>
      <c r="M219" s="315">
        <f t="shared" si="30"/>
        <v>0</v>
      </c>
      <c r="N219" s="315">
        <f t="shared" si="30"/>
        <v>0</v>
      </c>
      <c r="O219" s="315">
        <f t="shared" si="30"/>
        <v>0</v>
      </c>
      <c r="P219" s="244"/>
      <c r="Q219" s="314">
        <f t="shared" si="32"/>
        <v>0</v>
      </c>
      <c r="R219" s="314">
        <f t="shared" si="32"/>
        <v>0</v>
      </c>
      <c r="S219" s="314">
        <f t="shared" si="32"/>
        <v>0</v>
      </c>
      <c r="T219" s="314">
        <f t="shared" si="32"/>
        <v>0</v>
      </c>
      <c r="U219" s="314">
        <f t="shared" si="32"/>
        <v>0</v>
      </c>
      <c r="V219" s="314">
        <f t="shared" si="32"/>
        <v>0</v>
      </c>
      <c r="W219" s="314">
        <f t="shared" si="32"/>
        <v>0</v>
      </c>
      <c r="X219" s="313">
        <f t="shared" si="17"/>
        <v>0</v>
      </c>
    </row>
    <row r="220" spans="1:25" ht="31.8" hidden="1" thickBot="1">
      <c r="A220" s="260">
        <v>205</v>
      </c>
      <c r="B220" s="140"/>
      <c r="C220" s="137">
        <v>1091</v>
      </c>
      <c r="D220" s="145" t="s">
        <v>224</v>
      </c>
      <c r="E220" s="593"/>
      <c r="F220" s="249">
        <f t="shared" si="29"/>
        <v>0</v>
      </c>
      <c r="G220" s="249">
        <f t="shared" si="29"/>
        <v>0</v>
      </c>
      <c r="H220" s="249">
        <f t="shared" si="29"/>
        <v>0</v>
      </c>
      <c r="I220" s="249">
        <f t="shared" si="29"/>
        <v>0</v>
      </c>
      <c r="J220" s="221" t="str">
        <f t="shared" si="12"/>
        <v/>
      </c>
      <c r="K220" s="244"/>
      <c r="L220" s="314">
        <f t="shared" si="30"/>
        <v>0</v>
      </c>
      <c r="M220" s="315">
        <f t="shared" si="30"/>
        <v>0</v>
      </c>
      <c r="N220" s="315">
        <f t="shared" si="30"/>
        <v>0</v>
      </c>
      <c r="O220" s="315">
        <f t="shared" si="30"/>
        <v>0</v>
      </c>
      <c r="P220" s="244"/>
      <c r="Q220" s="314">
        <f t="shared" si="32"/>
        <v>0</v>
      </c>
      <c r="R220" s="314">
        <f t="shared" si="32"/>
        <v>0</v>
      </c>
      <c r="S220" s="314">
        <f t="shared" si="32"/>
        <v>0</v>
      </c>
      <c r="T220" s="314">
        <f t="shared" si="32"/>
        <v>0</v>
      </c>
      <c r="U220" s="314">
        <f t="shared" si="32"/>
        <v>0</v>
      </c>
      <c r="V220" s="314">
        <f t="shared" si="32"/>
        <v>0</v>
      </c>
      <c r="W220" s="314">
        <f t="shared" si="32"/>
        <v>0</v>
      </c>
      <c r="X220" s="313">
        <f t="shared" si="17"/>
        <v>0</v>
      </c>
    </row>
    <row r="221" spans="1:25" ht="18.600000000000001" hidden="1" thickBot="1">
      <c r="A221" s="260">
        <v>210</v>
      </c>
      <c r="B221" s="136"/>
      <c r="C221" s="137">
        <v>1092</v>
      </c>
      <c r="D221" s="145" t="s">
        <v>351</v>
      </c>
      <c r="E221" s="593"/>
      <c r="F221" s="249">
        <f t="shared" si="29"/>
        <v>0</v>
      </c>
      <c r="G221" s="249">
        <f t="shared" si="29"/>
        <v>0</v>
      </c>
      <c r="H221" s="249">
        <f t="shared" si="29"/>
        <v>0</v>
      </c>
      <c r="I221" s="249">
        <f t="shared" si="29"/>
        <v>0</v>
      </c>
      <c r="J221" s="221" t="str">
        <f t="shared" si="12"/>
        <v/>
      </c>
      <c r="K221" s="244"/>
      <c r="L221" s="314">
        <f t="shared" si="30"/>
        <v>0</v>
      </c>
      <c r="M221" s="315">
        <f t="shared" si="30"/>
        <v>0</v>
      </c>
      <c r="N221" s="315">
        <f t="shared" si="30"/>
        <v>0</v>
      </c>
      <c r="O221" s="315">
        <f t="shared" si="30"/>
        <v>0</v>
      </c>
      <c r="P221" s="244"/>
      <c r="Q221" s="661">
        <f t="shared" si="32"/>
        <v>0</v>
      </c>
      <c r="R221" s="661">
        <f t="shared" si="32"/>
        <v>0</v>
      </c>
      <c r="S221" s="661">
        <f t="shared" si="32"/>
        <v>0</v>
      </c>
      <c r="T221" s="661">
        <f t="shared" si="32"/>
        <v>0</v>
      </c>
      <c r="U221" s="661">
        <f t="shared" si="32"/>
        <v>0</v>
      </c>
      <c r="V221" s="661">
        <f t="shared" si="32"/>
        <v>0</v>
      </c>
      <c r="W221" s="661">
        <f t="shared" si="32"/>
        <v>0</v>
      </c>
      <c r="X221" s="313">
        <f t="shared" si="17"/>
        <v>0</v>
      </c>
    </row>
    <row r="222" spans="1:25" ht="18.600000000000001" hidden="1" thickBot="1">
      <c r="A222" s="260">
        <v>215</v>
      </c>
      <c r="B222" s="136"/>
      <c r="C222" s="142">
        <v>1098</v>
      </c>
      <c r="D222" s="146" t="s">
        <v>225</v>
      </c>
      <c r="E222" s="593"/>
      <c r="F222" s="249">
        <f t="shared" si="29"/>
        <v>0</v>
      </c>
      <c r="G222" s="249">
        <f t="shared" si="29"/>
        <v>0</v>
      </c>
      <c r="H222" s="249">
        <f t="shared" si="29"/>
        <v>0</v>
      </c>
      <c r="I222" s="249">
        <f t="shared" si="29"/>
        <v>0</v>
      </c>
      <c r="J222" s="221" t="str">
        <f t="shared" si="12"/>
        <v/>
      </c>
      <c r="K222" s="244"/>
      <c r="L222" s="314">
        <f t="shared" si="30"/>
        <v>0</v>
      </c>
      <c r="M222" s="315">
        <f t="shared" si="30"/>
        <v>0</v>
      </c>
      <c r="N222" s="315">
        <f t="shared" si="30"/>
        <v>0</v>
      </c>
      <c r="O222" s="315">
        <f t="shared" si="30"/>
        <v>0</v>
      </c>
      <c r="P222" s="244"/>
      <c r="Q222" s="314">
        <f t="shared" si="32"/>
        <v>0</v>
      </c>
      <c r="R222" s="314">
        <f t="shared" si="32"/>
        <v>0</v>
      </c>
      <c r="S222" s="314">
        <f t="shared" si="32"/>
        <v>0</v>
      </c>
      <c r="T222" s="314">
        <f t="shared" si="32"/>
        <v>0</v>
      </c>
      <c r="U222" s="314">
        <f t="shared" si="32"/>
        <v>0</v>
      </c>
      <c r="V222" s="314">
        <f t="shared" si="32"/>
        <v>0</v>
      </c>
      <c r="W222" s="314">
        <f t="shared" si="32"/>
        <v>0</v>
      </c>
      <c r="X222" s="313">
        <f t="shared" si="17"/>
        <v>0</v>
      </c>
    </row>
    <row r="223" spans="1:25" s="247" customFormat="1" ht="19.5" customHeight="1" thickBot="1">
      <c r="A223" s="259">
        <v>220</v>
      </c>
      <c r="B223" s="597">
        <v>1900</v>
      </c>
      <c r="C223" s="912" t="s">
        <v>285</v>
      </c>
      <c r="D223" s="912"/>
      <c r="E223" s="598"/>
      <c r="F223" s="598">
        <f>SUMIF($B$610:$B$20000,$B223,F$610:F$20000)</f>
        <v>0</v>
      </c>
      <c r="G223" s="598">
        <f>SUMIF($B$610:$B$20000,$B223,G$610:G$20000)</f>
        <v>9000</v>
      </c>
      <c r="H223" s="598">
        <f>SUMIF($B$610:$B$20000,$B223,H$610:H$20000)</f>
        <v>0</v>
      </c>
      <c r="I223" s="598">
        <f>SUMIF($B$610:$B$20000,$B223,I$610:I$20000)</f>
        <v>9000</v>
      </c>
      <c r="J223" s="221">
        <f t="shared" si="12"/>
        <v>1</v>
      </c>
      <c r="K223" s="244"/>
      <c r="L223" s="316">
        <f>SUMIF($B$610:$B$20000,$B223,L$610:L$20000)</f>
        <v>0</v>
      </c>
      <c r="M223" s="317">
        <f>SUMIF($B$610:$B$20000,$B223,M$610:M$20000)</f>
        <v>0</v>
      </c>
      <c r="N223" s="317">
        <f>SUMIF($B$610:$B$20000,$B223,N$610:N$20000)</f>
        <v>9000</v>
      </c>
      <c r="O223" s="317">
        <f>SUMIF($B$610:$B$20000,$B223,O$610:O$20000)</f>
        <v>-9000</v>
      </c>
      <c r="P223" s="244"/>
      <c r="Q223" s="663">
        <f t="shared" ref="Q223:W223" si="33">SUMIF($B$610:$B$20000,$B223,Q$610:Q$20000)</f>
        <v>0</v>
      </c>
      <c r="R223" s="663">
        <f t="shared" si="33"/>
        <v>0</v>
      </c>
      <c r="S223" s="663">
        <f t="shared" si="33"/>
        <v>0</v>
      </c>
      <c r="T223" s="663">
        <f t="shared" si="33"/>
        <v>0</v>
      </c>
      <c r="U223" s="663">
        <f t="shared" si="33"/>
        <v>0</v>
      </c>
      <c r="V223" s="663">
        <f t="shared" si="33"/>
        <v>0</v>
      </c>
      <c r="W223" s="663">
        <f t="shared" si="33"/>
        <v>0</v>
      </c>
      <c r="X223" s="313">
        <f>T223-U223-V223-W223</f>
        <v>0</v>
      </c>
      <c r="Y223" s="215"/>
    </row>
    <row r="224" spans="1:25" ht="18.600000000000001" hidden="1" thickBot="1">
      <c r="A224" s="260">
        <v>225</v>
      </c>
      <c r="B224" s="136"/>
      <c r="C224" s="144">
        <v>1901</v>
      </c>
      <c r="D224" s="147" t="s">
        <v>286</v>
      </c>
      <c r="E224" s="593"/>
      <c r="F224" s="249">
        <f t="shared" ref="F224:I226" si="34">SUMIF($C$610:$C$20000,$C224,F$610:F$20000)</f>
        <v>0</v>
      </c>
      <c r="G224" s="249">
        <f t="shared" si="34"/>
        <v>0</v>
      </c>
      <c r="H224" s="249">
        <f t="shared" si="34"/>
        <v>0</v>
      </c>
      <c r="I224" s="249">
        <f t="shared" si="34"/>
        <v>0</v>
      </c>
      <c r="J224" s="221" t="str">
        <f t="shared" si="12"/>
        <v/>
      </c>
      <c r="K224" s="244"/>
      <c r="L224" s="314">
        <f t="shared" ref="L224:O226" si="35">SUMIF($C$610:$C$20000,$C224,L$610:L$20000)</f>
        <v>0</v>
      </c>
      <c r="M224" s="315">
        <f t="shared" si="35"/>
        <v>0</v>
      </c>
      <c r="N224" s="315">
        <f t="shared" si="35"/>
        <v>0</v>
      </c>
      <c r="O224" s="315">
        <f t="shared" si="35"/>
        <v>0</v>
      </c>
      <c r="P224" s="244"/>
      <c r="Q224" s="661">
        <f t="shared" ref="Q224:W226" si="36">SUMIF($C$610:$C$20000,$C224,Q$610:Q$20000)</f>
        <v>0</v>
      </c>
      <c r="R224" s="661">
        <f t="shared" si="36"/>
        <v>0</v>
      </c>
      <c r="S224" s="661">
        <f t="shared" si="36"/>
        <v>0</v>
      </c>
      <c r="T224" s="661">
        <f t="shared" si="36"/>
        <v>0</v>
      </c>
      <c r="U224" s="661">
        <f t="shared" si="36"/>
        <v>0</v>
      </c>
      <c r="V224" s="661">
        <f t="shared" si="36"/>
        <v>0</v>
      </c>
      <c r="W224" s="661">
        <f t="shared" si="36"/>
        <v>0</v>
      </c>
      <c r="X224" s="313">
        <f>T224-U224-V224-W224</f>
        <v>0</v>
      </c>
    </row>
    <row r="225" spans="1:25" ht="31.5" customHeight="1" thickBot="1">
      <c r="A225" s="260">
        <v>230</v>
      </c>
      <c r="B225" s="171"/>
      <c r="C225" s="137">
        <v>1981</v>
      </c>
      <c r="D225" s="159" t="s">
        <v>287</v>
      </c>
      <c r="E225" s="593"/>
      <c r="F225" s="249">
        <f t="shared" si="34"/>
        <v>0</v>
      </c>
      <c r="G225" s="249">
        <f t="shared" si="34"/>
        <v>9000</v>
      </c>
      <c r="H225" s="249">
        <f t="shared" si="34"/>
        <v>0</v>
      </c>
      <c r="I225" s="249">
        <f t="shared" si="34"/>
        <v>9000</v>
      </c>
      <c r="J225" s="221">
        <f t="shared" si="12"/>
        <v>1</v>
      </c>
      <c r="K225" s="244"/>
      <c r="L225" s="314">
        <f t="shared" si="35"/>
        <v>0</v>
      </c>
      <c r="M225" s="315">
        <f t="shared" si="35"/>
        <v>0</v>
      </c>
      <c r="N225" s="315">
        <f t="shared" si="35"/>
        <v>9000</v>
      </c>
      <c r="O225" s="315">
        <f t="shared" si="35"/>
        <v>-9000</v>
      </c>
      <c r="P225" s="244"/>
      <c r="Q225" s="661">
        <f t="shared" si="36"/>
        <v>0</v>
      </c>
      <c r="R225" s="661">
        <f t="shared" si="36"/>
        <v>0</v>
      </c>
      <c r="S225" s="661">
        <f t="shared" si="36"/>
        <v>0</v>
      </c>
      <c r="T225" s="661">
        <f t="shared" si="36"/>
        <v>0</v>
      </c>
      <c r="U225" s="661">
        <f t="shared" si="36"/>
        <v>0</v>
      </c>
      <c r="V225" s="661">
        <f t="shared" si="36"/>
        <v>0</v>
      </c>
      <c r="W225" s="661">
        <f t="shared" si="36"/>
        <v>0</v>
      </c>
      <c r="X225" s="313">
        <f>T225-U225-V225-W225</f>
        <v>0</v>
      </c>
      <c r="Y225" s="247"/>
    </row>
    <row r="226" spans="1:25" ht="29.25" hidden="1" customHeight="1" thickBot="1">
      <c r="A226" s="260">
        <v>245</v>
      </c>
      <c r="B226" s="136"/>
      <c r="C226" s="142">
        <v>1991</v>
      </c>
      <c r="D226" s="154" t="s">
        <v>288</v>
      </c>
      <c r="E226" s="593"/>
      <c r="F226" s="249">
        <f t="shared" si="34"/>
        <v>0</v>
      </c>
      <c r="G226" s="249">
        <f t="shared" si="34"/>
        <v>0</v>
      </c>
      <c r="H226" s="249">
        <f t="shared" si="34"/>
        <v>0</v>
      </c>
      <c r="I226" s="249">
        <f t="shared" si="34"/>
        <v>0</v>
      </c>
      <c r="J226" s="221" t="str">
        <f t="shared" si="12"/>
        <v/>
      </c>
      <c r="K226" s="244"/>
      <c r="L226" s="314">
        <f t="shared" si="35"/>
        <v>0</v>
      </c>
      <c r="M226" s="315">
        <f t="shared" si="35"/>
        <v>0</v>
      </c>
      <c r="N226" s="315">
        <f t="shared" si="35"/>
        <v>0</v>
      </c>
      <c r="O226" s="315">
        <f t="shared" si="35"/>
        <v>0</v>
      </c>
      <c r="P226" s="244"/>
      <c r="Q226" s="661">
        <f t="shared" si="36"/>
        <v>0</v>
      </c>
      <c r="R226" s="661">
        <f t="shared" si="36"/>
        <v>0</v>
      </c>
      <c r="S226" s="661">
        <f t="shared" si="36"/>
        <v>0</v>
      </c>
      <c r="T226" s="661">
        <f t="shared" si="36"/>
        <v>0</v>
      </c>
      <c r="U226" s="661">
        <f t="shared" si="36"/>
        <v>0</v>
      </c>
      <c r="V226" s="661">
        <f t="shared" si="36"/>
        <v>0</v>
      </c>
      <c r="W226" s="661">
        <f t="shared" si="36"/>
        <v>0</v>
      </c>
      <c r="X226" s="313">
        <f>T226-U226-V226-W226</f>
        <v>0</v>
      </c>
    </row>
    <row r="227" spans="1:25" s="247" customFormat="1" ht="19.5" hidden="1" customHeight="1" thickBot="1">
      <c r="A227" s="259">
        <v>220</v>
      </c>
      <c r="B227" s="597">
        <v>2100</v>
      </c>
      <c r="C227" s="912" t="s">
        <v>1066</v>
      </c>
      <c r="D227" s="912"/>
      <c r="E227" s="598"/>
      <c r="F227" s="598">
        <f>SUMIF($B$610:$B$20000,$B227,F$610:F$20000)</f>
        <v>0</v>
      </c>
      <c r="G227" s="598">
        <f>SUMIF($B$610:$B$20000,$B227,G$610:G$20000)</f>
        <v>0</v>
      </c>
      <c r="H227" s="598">
        <f>SUMIF($B$610:$B$20000,$B227,H$610:H$20000)</f>
        <v>0</v>
      </c>
      <c r="I227" s="598">
        <f>SUMIF($B$610:$B$20000,$B227,I$610:I$20000)</f>
        <v>0</v>
      </c>
      <c r="J227" s="221" t="str">
        <f t="shared" si="12"/>
        <v/>
      </c>
      <c r="K227" s="244"/>
      <c r="L227" s="316">
        <f>SUMIF($B$610:$B$20000,$B227,L$610:L$20000)</f>
        <v>0</v>
      </c>
      <c r="M227" s="317">
        <f>SUMIF($B$610:$B$20000,$B227,M$610:M$20000)</f>
        <v>0</v>
      </c>
      <c r="N227" s="317">
        <f>SUMIF($B$610:$B$20000,$B227,N$610:N$20000)</f>
        <v>0</v>
      </c>
      <c r="O227" s="317">
        <f>SUMIF($B$610:$B$20000,$B227,O$610:O$20000)</f>
        <v>0</v>
      </c>
      <c r="P227" s="244"/>
      <c r="Q227" s="663">
        <f t="shared" ref="Q227:W227" si="37">SUMIF($B$610:$B$20000,$B227,Q$610:Q$20000)</f>
        <v>0</v>
      </c>
      <c r="R227" s="663">
        <f t="shared" si="37"/>
        <v>0</v>
      </c>
      <c r="S227" s="663">
        <f t="shared" si="37"/>
        <v>0</v>
      </c>
      <c r="T227" s="663">
        <f t="shared" si="37"/>
        <v>0</v>
      </c>
      <c r="U227" s="663">
        <f t="shared" si="37"/>
        <v>0</v>
      </c>
      <c r="V227" s="663">
        <f t="shared" si="37"/>
        <v>0</v>
      </c>
      <c r="W227" s="663">
        <f t="shared" si="37"/>
        <v>0</v>
      </c>
      <c r="X227" s="313">
        <f t="shared" si="17"/>
        <v>0</v>
      </c>
      <c r="Y227" s="215"/>
    </row>
    <row r="228" spans="1:25" ht="18.600000000000001" hidden="1" thickBot="1">
      <c r="A228" s="260">
        <v>225</v>
      </c>
      <c r="B228" s="136"/>
      <c r="C228" s="144">
        <v>2110</v>
      </c>
      <c r="D228" s="147" t="s">
        <v>226</v>
      </c>
      <c r="E228" s="593"/>
      <c r="F228" s="249">
        <f t="shared" ref="F228:I232" si="38">SUMIF($C$610:$C$20000,$C228,F$610:F$20000)</f>
        <v>0</v>
      </c>
      <c r="G228" s="249">
        <f t="shared" si="38"/>
        <v>0</v>
      </c>
      <c r="H228" s="249">
        <f t="shared" si="38"/>
        <v>0</v>
      </c>
      <c r="I228" s="249">
        <f t="shared" si="38"/>
        <v>0</v>
      </c>
      <c r="J228" s="221" t="str">
        <f t="shared" si="12"/>
        <v/>
      </c>
      <c r="K228" s="244"/>
      <c r="L228" s="314">
        <f t="shared" ref="L228:O232" si="39">SUMIF($C$610:$C$20000,$C228,L$610:L$20000)</f>
        <v>0</v>
      </c>
      <c r="M228" s="315">
        <f t="shared" si="39"/>
        <v>0</v>
      </c>
      <c r="N228" s="315">
        <f t="shared" si="39"/>
        <v>0</v>
      </c>
      <c r="O228" s="315">
        <f t="shared" si="39"/>
        <v>0</v>
      </c>
      <c r="P228" s="244"/>
      <c r="Q228" s="661">
        <f t="shared" ref="Q228:W232" si="40">SUMIF($C$610:$C$20000,$C228,Q$610:Q$20000)</f>
        <v>0</v>
      </c>
      <c r="R228" s="661">
        <f t="shared" si="40"/>
        <v>0</v>
      </c>
      <c r="S228" s="661">
        <f t="shared" si="40"/>
        <v>0</v>
      </c>
      <c r="T228" s="661">
        <f t="shared" si="40"/>
        <v>0</v>
      </c>
      <c r="U228" s="661">
        <f t="shared" si="40"/>
        <v>0</v>
      </c>
      <c r="V228" s="661">
        <f t="shared" si="40"/>
        <v>0</v>
      </c>
      <c r="W228" s="661">
        <f t="shared" si="40"/>
        <v>0</v>
      </c>
      <c r="X228" s="313">
        <f t="shared" si="17"/>
        <v>0</v>
      </c>
    </row>
    <row r="229" spans="1:25" ht="18.600000000000001" hidden="1" thickBot="1">
      <c r="A229" s="260">
        <v>230</v>
      </c>
      <c r="B229" s="171"/>
      <c r="C229" s="137">
        <v>2120</v>
      </c>
      <c r="D229" s="159" t="s">
        <v>227</v>
      </c>
      <c r="E229" s="593"/>
      <c r="F229" s="249">
        <f t="shared" si="38"/>
        <v>0</v>
      </c>
      <c r="G229" s="249">
        <f t="shared" si="38"/>
        <v>0</v>
      </c>
      <c r="H229" s="249">
        <f t="shared" si="38"/>
        <v>0</v>
      </c>
      <c r="I229" s="249">
        <f t="shared" si="38"/>
        <v>0</v>
      </c>
      <c r="J229" s="221" t="str">
        <f t="shared" si="12"/>
        <v/>
      </c>
      <c r="K229" s="244"/>
      <c r="L229" s="314">
        <f t="shared" si="39"/>
        <v>0</v>
      </c>
      <c r="M229" s="315">
        <f t="shared" si="39"/>
        <v>0</v>
      </c>
      <c r="N229" s="315">
        <f t="shared" si="39"/>
        <v>0</v>
      </c>
      <c r="O229" s="315">
        <f t="shared" si="39"/>
        <v>0</v>
      </c>
      <c r="P229" s="244"/>
      <c r="Q229" s="661">
        <f t="shared" si="40"/>
        <v>0</v>
      </c>
      <c r="R229" s="661">
        <f t="shared" si="40"/>
        <v>0</v>
      </c>
      <c r="S229" s="661">
        <f t="shared" si="40"/>
        <v>0</v>
      </c>
      <c r="T229" s="661">
        <f t="shared" si="40"/>
        <v>0</v>
      </c>
      <c r="U229" s="661">
        <f t="shared" si="40"/>
        <v>0</v>
      </c>
      <c r="V229" s="661">
        <f t="shared" si="40"/>
        <v>0</v>
      </c>
      <c r="W229" s="661">
        <f t="shared" si="40"/>
        <v>0</v>
      </c>
      <c r="X229" s="313">
        <f t="shared" si="17"/>
        <v>0</v>
      </c>
      <c r="Y229" s="247"/>
    </row>
    <row r="230" spans="1:25" ht="23.25" hidden="1" customHeight="1" thickBot="1">
      <c r="A230" s="260">
        <v>235</v>
      </c>
      <c r="B230" s="171"/>
      <c r="C230" s="137">
        <v>2125</v>
      </c>
      <c r="D230" s="159" t="s">
        <v>228</v>
      </c>
      <c r="E230" s="593"/>
      <c r="F230" s="249">
        <f t="shared" si="38"/>
        <v>0</v>
      </c>
      <c r="G230" s="249">
        <f t="shared" si="38"/>
        <v>0</v>
      </c>
      <c r="H230" s="249">
        <f t="shared" si="38"/>
        <v>0</v>
      </c>
      <c r="I230" s="249">
        <f t="shared" si="38"/>
        <v>0</v>
      </c>
      <c r="J230" s="221" t="str">
        <f t="shared" si="12"/>
        <v/>
      </c>
      <c r="K230" s="244"/>
      <c r="L230" s="314">
        <f t="shared" si="39"/>
        <v>0</v>
      </c>
      <c r="M230" s="315">
        <f t="shared" si="39"/>
        <v>0</v>
      </c>
      <c r="N230" s="315">
        <f t="shared" si="39"/>
        <v>0</v>
      </c>
      <c r="O230" s="315">
        <f t="shared" si="39"/>
        <v>0</v>
      </c>
      <c r="P230" s="244"/>
      <c r="Q230" s="661">
        <f t="shared" si="40"/>
        <v>0</v>
      </c>
      <c r="R230" s="661">
        <f t="shared" si="40"/>
        <v>0</v>
      </c>
      <c r="S230" s="661">
        <f t="shared" si="40"/>
        <v>0</v>
      </c>
      <c r="T230" s="661">
        <f t="shared" si="40"/>
        <v>0</v>
      </c>
      <c r="U230" s="661">
        <f t="shared" si="40"/>
        <v>0</v>
      </c>
      <c r="V230" s="661">
        <f t="shared" si="40"/>
        <v>0</v>
      </c>
      <c r="W230" s="661">
        <f t="shared" si="40"/>
        <v>0</v>
      </c>
      <c r="X230" s="313">
        <f t="shared" si="17"/>
        <v>0</v>
      </c>
    </row>
    <row r="231" spans="1:25" ht="22.5" hidden="1" customHeight="1" thickBot="1">
      <c r="A231" s="260">
        <v>240</v>
      </c>
      <c r="B231" s="143"/>
      <c r="C231" s="137">
        <v>2140</v>
      </c>
      <c r="D231" s="159" t="s">
        <v>229</v>
      </c>
      <c r="E231" s="593"/>
      <c r="F231" s="249">
        <f t="shared" si="38"/>
        <v>0</v>
      </c>
      <c r="G231" s="249">
        <f t="shared" si="38"/>
        <v>0</v>
      </c>
      <c r="H231" s="249">
        <f t="shared" si="38"/>
        <v>0</v>
      </c>
      <c r="I231" s="249">
        <f t="shared" si="38"/>
        <v>0</v>
      </c>
      <c r="J231" s="221" t="str">
        <f t="shared" si="12"/>
        <v/>
      </c>
      <c r="K231" s="244"/>
      <c r="L231" s="314">
        <f t="shared" si="39"/>
        <v>0</v>
      </c>
      <c r="M231" s="315">
        <f t="shared" si="39"/>
        <v>0</v>
      </c>
      <c r="N231" s="315">
        <f t="shared" si="39"/>
        <v>0</v>
      </c>
      <c r="O231" s="315">
        <f t="shared" si="39"/>
        <v>0</v>
      </c>
      <c r="P231" s="244"/>
      <c r="Q231" s="661">
        <f t="shared" si="40"/>
        <v>0</v>
      </c>
      <c r="R231" s="661">
        <f t="shared" si="40"/>
        <v>0</v>
      </c>
      <c r="S231" s="661">
        <f t="shared" si="40"/>
        <v>0</v>
      </c>
      <c r="T231" s="661">
        <f t="shared" si="40"/>
        <v>0</v>
      </c>
      <c r="U231" s="661">
        <f t="shared" si="40"/>
        <v>0</v>
      </c>
      <c r="V231" s="661">
        <f t="shared" si="40"/>
        <v>0</v>
      </c>
      <c r="W231" s="661">
        <f t="shared" si="40"/>
        <v>0</v>
      </c>
      <c r="X231" s="313">
        <f t="shared" si="17"/>
        <v>0</v>
      </c>
    </row>
    <row r="232" spans="1:25" ht="23.25" hidden="1" customHeight="1" thickBot="1">
      <c r="A232" s="260">
        <v>245</v>
      </c>
      <c r="B232" s="136"/>
      <c r="C232" s="142">
        <v>2190</v>
      </c>
      <c r="D232" s="154" t="s">
        <v>230</v>
      </c>
      <c r="E232" s="593"/>
      <c r="F232" s="249">
        <f t="shared" si="38"/>
        <v>0</v>
      </c>
      <c r="G232" s="249">
        <f t="shared" si="38"/>
        <v>0</v>
      </c>
      <c r="H232" s="249">
        <f t="shared" si="38"/>
        <v>0</v>
      </c>
      <c r="I232" s="249">
        <f t="shared" si="38"/>
        <v>0</v>
      </c>
      <c r="J232" s="221" t="str">
        <f t="shared" si="12"/>
        <v/>
      </c>
      <c r="K232" s="244"/>
      <c r="L232" s="314">
        <f t="shared" si="39"/>
        <v>0</v>
      </c>
      <c r="M232" s="315">
        <f t="shared" si="39"/>
        <v>0</v>
      </c>
      <c r="N232" s="315">
        <f t="shared" si="39"/>
        <v>0</v>
      </c>
      <c r="O232" s="315">
        <f t="shared" si="39"/>
        <v>0</v>
      </c>
      <c r="P232" s="244"/>
      <c r="Q232" s="661">
        <f t="shared" si="40"/>
        <v>0</v>
      </c>
      <c r="R232" s="661">
        <f t="shared" si="40"/>
        <v>0</v>
      </c>
      <c r="S232" s="661">
        <f t="shared" si="40"/>
        <v>0</v>
      </c>
      <c r="T232" s="661">
        <f t="shared" si="40"/>
        <v>0</v>
      </c>
      <c r="U232" s="661">
        <f t="shared" si="40"/>
        <v>0</v>
      </c>
      <c r="V232" s="661">
        <f t="shared" si="40"/>
        <v>0</v>
      </c>
      <c r="W232" s="661">
        <f t="shared" si="40"/>
        <v>0</v>
      </c>
      <c r="X232" s="313">
        <f t="shared" si="17"/>
        <v>0</v>
      </c>
    </row>
    <row r="233" spans="1:25" s="247" customFormat="1" ht="19.5" customHeight="1" thickBot="1">
      <c r="A233" s="259">
        <v>250</v>
      </c>
      <c r="B233" s="597">
        <v>2200</v>
      </c>
      <c r="C233" s="912" t="s">
        <v>231</v>
      </c>
      <c r="D233" s="912"/>
      <c r="E233" s="598"/>
      <c r="F233" s="598">
        <f>SUMIF($B$610:$B$20000,$B233,F$610:F$20000)</f>
        <v>0</v>
      </c>
      <c r="G233" s="598">
        <f>SUMIF($B$610:$B$20000,$B233,G$610:G$20000)</f>
        <v>7000</v>
      </c>
      <c r="H233" s="598">
        <f>SUMIF($B$610:$B$20000,$B233,H$610:H$20000)</f>
        <v>0</v>
      </c>
      <c r="I233" s="598">
        <f>SUMIF($B$610:$B$20000,$B233,I$610:I$20000)</f>
        <v>7000</v>
      </c>
      <c r="J233" s="221">
        <f t="shared" si="12"/>
        <v>1</v>
      </c>
      <c r="K233" s="244"/>
      <c r="L233" s="316">
        <f>SUMIF($B$610:$B$20000,$B233,L$610:L$20000)</f>
        <v>0</v>
      </c>
      <c r="M233" s="317">
        <f>SUMIF($B$610:$B$20000,$B233,M$610:M$20000)</f>
        <v>0</v>
      </c>
      <c r="N233" s="317">
        <f>SUMIF($B$610:$B$20000,$B233,N$610:N$20000)</f>
        <v>7000</v>
      </c>
      <c r="O233" s="317">
        <f>SUMIF($B$610:$B$20000,$B233,O$610:O$20000)</f>
        <v>-7000</v>
      </c>
      <c r="P233" s="244"/>
      <c r="Q233" s="663">
        <f t="shared" ref="Q233:W233" si="41">SUMIF($B$610:$B$20000,$B233,Q$610:Q$20000)</f>
        <v>0</v>
      </c>
      <c r="R233" s="663">
        <f t="shared" si="41"/>
        <v>0</v>
      </c>
      <c r="S233" s="663">
        <f t="shared" si="41"/>
        <v>0</v>
      </c>
      <c r="T233" s="663">
        <f t="shared" si="41"/>
        <v>0</v>
      </c>
      <c r="U233" s="663">
        <f t="shared" si="41"/>
        <v>0</v>
      </c>
      <c r="V233" s="663">
        <f t="shared" si="41"/>
        <v>0</v>
      </c>
      <c r="W233" s="663">
        <f t="shared" si="41"/>
        <v>0</v>
      </c>
      <c r="X233" s="313">
        <f t="shared" si="17"/>
        <v>0</v>
      </c>
      <c r="Y233" s="215"/>
    </row>
    <row r="234" spans="1:25" ht="18.600000000000001" hidden="1" thickBot="1">
      <c r="A234" s="260">
        <v>255</v>
      </c>
      <c r="B234" s="136"/>
      <c r="C234" s="137">
        <v>2221</v>
      </c>
      <c r="D234" s="139" t="s">
        <v>352</v>
      </c>
      <c r="E234" s="593"/>
      <c r="F234" s="249">
        <f t="shared" ref="F234:I235" si="42">SUMIF($C$610:$C$20000,$C234,F$610:F$20000)</f>
        <v>0</v>
      </c>
      <c r="G234" s="249">
        <f t="shared" si="42"/>
        <v>0</v>
      </c>
      <c r="H234" s="249">
        <f t="shared" si="42"/>
        <v>0</v>
      </c>
      <c r="I234" s="249">
        <f t="shared" si="42"/>
        <v>0</v>
      </c>
      <c r="J234" s="221" t="str">
        <f t="shared" si="12"/>
        <v/>
      </c>
      <c r="K234" s="244"/>
      <c r="L234" s="661">
        <f t="shared" ref="L234:O235" si="43">SUMIF($C$610:$C$20000,$C234,L$610:L$20000)</f>
        <v>0</v>
      </c>
      <c r="M234" s="665">
        <f t="shared" si="43"/>
        <v>0</v>
      </c>
      <c r="N234" s="665">
        <f t="shared" si="43"/>
        <v>0</v>
      </c>
      <c r="O234" s="665">
        <f t="shared" si="43"/>
        <v>0</v>
      </c>
      <c r="P234" s="244"/>
      <c r="Q234" s="661">
        <f t="shared" ref="Q234:W235" si="44">SUMIF($C$610:$C$20000,$C234,Q$610:Q$20000)</f>
        <v>0</v>
      </c>
      <c r="R234" s="661">
        <f t="shared" si="44"/>
        <v>0</v>
      </c>
      <c r="S234" s="661">
        <f t="shared" si="44"/>
        <v>0</v>
      </c>
      <c r="T234" s="661">
        <f t="shared" si="44"/>
        <v>0</v>
      </c>
      <c r="U234" s="661">
        <f t="shared" si="44"/>
        <v>0</v>
      </c>
      <c r="V234" s="661">
        <f t="shared" si="44"/>
        <v>0</v>
      </c>
      <c r="W234" s="661">
        <f t="shared" si="44"/>
        <v>0</v>
      </c>
      <c r="X234" s="313">
        <f t="shared" si="17"/>
        <v>0</v>
      </c>
    </row>
    <row r="235" spans="1:25" ht="18.600000000000001" thickBot="1">
      <c r="A235" s="260">
        <v>265</v>
      </c>
      <c r="B235" s="136"/>
      <c r="C235" s="142">
        <v>2224</v>
      </c>
      <c r="D235" s="141" t="s">
        <v>232</v>
      </c>
      <c r="E235" s="593"/>
      <c r="F235" s="249">
        <f t="shared" si="42"/>
        <v>0</v>
      </c>
      <c r="G235" s="249">
        <f t="shared" si="42"/>
        <v>7000</v>
      </c>
      <c r="H235" s="249">
        <f t="shared" si="42"/>
        <v>0</v>
      </c>
      <c r="I235" s="249">
        <f t="shared" si="42"/>
        <v>7000</v>
      </c>
      <c r="J235" s="221">
        <f t="shared" si="12"/>
        <v>1</v>
      </c>
      <c r="K235" s="244"/>
      <c r="L235" s="314">
        <f t="shared" si="43"/>
        <v>0</v>
      </c>
      <c r="M235" s="315">
        <f t="shared" si="43"/>
        <v>0</v>
      </c>
      <c r="N235" s="315">
        <f t="shared" si="43"/>
        <v>7000</v>
      </c>
      <c r="O235" s="315">
        <f t="shared" si="43"/>
        <v>-7000</v>
      </c>
      <c r="P235" s="244"/>
      <c r="Q235" s="661">
        <f t="shared" si="44"/>
        <v>0</v>
      </c>
      <c r="R235" s="661">
        <f t="shared" si="44"/>
        <v>0</v>
      </c>
      <c r="S235" s="661">
        <f t="shared" si="44"/>
        <v>0</v>
      </c>
      <c r="T235" s="661">
        <f t="shared" si="44"/>
        <v>0</v>
      </c>
      <c r="U235" s="661">
        <f t="shared" si="44"/>
        <v>0</v>
      </c>
      <c r="V235" s="661">
        <f t="shared" si="44"/>
        <v>0</v>
      </c>
      <c r="W235" s="661">
        <f t="shared" si="44"/>
        <v>0</v>
      </c>
      <c r="X235" s="313">
        <f t="shared" si="17"/>
        <v>0</v>
      </c>
    </row>
    <row r="236" spans="1:25" s="247" customFormat="1" ht="19.5" hidden="1" customHeight="1" thickBot="1">
      <c r="A236" s="259">
        <v>270</v>
      </c>
      <c r="B236" s="597">
        <v>2500</v>
      </c>
      <c r="C236" s="912" t="s">
        <v>233</v>
      </c>
      <c r="D236" s="912"/>
      <c r="E236" s="598"/>
      <c r="F236" s="598">
        <f t="shared" ref="F236:I239" si="45">SUMIF($B$610:$B$20000,$B236,F$610:F$20000)</f>
        <v>0</v>
      </c>
      <c r="G236" s="598">
        <f t="shared" si="45"/>
        <v>0</v>
      </c>
      <c r="H236" s="598">
        <f t="shared" si="45"/>
        <v>0</v>
      </c>
      <c r="I236" s="598">
        <f t="shared" si="45"/>
        <v>0</v>
      </c>
      <c r="J236" s="221" t="str">
        <f t="shared" si="12"/>
        <v/>
      </c>
      <c r="K236" s="244"/>
      <c r="L236" s="316">
        <f t="shared" ref="L236:O239" si="46">SUMIF($B$610:$B$20000,$B236,L$610:L$20000)</f>
        <v>0</v>
      </c>
      <c r="M236" s="317">
        <f t="shared" si="46"/>
        <v>0</v>
      </c>
      <c r="N236" s="317">
        <f t="shared" si="46"/>
        <v>0</v>
      </c>
      <c r="O236" s="317">
        <f t="shared" si="46"/>
        <v>0</v>
      </c>
      <c r="P236" s="244"/>
      <c r="Q236" s="663">
        <f t="shared" ref="Q236:W239" si="47">SUMIF($B$610:$B$20000,$B236,Q$610:Q$20000)</f>
        <v>0</v>
      </c>
      <c r="R236" s="663">
        <f t="shared" si="47"/>
        <v>0</v>
      </c>
      <c r="S236" s="663">
        <f t="shared" si="47"/>
        <v>0</v>
      </c>
      <c r="T236" s="663">
        <f t="shared" si="47"/>
        <v>0</v>
      </c>
      <c r="U236" s="663">
        <f t="shared" si="47"/>
        <v>0</v>
      </c>
      <c r="V236" s="663">
        <f t="shared" si="47"/>
        <v>0</v>
      </c>
      <c r="W236" s="663">
        <f t="shared" si="47"/>
        <v>0</v>
      </c>
      <c r="X236" s="313">
        <f t="shared" si="17"/>
        <v>0</v>
      </c>
      <c r="Y236" s="215"/>
    </row>
    <row r="237" spans="1:25" s="247" customFormat="1" ht="20.25" hidden="1" customHeight="1" thickBot="1">
      <c r="A237" s="259">
        <v>290</v>
      </c>
      <c r="B237" s="597">
        <v>2600</v>
      </c>
      <c r="C237" s="912" t="s">
        <v>234</v>
      </c>
      <c r="D237" s="912"/>
      <c r="E237" s="598"/>
      <c r="F237" s="598">
        <f t="shared" si="45"/>
        <v>0</v>
      </c>
      <c r="G237" s="598">
        <f t="shared" si="45"/>
        <v>0</v>
      </c>
      <c r="H237" s="598">
        <f t="shared" si="45"/>
        <v>0</v>
      </c>
      <c r="I237" s="598">
        <f t="shared" si="45"/>
        <v>0</v>
      </c>
      <c r="J237" s="221" t="str">
        <f t="shared" si="12"/>
        <v/>
      </c>
      <c r="K237" s="244"/>
      <c r="L237" s="316">
        <f t="shared" si="46"/>
        <v>0</v>
      </c>
      <c r="M237" s="317">
        <f t="shared" si="46"/>
        <v>0</v>
      </c>
      <c r="N237" s="317">
        <f t="shared" si="46"/>
        <v>0</v>
      </c>
      <c r="O237" s="317">
        <f t="shared" si="46"/>
        <v>0</v>
      </c>
      <c r="P237" s="244"/>
      <c r="Q237" s="663">
        <f t="shared" si="47"/>
        <v>0</v>
      </c>
      <c r="R237" s="663">
        <f t="shared" si="47"/>
        <v>0</v>
      </c>
      <c r="S237" s="663">
        <f t="shared" si="47"/>
        <v>0</v>
      </c>
      <c r="T237" s="663">
        <f t="shared" si="47"/>
        <v>0</v>
      </c>
      <c r="U237" s="663">
        <f t="shared" si="47"/>
        <v>0</v>
      </c>
      <c r="V237" s="663">
        <f t="shared" si="47"/>
        <v>0</v>
      </c>
      <c r="W237" s="663">
        <f t="shared" si="47"/>
        <v>0</v>
      </c>
      <c r="X237" s="313">
        <f t="shared" si="17"/>
        <v>0</v>
      </c>
      <c r="Y237" s="215"/>
    </row>
    <row r="238" spans="1:25" s="247" customFormat="1" ht="24" hidden="1" customHeight="1" thickBot="1">
      <c r="A238" s="318">
        <v>320</v>
      </c>
      <c r="B238" s="597">
        <v>2700</v>
      </c>
      <c r="C238" s="912" t="s">
        <v>235</v>
      </c>
      <c r="D238" s="912"/>
      <c r="E238" s="598"/>
      <c r="F238" s="598">
        <f t="shared" si="45"/>
        <v>0</v>
      </c>
      <c r="G238" s="598">
        <f t="shared" si="45"/>
        <v>0</v>
      </c>
      <c r="H238" s="598">
        <f t="shared" si="45"/>
        <v>0</v>
      </c>
      <c r="I238" s="598">
        <f t="shared" si="45"/>
        <v>0</v>
      </c>
      <c r="J238" s="221" t="str">
        <f t="shared" si="12"/>
        <v/>
      </c>
      <c r="K238" s="244"/>
      <c r="L238" s="316">
        <f t="shared" si="46"/>
        <v>0</v>
      </c>
      <c r="M238" s="317">
        <f t="shared" si="46"/>
        <v>0</v>
      </c>
      <c r="N238" s="317">
        <f t="shared" si="46"/>
        <v>0</v>
      </c>
      <c r="O238" s="317">
        <f t="shared" si="46"/>
        <v>0</v>
      </c>
      <c r="P238" s="244"/>
      <c r="Q238" s="663">
        <f t="shared" si="47"/>
        <v>0</v>
      </c>
      <c r="R238" s="663">
        <f t="shared" si="47"/>
        <v>0</v>
      </c>
      <c r="S238" s="663">
        <f t="shared" si="47"/>
        <v>0</v>
      </c>
      <c r="T238" s="663">
        <f t="shared" si="47"/>
        <v>0</v>
      </c>
      <c r="U238" s="663">
        <f t="shared" si="47"/>
        <v>0</v>
      </c>
      <c r="V238" s="663">
        <f t="shared" si="47"/>
        <v>0</v>
      </c>
      <c r="W238" s="663">
        <f t="shared" si="47"/>
        <v>0</v>
      </c>
      <c r="X238" s="313">
        <f t="shared" si="17"/>
        <v>0</v>
      </c>
    </row>
    <row r="239" spans="1:25" s="247" customFormat="1" ht="33.75" hidden="1" customHeight="1" thickBot="1">
      <c r="A239" s="259">
        <v>330</v>
      </c>
      <c r="B239" s="597">
        <v>2800</v>
      </c>
      <c r="C239" s="912" t="s">
        <v>1681</v>
      </c>
      <c r="D239" s="912"/>
      <c r="E239" s="598"/>
      <c r="F239" s="598">
        <f t="shared" si="45"/>
        <v>0</v>
      </c>
      <c r="G239" s="598">
        <f t="shared" si="45"/>
        <v>0</v>
      </c>
      <c r="H239" s="598">
        <f t="shared" si="45"/>
        <v>0</v>
      </c>
      <c r="I239" s="598">
        <f t="shared" si="45"/>
        <v>0</v>
      </c>
      <c r="J239" s="221" t="str">
        <f t="shared" si="12"/>
        <v/>
      </c>
      <c r="K239" s="244"/>
      <c r="L239" s="316">
        <f t="shared" si="46"/>
        <v>0</v>
      </c>
      <c r="M239" s="317">
        <f t="shared" si="46"/>
        <v>0</v>
      </c>
      <c r="N239" s="317">
        <f t="shared" si="46"/>
        <v>0</v>
      </c>
      <c r="O239" s="317">
        <f t="shared" si="46"/>
        <v>0</v>
      </c>
      <c r="P239" s="244"/>
      <c r="Q239" s="663">
        <f t="shared" si="47"/>
        <v>0</v>
      </c>
      <c r="R239" s="663">
        <f t="shared" si="47"/>
        <v>0</v>
      </c>
      <c r="S239" s="663">
        <f t="shared" si="47"/>
        <v>0</v>
      </c>
      <c r="T239" s="663">
        <f t="shared" si="47"/>
        <v>0</v>
      </c>
      <c r="U239" s="663">
        <f t="shared" si="47"/>
        <v>0</v>
      </c>
      <c r="V239" s="663">
        <f t="shared" si="47"/>
        <v>0</v>
      </c>
      <c r="W239" s="663">
        <f t="shared" si="47"/>
        <v>0</v>
      </c>
      <c r="X239" s="313">
        <f t="shared" si="17"/>
        <v>0</v>
      </c>
    </row>
    <row r="240" spans="1:25" ht="18.600000000000001" hidden="1" thickBot="1">
      <c r="A240" s="260">
        <v>225</v>
      </c>
      <c r="B240" s="136"/>
      <c r="C240" s="862">
        <v>2810</v>
      </c>
      <c r="D240" s="863" t="s">
        <v>1880</v>
      </c>
      <c r="E240" s="593"/>
      <c r="F240" s="249">
        <f t="shared" ref="F240:I242" si="48">SUMIF($C$610:$C$20000,$C240,F$610:F$20000)</f>
        <v>0</v>
      </c>
      <c r="G240" s="249">
        <f t="shared" si="48"/>
        <v>0</v>
      </c>
      <c r="H240" s="249">
        <f t="shared" si="48"/>
        <v>0</v>
      </c>
      <c r="I240" s="249">
        <f t="shared" si="48"/>
        <v>0</v>
      </c>
      <c r="J240" s="221" t="str">
        <f t="shared" si="12"/>
        <v/>
      </c>
      <c r="K240" s="244"/>
      <c r="L240" s="314">
        <f t="shared" ref="L240:O242" si="49">SUMIF($C$610:$C$20000,$C240,L$610:L$20000)</f>
        <v>0</v>
      </c>
      <c r="M240" s="315">
        <f t="shared" si="49"/>
        <v>0</v>
      </c>
      <c r="N240" s="315">
        <f t="shared" si="49"/>
        <v>0</v>
      </c>
      <c r="O240" s="315">
        <f t="shared" si="49"/>
        <v>0</v>
      </c>
      <c r="P240" s="244"/>
      <c r="Q240" s="661">
        <f t="shared" ref="Q240:W242" si="50">SUMIF($C$610:$C$20000,$C240,Q$610:Q$20000)</f>
        <v>0</v>
      </c>
      <c r="R240" s="661">
        <f t="shared" si="50"/>
        <v>0</v>
      </c>
      <c r="S240" s="661">
        <f t="shared" si="50"/>
        <v>0</v>
      </c>
      <c r="T240" s="661">
        <f t="shared" si="50"/>
        <v>0</v>
      </c>
      <c r="U240" s="661">
        <f t="shared" si="50"/>
        <v>0</v>
      </c>
      <c r="V240" s="661">
        <f t="shared" si="50"/>
        <v>0</v>
      </c>
      <c r="W240" s="661">
        <f t="shared" si="50"/>
        <v>0</v>
      </c>
      <c r="X240" s="313">
        <f>T240-U240-V240-W240</f>
        <v>0</v>
      </c>
    </row>
    <row r="241" spans="1:25" ht="31.5" hidden="1" customHeight="1" thickBot="1">
      <c r="A241" s="260">
        <v>230</v>
      </c>
      <c r="B241" s="171"/>
      <c r="C241" s="864">
        <v>2820</v>
      </c>
      <c r="D241" s="865" t="s">
        <v>1881</v>
      </c>
      <c r="E241" s="593"/>
      <c r="F241" s="249">
        <f t="shared" si="48"/>
        <v>0</v>
      </c>
      <c r="G241" s="249">
        <f t="shared" si="48"/>
        <v>0</v>
      </c>
      <c r="H241" s="249">
        <f t="shared" si="48"/>
        <v>0</v>
      </c>
      <c r="I241" s="249">
        <f t="shared" si="48"/>
        <v>0</v>
      </c>
      <c r="J241" s="221" t="str">
        <f t="shared" si="12"/>
        <v/>
      </c>
      <c r="K241" s="244"/>
      <c r="L241" s="314">
        <f t="shared" si="49"/>
        <v>0</v>
      </c>
      <c r="M241" s="315">
        <f t="shared" si="49"/>
        <v>0</v>
      </c>
      <c r="N241" s="315">
        <f t="shared" si="49"/>
        <v>0</v>
      </c>
      <c r="O241" s="315">
        <f t="shared" si="49"/>
        <v>0</v>
      </c>
      <c r="P241" s="244"/>
      <c r="Q241" s="661">
        <f t="shared" si="50"/>
        <v>0</v>
      </c>
      <c r="R241" s="661">
        <f t="shared" si="50"/>
        <v>0</v>
      </c>
      <c r="S241" s="661">
        <f t="shared" si="50"/>
        <v>0</v>
      </c>
      <c r="T241" s="661">
        <f t="shared" si="50"/>
        <v>0</v>
      </c>
      <c r="U241" s="661">
        <f t="shared" si="50"/>
        <v>0</v>
      </c>
      <c r="V241" s="661">
        <f t="shared" si="50"/>
        <v>0</v>
      </c>
      <c r="W241" s="661">
        <f t="shared" si="50"/>
        <v>0</v>
      </c>
      <c r="X241" s="313">
        <f>T241-U241-V241-W241</f>
        <v>0</v>
      </c>
      <c r="Y241" s="247"/>
    </row>
    <row r="242" spans="1:25" ht="29.25" hidden="1" customHeight="1" thickBot="1">
      <c r="A242" s="260">
        <v>245</v>
      </c>
      <c r="B242" s="136"/>
      <c r="C242" s="866">
        <v>2890</v>
      </c>
      <c r="D242" s="867" t="s">
        <v>1882</v>
      </c>
      <c r="E242" s="593"/>
      <c r="F242" s="249">
        <f t="shared" si="48"/>
        <v>0</v>
      </c>
      <c r="G242" s="249">
        <f t="shared" si="48"/>
        <v>0</v>
      </c>
      <c r="H242" s="249">
        <f t="shared" si="48"/>
        <v>0</v>
      </c>
      <c r="I242" s="249">
        <f t="shared" si="48"/>
        <v>0</v>
      </c>
      <c r="J242" s="221" t="str">
        <f t="shared" si="12"/>
        <v/>
      </c>
      <c r="K242" s="244"/>
      <c r="L242" s="314">
        <f t="shared" si="49"/>
        <v>0</v>
      </c>
      <c r="M242" s="315">
        <f t="shared" si="49"/>
        <v>0</v>
      </c>
      <c r="N242" s="315">
        <f t="shared" si="49"/>
        <v>0</v>
      </c>
      <c r="O242" s="315">
        <f t="shared" si="49"/>
        <v>0</v>
      </c>
      <c r="P242" s="244"/>
      <c r="Q242" s="661">
        <f t="shared" si="50"/>
        <v>0</v>
      </c>
      <c r="R242" s="661">
        <f t="shared" si="50"/>
        <v>0</v>
      </c>
      <c r="S242" s="661">
        <f t="shared" si="50"/>
        <v>0</v>
      </c>
      <c r="T242" s="661">
        <f t="shared" si="50"/>
        <v>0</v>
      </c>
      <c r="U242" s="661">
        <f t="shared" si="50"/>
        <v>0</v>
      </c>
      <c r="V242" s="661">
        <f t="shared" si="50"/>
        <v>0</v>
      </c>
      <c r="W242" s="661">
        <f t="shared" si="50"/>
        <v>0</v>
      </c>
      <c r="X242" s="313">
        <f>T242-U242-V242-W242</f>
        <v>0</v>
      </c>
    </row>
    <row r="243" spans="1:25" s="247" customFormat="1" ht="19.5" hidden="1" customHeight="1" thickBot="1">
      <c r="A243" s="259">
        <v>350</v>
      </c>
      <c r="B243" s="597">
        <v>2900</v>
      </c>
      <c r="C243" s="912" t="s">
        <v>236</v>
      </c>
      <c r="D243" s="912"/>
      <c r="E243" s="598"/>
      <c r="F243" s="598">
        <f>SUMIF($B$610:$B$20000,$B243,F$610:F$20000)</f>
        <v>0</v>
      </c>
      <c r="G243" s="598">
        <f>SUMIF($B$610:$B$20000,$B243,G$610:G$20000)</f>
        <v>0</v>
      </c>
      <c r="H243" s="598">
        <f>SUMIF($B$610:$B$20000,$B243,H$610:H$20000)</f>
        <v>0</v>
      </c>
      <c r="I243" s="598">
        <f>SUMIF($B$610:$B$20000,$B243,I$610:I$20000)</f>
        <v>0</v>
      </c>
      <c r="J243" s="221" t="str">
        <f t="shared" si="12"/>
        <v/>
      </c>
      <c r="K243" s="244"/>
      <c r="L243" s="316">
        <f>SUMIF($B$610:$B$20000,$B243,L$610:L$20000)</f>
        <v>0</v>
      </c>
      <c r="M243" s="317">
        <f>SUMIF($B$610:$B$20000,$B243,M$610:M$20000)</f>
        <v>0</v>
      </c>
      <c r="N243" s="317">
        <f>SUMIF($B$610:$B$20000,$B243,N$610:N$20000)</f>
        <v>0</v>
      </c>
      <c r="O243" s="317">
        <f>SUMIF($B$610:$B$20000,$B243,O$610:O$20000)</f>
        <v>0</v>
      </c>
      <c r="P243" s="244"/>
      <c r="Q243" s="663">
        <f t="shared" ref="Q243:W243" si="51">SUMIF($B$610:$B$20000,$B243,Q$610:Q$20000)</f>
        <v>0</v>
      </c>
      <c r="R243" s="663">
        <f t="shared" si="51"/>
        <v>0</v>
      </c>
      <c r="S243" s="663">
        <f t="shared" si="51"/>
        <v>0</v>
      </c>
      <c r="T243" s="663">
        <f t="shared" si="51"/>
        <v>0</v>
      </c>
      <c r="U243" s="663">
        <f t="shared" si="51"/>
        <v>0</v>
      </c>
      <c r="V243" s="663">
        <f t="shared" si="51"/>
        <v>0</v>
      </c>
      <c r="W243" s="663">
        <f t="shared" si="51"/>
        <v>0</v>
      </c>
      <c r="X243" s="313">
        <f t="shared" si="17"/>
        <v>0</v>
      </c>
    </row>
    <row r="244" spans="1:25" ht="18.600000000000001" hidden="1" thickBot="1">
      <c r="A244" s="260">
        <v>355</v>
      </c>
      <c r="B244" s="172"/>
      <c r="C244" s="144">
        <v>2910</v>
      </c>
      <c r="D244" s="319" t="s">
        <v>1698</v>
      </c>
      <c r="E244" s="593"/>
      <c r="F244" s="249">
        <f t="shared" ref="F244:I251" si="52">SUMIF($C$610:$C$20000,$C244,F$610:F$20000)</f>
        <v>0</v>
      </c>
      <c r="G244" s="249">
        <f t="shared" si="52"/>
        <v>0</v>
      </c>
      <c r="H244" s="249">
        <f t="shared" si="52"/>
        <v>0</v>
      </c>
      <c r="I244" s="249">
        <f t="shared" si="52"/>
        <v>0</v>
      </c>
      <c r="J244" s="221" t="str">
        <f t="shared" si="12"/>
        <v/>
      </c>
      <c r="K244" s="244"/>
      <c r="L244" s="314">
        <f t="shared" ref="L244:O251" si="53">SUMIF($C$610:$C$20000,$C244,L$610:L$20000)</f>
        <v>0</v>
      </c>
      <c r="M244" s="315">
        <f t="shared" si="53"/>
        <v>0</v>
      </c>
      <c r="N244" s="315">
        <f t="shared" si="53"/>
        <v>0</v>
      </c>
      <c r="O244" s="315">
        <f t="shared" si="53"/>
        <v>0</v>
      </c>
      <c r="P244" s="244"/>
      <c r="Q244" s="661">
        <f t="shared" ref="Q244:W251" si="54">SUMIF($C$610:$C$20000,$C244,Q$610:Q$20000)</f>
        <v>0</v>
      </c>
      <c r="R244" s="661">
        <f t="shared" si="54"/>
        <v>0</v>
      </c>
      <c r="S244" s="661">
        <f t="shared" si="54"/>
        <v>0</v>
      </c>
      <c r="T244" s="661">
        <f t="shared" si="54"/>
        <v>0</v>
      </c>
      <c r="U244" s="661">
        <f t="shared" si="54"/>
        <v>0</v>
      </c>
      <c r="V244" s="661">
        <f t="shared" si="54"/>
        <v>0</v>
      </c>
      <c r="W244" s="661">
        <f t="shared" si="54"/>
        <v>0</v>
      </c>
      <c r="X244" s="313">
        <f>T244-U244-V244-W244</f>
        <v>0</v>
      </c>
      <c r="Y244" s="247"/>
    </row>
    <row r="245" spans="1:25" ht="18.600000000000001" hidden="1" thickBot="1">
      <c r="A245" s="260">
        <v>355</v>
      </c>
      <c r="B245" s="172"/>
      <c r="C245" s="144">
        <v>2920</v>
      </c>
      <c r="D245" s="319" t="s">
        <v>237</v>
      </c>
      <c r="E245" s="593"/>
      <c r="F245" s="249">
        <f t="shared" si="52"/>
        <v>0</v>
      </c>
      <c r="G245" s="249">
        <f t="shared" si="52"/>
        <v>0</v>
      </c>
      <c r="H245" s="249">
        <f t="shared" si="52"/>
        <v>0</v>
      </c>
      <c r="I245" s="249">
        <f t="shared" si="52"/>
        <v>0</v>
      </c>
      <c r="J245" s="221" t="str">
        <f t="shared" si="12"/>
        <v/>
      </c>
      <c r="K245" s="244"/>
      <c r="L245" s="314">
        <f t="shared" si="53"/>
        <v>0</v>
      </c>
      <c r="M245" s="315">
        <f t="shared" si="53"/>
        <v>0</v>
      </c>
      <c r="N245" s="315">
        <f t="shared" si="53"/>
        <v>0</v>
      </c>
      <c r="O245" s="315">
        <f t="shared" si="53"/>
        <v>0</v>
      </c>
      <c r="P245" s="244"/>
      <c r="Q245" s="661">
        <f t="shared" si="54"/>
        <v>0</v>
      </c>
      <c r="R245" s="661">
        <f t="shared" si="54"/>
        <v>0</v>
      </c>
      <c r="S245" s="661">
        <f t="shared" si="54"/>
        <v>0</v>
      </c>
      <c r="T245" s="661">
        <f t="shared" si="54"/>
        <v>0</v>
      </c>
      <c r="U245" s="661">
        <f t="shared" si="54"/>
        <v>0</v>
      </c>
      <c r="V245" s="661">
        <f t="shared" si="54"/>
        <v>0</v>
      </c>
      <c r="W245" s="661">
        <f t="shared" si="54"/>
        <v>0</v>
      </c>
      <c r="X245" s="313">
        <f t="shared" si="17"/>
        <v>0</v>
      </c>
      <c r="Y245" s="247"/>
    </row>
    <row r="246" spans="1:25" ht="33" hidden="1" thickBot="1">
      <c r="A246" s="260">
        <v>375</v>
      </c>
      <c r="B246" s="172"/>
      <c r="C246" s="168">
        <v>2969</v>
      </c>
      <c r="D246" s="320" t="s">
        <v>238</v>
      </c>
      <c r="E246" s="593"/>
      <c r="F246" s="249">
        <f t="shared" si="52"/>
        <v>0</v>
      </c>
      <c r="G246" s="249">
        <f t="shared" si="52"/>
        <v>0</v>
      </c>
      <c r="H246" s="249">
        <f t="shared" si="52"/>
        <v>0</v>
      </c>
      <c r="I246" s="249">
        <f t="shared" si="52"/>
        <v>0</v>
      </c>
      <c r="J246" s="221" t="str">
        <f t="shared" si="12"/>
        <v/>
      </c>
      <c r="K246" s="244"/>
      <c r="L246" s="314">
        <f t="shared" si="53"/>
        <v>0</v>
      </c>
      <c r="M246" s="315">
        <f t="shared" si="53"/>
        <v>0</v>
      </c>
      <c r="N246" s="315">
        <f t="shared" si="53"/>
        <v>0</v>
      </c>
      <c r="O246" s="315">
        <f t="shared" si="53"/>
        <v>0</v>
      </c>
      <c r="P246" s="244"/>
      <c r="Q246" s="661">
        <f t="shared" si="54"/>
        <v>0</v>
      </c>
      <c r="R246" s="661">
        <f t="shared" si="54"/>
        <v>0</v>
      </c>
      <c r="S246" s="661">
        <f t="shared" si="54"/>
        <v>0</v>
      </c>
      <c r="T246" s="661">
        <f t="shared" si="54"/>
        <v>0</v>
      </c>
      <c r="U246" s="661">
        <f t="shared" si="54"/>
        <v>0</v>
      </c>
      <c r="V246" s="661">
        <f t="shared" si="54"/>
        <v>0</v>
      </c>
      <c r="W246" s="661">
        <f t="shared" si="54"/>
        <v>0</v>
      </c>
      <c r="X246" s="313">
        <f t="shared" si="17"/>
        <v>0</v>
      </c>
      <c r="Y246" s="247"/>
    </row>
    <row r="247" spans="1:25" ht="33" hidden="1" thickBot="1">
      <c r="A247" s="260">
        <v>380</v>
      </c>
      <c r="B247" s="172"/>
      <c r="C247" s="168">
        <v>2970</v>
      </c>
      <c r="D247" s="320" t="s">
        <v>239</v>
      </c>
      <c r="E247" s="593"/>
      <c r="F247" s="249">
        <f t="shared" si="52"/>
        <v>0</v>
      </c>
      <c r="G247" s="249">
        <f t="shared" si="52"/>
        <v>0</v>
      </c>
      <c r="H247" s="249">
        <f t="shared" si="52"/>
        <v>0</v>
      </c>
      <c r="I247" s="249">
        <f t="shared" si="52"/>
        <v>0</v>
      </c>
      <c r="J247" s="221" t="str">
        <f t="shared" si="12"/>
        <v/>
      </c>
      <c r="K247" s="244"/>
      <c r="L247" s="314">
        <f t="shared" si="53"/>
        <v>0</v>
      </c>
      <c r="M247" s="315">
        <f t="shared" si="53"/>
        <v>0</v>
      </c>
      <c r="N247" s="315">
        <f t="shared" si="53"/>
        <v>0</v>
      </c>
      <c r="O247" s="315">
        <f t="shared" si="53"/>
        <v>0</v>
      </c>
      <c r="P247" s="244"/>
      <c r="Q247" s="661">
        <f t="shared" si="54"/>
        <v>0</v>
      </c>
      <c r="R247" s="661">
        <f t="shared" si="54"/>
        <v>0</v>
      </c>
      <c r="S247" s="661">
        <f t="shared" si="54"/>
        <v>0</v>
      </c>
      <c r="T247" s="661">
        <f t="shared" si="54"/>
        <v>0</v>
      </c>
      <c r="U247" s="661">
        <f t="shared" si="54"/>
        <v>0</v>
      </c>
      <c r="V247" s="661">
        <f t="shared" si="54"/>
        <v>0</v>
      </c>
      <c r="W247" s="661">
        <f t="shared" si="54"/>
        <v>0</v>
      </c>
      <c r="X247" s="313">
        <f t="shared" si="17"/>
        <v>0</v>
      </c>
    </row>
    <row r="248" spans="1:25" ht="18.600000000000001" hidden="1" thickBot="1">
      <c r="A248" s="260">
        <v>385</v>
      </c>
      <c r="B248" s="172"/>
      <c r="C248" s="166">
        <v>2989</v>
      </c>
      <c r="D248" s="321" t="s">
        <v>240</v>
      </c>
      <c r="E248" s="593"/>
      <c r="F248" s="249">
        <f t="shared" si="52"/>
        <v>0</v>
      </c>
      <c r="G248" s="249">
        <f t="shared" si="52"/>
        <v>0</v>
      </c>
      <c r="H248" s="249">
        <f t="shared" si="52"/>
        <v>0</v>
      </c>
      <c r="I248" s="249">
        <f t="shared" si="52"/>
        <v>0</v>
      </c>
      <c r="J248" s="221" t="str">
        <f t="shared" si="12"/>
        <v/>
      </c>
      <c r="K248" s="244"/>
      <c r="L248" s="314">
        <f t="shared" si="53"/>
        <v>0</v>
      </c>
      <c r="M248" s="315">
        <f t="shared" si="53"/>
        <v>0</v>
      </c>
      <c r="N248" s="315">
        <f t="shared" si="53"/>
        <v>0</v>
      </c>
      <c r="O248" s="315">
        <f t="shared" si="53"/>
        <v>0</v>
      </c>
      <c r="P248" s="244"/>
      <c r="Q248" s="661">
        <f t="shared" si="54"/>
        <v>0</v>
      </c>
      <c r="R248" s="661">
        <f t="shared" si="54"/>
        <v>0</v>
      </c>
      <c r="S248" s="661">
        <f t="shared" si="54"/>
        <v>0</v>
      </c>
      <c r="T248" s="661">
        <f t="shared" si="54"/>
        <v>0</v>
      </c>
      <c r="U248" s="661">
        <f t="shared" si="54"/>
        <v>0</v>
      </c>
      <c r="V248" s="661">
        <f t="shared" si="54"/>
        <v>0</v>
      </c>
      <c r="W248" s="661">
        <f t="shared" si="54"/>
        <v>0</v>
      </c>
      <c r="X248" s="313">
        <f t="shared" si="17"/>
        <v>0</v>
      </c>
    </row>
    <row r="249" spans="1:25" ht="33" hidden="1" thickBot="1">
      <c r="A249" s="260">
        <v>390</v>
      </c>
      <c r="B249" s="136"/>
      <c r="C249" s="137">
        <v>2990</v>
      </c>
      <c r="D249" s="322" t="s">
        <v>1699</v>
      </c>
      <c r="E249" s="593"/>
      <c r="F249" s="249">
        <f t="shared" si="52"/>
        <v>0</v>
      </c>
      <c r="G249" s="249">
        <f t="shared" si="52"/>
        <v>0</v>
      </c>
      <c r="H249" s="249">
        <f t="shared" si="52"/>
        <v>0</v>
      </c>
      <c r="I249" s="249">
        <f t="shared" si="52"/>
        <v>0</v>
      </c>
      <c r="J249" s="221" t="str">
        <f t="shared" si="12"/>
        <v/>
      </c>
      <c r="K249" s="244"/>
      <c r="L249" s="314">
        <f t="shared" si="53"/>
        <v>0</v>
      </c>
      <c r="M249" s="315">
        <f t="shared" si="53"/>
        <v>0</v>
      </c>
      <c r="N249" s="315">
        <f t="shared" si="53"/>
        <v>0</v>
      </c>
      <c r="O249" s="315">
        <f t="shared" si="53"/>
        <v>0</v>
      </c>
      <c r="P249" s="244"/>
      <c r="Q249" s="661">
        <f t="shared" si="54"/>
        <v>0</v>
      </c>
      <c r="R249" s="661">
        <f t="shared" si="54"/>
        <v>0</v>
      </c>
      <c r="S249" s="661">
        <f t="shared" si="54"/>
        <v>0</v>
      </c>
      <c r="T249" s="661">
        <f t="shared" si="54"/>
        <v>0</v>
      </c>
      <c r="U249" s="661">
        <f t="shared" si="54"/>
        <v>0</v>
      </c>
      <c r="V249" s="661">
        <f t="shared" si="54"/>
        <v>0</v>
      </c>
      <c r="W249" s="661">
        <f t="shared" si="54"/>
        <v>0</v>
      </c>
      <c r="X249" s="313">
        <f>T249-U249-V249-W249</f>
        <v>0</v>
      </c>
    </row>
    <row r="250" spans="1:25" ht="18.600000000000001" hidden="1" thickBot="1">
      <c r="A250" s="260">
        <v>390</v>
      </c>
      <c r="B250" s="136"/>
      <c r="C250" s="137">
        <v>2991</v>
      </c>
      <c r="D250" s="322" t="s">
        <v>241</v>
      </c>
      <c r="E250" s="593"/>
      <c r="F250" s="249">
        <f t="shared" si="52"/>
        <v>0</v>
      </c>
      <c r="G250" s="249">
        <f t="shared" si="52"/>
        <v>0</v>
      </c>
      <c r="H250" s="249">
        <f t="shared" si="52"/>
        <v>0</v>
      </c>
      <c r="I250" s="249">
        <f t="shared" si="52"/>
        <v>0</v>
      </c>
      <c r="J250" s="221" t="str">
        <f t="shared" si="12"/>
        <v/>
      </c>
      <c r="K250" s="244"/>
      <c r="L250" s="314">
        <f t="shared" si="53"/>
        <v>0</v>
      </c>
      <c r="M250" s="315">
        <f t="shared" si="53"/>
        <v>0</v>
      </c>
      <c r="N250" s="315">
        <f t="shared" si="53"/>
        <v>0</v>
      </c>
      <c r="O250" s="315">
        <f t="shared" si="53"/>
        <v>0</v>
      </c>
      <c r="P250" s="244"/>
      <c r="Q250" s="661">
        <f t="shared" si="54"/>
        <v>0</v>
      </c>
      <c r="R250" s="661">
        <f t="shared" si="54"/>
        <v>0</v>
      </c>
      <c r="S250" s="661">
        <f t="shared" si="54"/>
        <v>0</v>
      </c>
      <c r="T250" s="661">
        <f t="shared" si="54"/>
        <v>0</v>
      </c>
      <c r="U250" s="661">
        <f t="shared" si="54"/>
        <v>0</v>
      </c>
      <c r="V250" s="661">
        <f t="shared" si="54"/>
        <v>0</v>
      </c>
      <c r="W250" s="661">
        <f t="shared" si="54"/>
        <v>0</v>
      </c>
      <c r="X250" s="313">
        <f t="shared" si="17"/>
        <v>0</v>
      </c>
    </row>
    <row r="251" spans="1:25" ht="18.600000000000001" hidden="1" thickBot="1">
      <c r="A251" s="260">
        <v>395</v>
      </c>
      <c r="B251" s="136"/>
      <c r="C251" s="142">
        <v>2992</v>
      </c>
      <c r="D251" s="491" t="s">
        <v>242</v>
      </c>
      <c r="E251" s="593"/>
      <c r="F251" s="249">
        <f t="shared" si="52"/>
        <v>0</v>
      </c>
      <c r="G251" s="249">
        <f t="shared" si="52"/>
        <v>0</v>
      </c>
      <c r="H251" s="249">
        <f t="shared" si="52"/>
        <v>0</v>
      </c>
      <c r="I251" s="249">
        <f t="shared" si="52"/>
        <v>0</v>
      </c>
      <c r="J251" s="221" t="str">
        <f t="shared" si="12"/>
        <v/>
      </c>
      <c r="K251" s="244"/>
      <c r="L251" s="314">
        <f t="shared" si="53"/>
        <v>0</v>
      </c>
      <c r="M251" s="315">
        <f t="shared" si="53"/>
        <v>0</v>
      </c>
      <c r="N251" s="315">
        <f t="shared" si="53"/>
        <v>0</v>
      </c>
      <c r="O251" s="315">
        <f t="shared" si="53"/>
        <v>0</v>
      </c>
      <c r="P251" s="244"/>
      <c r="Q251" s="661">
        <f t="shared" si="54"/>
        <v>0</v>
      </c>
      <c r="R251" s="661">
        <f t="shared" si="54"/>
        <v>0</v>
      </c>
      <c r="S251" s="661">
        <f t="shared" si="54"/>
        <v>0</v>
      </c>
      <c r="T251" s="661">
        <f t="shared" si="54"/>
        <v>0</v>
      </c>
      <c r="U251" s="661">
        <f t="shared" si="54"/>
        <v>0</v>
      </c>
      <c r="V251" s="661">
        <f t="shared" si="54"/>
        <v>0</v>
      </c>
      <c r="W251" s="661">
        <f t="shared" si="54"/>
        <v>0</v>
      </c>
      <c r="X251" s="313">
        <f>T251-U251-V251-W251</f>
        <v>0</v>
      </c>
    </row>
    <row r="252" spans="1:25" s="247" customFormat="1" ht="19.5" hidden="1" customHeight="1" thickBot="1">
      <c r="A252" s="255">
        <v>397</v>
      </c>
      <c r="B252" s="597">
        <v>3300</v>
      </c>
      <c r="C252" s="912" t="s">
        <v>1738</v>
      </c>
      <c r="D252" s="912"/>
      <c r="E252" s="598"/>
      <c r="F252" s="598">
        <f>SUMIF($B$610:$B$20000,$B252,F$610:F$20000)</f>
        <v>0</v>
      </c>
      <c r="G252" s="598">
        <f>SUMIF($B$610:$B$20000,$B252,G$610:G$20000)</f>
        <v>0</v>
      </c>
      <c r="H252" s="598">
        <f>SUMIF($B$610:$B$20000,$B252,H$610:H$20000)</f>
        <v>0</v>
      </c>
      <c r="I252" s="598">
        <f>SUMIF($B$610:$B$20000,$B252,I$610:I$20000)</f>
        <v>0</v>
      </c>
      <c r="J252" s="221" t="str">
        <f t="shared" si="12"/>
        <v/>
      </c>
      <c r="K252" s="244"/>
      <c r="L252" s="663">
        <f>SUMIF($B$610:$B$20000,$B252,L$610:L$20000)</f>
        <v>0</v>
      </c>
      <c r="M252" s="664">
        <f>SUMIF($B$610:$B$20000,$B252,M$610:M$20000)</f>
        <v>0</v>
      </c>
      <c r="N252" s="664">
        <f>SUMIF($B$610:$B$20000,$B252,N$610:N$20000)</f>
        <v>0</v>
      </c>
      <c r="O252" s="664">
        <f>SUMIF($B$610:$B$20000,$B252,O$610:O$20000)</f>
        <v>0</v>
      </c>
      <c r="P252" s="244"/>
      <c r="Q252" s="663">
        <f t="shared" ref="Q252:W252" si="55">SUMIF($B$610:$B$20000,$B252,Q$610:Q$20000)</f>
        <v>0</v>
      </c>
      <c r="R252" s="663">
        <f t="shared" si="55"/>
        <v>0</v>
      </c>
      <c r="S252" s="663">
        <f t="shared" si="55"/>
        <v>0</v>
      </c>
      <c r="T252" s="663">
        <f t="shared" si="55"/>
        <v>0</v>
      </c>
      <c r="U252" s="663">
        <f t="shared" si="55"/>
        <v>0</v>
      </c>
      <c r="V252" s="663">
        <f t="shared" si="55"/>
        <v>0</v>
      </c>
      <c r="W252" s="663">
        <f t="shared" si="55"/>
        <v>0</v>
      </c>
      <c r="X252" s="313">
        <f t="shared" si="17"/>
        <v>0</v>
      </c>
      <c r="Y252" s="215"/>
    </row>
    <row r="253" spans="1:25" ht="18.600000000000001" hidden="1" thickBot="1">
      <c r="A253" s="246">
        <v>398</v>
      </c>
      <c r="B253" s="143"/>
      <c r="C253" s="144">
        <v>3301</v>
      </c>
      <c r="D253" s="460" t="s">
        <v>243</v>
      </c>
      <c r="E253" s="593"/>
      <c r="F253" s="249">
        <f t="shared" ref="F253:I257" si="56">SUMIF($C$610:$C$20000,$C253,F$610:F$20000)</f>
        <v>0</v>
      </c>
      <c r="G253" s="249">
        <f t="shared" si="56"/>
        <v>0</v>
      </c>
      <c r="H253" s="249">
        <f t="shared" si="56"/>
        <v>0</v>
      </c>
      <c r="I253" s="249">
        <f t="shared" si="56"/>
        <v>0</v>
      </c>
      <c r="J253" s="221" t="str">
        <f t="shared" si="12"/>
        <v/>
      </c>
      <c r="K253" s="244"/>
      <c r="L253" s="661">
        <f t="shared" ref="L253:O257" si="57">SUMIF($C$610:$C$20000,$C253,L$610:L$20000)</f>
        <v>0</v>
      </c>
      <c r="M253" s="665">
        <f t="shared" si="57"/>
        <v>0</v>
      </c>
      <c r="N253" s="665">
        <f t="shared" si="57"/>
        <v>0</v>
      </c>
      <c r="O253" s="665">
        <f t="shared" si="57"/>
        <v>0</v>
      </c>
      <c r="P253" s="244"/>
      <c r="Q253" s="661">
        <f t="shared" ref="Q253:W257" si="58">SUMIF($C$610:$C$20000,$C253,Q$610:Q$20000)</f>
        <v>0</v>
      </c>
      <c r="R253" s="661">
        <f t="shared" si="58"/>
        <v>0</v>
      </c>
      <c r="S253" s="661">
        <f t="shared" si="58"/>
        <v>0</v>
      </c>
      <c r="T253" s="661">
        <f t="shared" si="58"/>
        <v>0</v>
      </c>
      <c r="U253" s="661">
        <f t="shared" si="58"/>
        <v>0</v>
      </c>
      <c r="V253" s="661">
        <f t="shared" si="58"/>
        <v>0</v>
      </c>
      <c r="W253" s="661">
        <f t="shared" si="58"/>
        <v>0</v>
      </c>
      <c r="X253" s="313">
        <f t="shared" si="17"/>
        <v>0</v>
      </c>
    </row>
    <row r="254" spans="1:25" ht="18.600000000000001" hidden="1" thickBot="1">
      <c r="A254" s="246">
        <v>399</v>
      </c>
      <c r="B254" s="143"/>
      <c r="C254" s="168">
        <v>3302</v>
      </c>
      <c r="D254" s="461" t="s">
        <v>244</v>
      </c>
      <c r="E254" s="593"/>
      <c r="F254" s="249">
        <f t="shared" si="56"/>
        <v>0</v>
      </c>
      <c r="G254" s="249">
        <f t="shared" si="56"/>
        <v>0</v>
      </c>
      <c r="H254" s="249">
        <f t="shared" si="56"/>
        <v>0</v>
      </c>
      <c r="I254" s="249">
        <f t="shared" si="56"/>
        <v>0</v>
      </c>
      <c r="J254" s="221" t="str">
        <f t="shared" si="12"/>
        <v/>
      </c>
      <c r="K254" s="244"/>
      <c r="L254" s="661">
        <f t="shared" si="57"/>
        <v>0</v>
      </c>
      <c r="M254" s="665">
        <f t="shared" si="57"/>
        <v>0</v>
      </c>
      <c r="N254" s="665">
        <f t="shared" si="57"/>
        <v>0</v>
      </c>
      <c r="O254" s="665">
        <f t="shared" si="57"/>
        <v>0</v>
      </c>
      <c r="P254" s="244"/>
      <c r="Q254" s="661">
        <f t="shared" si="58"/>
        <v>0</v>
      </c>
      <c r="R254" s="661">
        <f t="shared" si="58"/>
        <v>0</v>
      </c>
      <c r="S254" s="661">
        <f t="shared" si="58"/>
        <v>0</v>
      </c>
      <c r="T254" s="661">
        <f t="shared" si="58"/>
        <v>0</v>
      </c>
      <c r="U254" s="661">
        <f t="shared" si="58"/>
        <v>0</v>
      </c>
      <c r="V254" s="661">
        <f t="shared" si="58"/>
        <v>0</v>
      </c>
      <c r="W254" s="661">
        <f t="shared" si="58"/>
        <v>0</v>
      </c>
      <c r="X254" s="313">
        <f t="shared" si="17"/>
        <v>0</v>
      </c>
      <c r="Y254" s="247"/>
    </row>
    <row r="255" spans="1:25" ht="18.600000000000001" hidden="1" thickBot="1">
      <c r="A255" s="246">
        <v>400</v>
      </c>
      <c r="B255" s="143"/>
      <c r="C255" s="166">
        <v>3304</v>
      </c>
      <c r="D255" s="462" t="s">
        <v>245</v>
      </c>
      <c r="E255" s="593"/>
      <c r="F255" s="249">
        <f t="shared" si="56"/>
        <v>0</v>
      </c>
      <c r="G255" s="249">
        <f t="shared" si="56"/>
        <v>0</v>
      </c>
      <c r="H255" s="249">
        <f t="shared" si="56"/>
        <v>0</v>
      </c>
      <c r="I255" s="249">
        <f t="shared" si="56"/>
        <v>0</v>
      </c>
      <c r="J255" s="221" t="str">
        <f t="shared" si="12"/>
        <v/>
      </c>
      <c r="K255" s="244"/>
      <c r="L255" s="661">
        <f t="shared" si="57"/>
        <v>0</v>
      </c>
      <c r="M255" s="665">
        <f t="shared" si="57"/>
        <v>0</v>
      </c>
      <c r="N255" s="665">
        <f t="shared" si="57"/>
        <v>0</v>
      </c>
      <c r="O255" s="665">
        <f t="shared" si="57"/>
        <v>0</v>
      </c>
      <c r="P255" s="244"/>
      <c r="Q255" s="661">
        <f t="shared" si="58"/>
        <v>0</v>
      </c>
      <c r="R255" s="661">
        <f t="shared" si="58"/>
        <v>0</v>
      </c>
      <c r="S255" s="661">
        <f t="shared" si="58"/>
        <v>0</v>
      </c>
      <c r="T255" s="661">
        <f t="shared" si="58"/>
        <v>0</v>
      </c>
      <c r="U255" s="661">
        <f t="shared" si="58"/>
        <v>0</v>
      </c>
      <c r="V255" s="661">
        <f t="shared" si="58"/>
        <v>0</v>
      </c>
      <c r="W255" s="661">
        <f t="shared" si="58"/>
        <v>0</v>
      </c>
      <c r="X255" s="313">
        <f t="shared" si="17"/>
        <v>0</v>
      </c>
    </row>
    <row r="256" spans="1:25" ht="31.8" hidden="1" thickBot="1">
      <c r="A256" s="246">
        <v>401</v>
      </c>
      <c r="B256" s="143"/>
      <c r="C256" s="142">
        <v>3306</v>
      </c>
      <c r="D256" s="463" t="s">
        <v>1682</v>
      </c>
      <c r="E256" s="593"/>
      <c r="F256" s="249">
        <f t="shared" si="56"/>
        <v>0</v>
      </c>
      <c r="G256" s="249">
        <f t="shared" si="56"/>
        <v>0</v>
      </c>
      <c r="H256" s="249">
        <f t="shared" si="56"/>
        <v>0</v>
      </c>
      <c r="I256" s="249">
        <f t="shared" si="56"/>
        <v>0</v>
      </c>
      <c r="J256" s="221" t="str">
        <f t="shared" si="12"/>
        <v/>
      </c>
      <c r="K256" s="244"/>
      <c r="L256" s="661">
        <f t="shared" si="57"/>
        <v>0</v>
      </c>
      <c r="M256" s="665">
        <f t="shared" si="57"/>
        <v>0</v>
      </c>
      <c r="N256" s="665">
        <f t="shared" si="57"/>
        <v>0</v>
      </c>
      <c r="O256" s="665">
        <f t="shared" si="57"/>
        <v>0</v>
      </c>
      <c r="P256" s="244"/>
      <c r="Q256" s="661">
        <f t="shared" si="58"/>
        <v>0</v>
      </c>
      <c r="R256" s="661">
        <f t="shared" si="58"/>
        <v>0</v>
      </c>
      <c r="S256" s="661">
        <f t="shared" si="58"/>
        <v>0</v>
      </c>
      <c r="T256" s="661">
        <f t="shared" si="58"/>
        <v>0</v>
      </c>
      <c r="U256" s="661">
        <f t="shared" si="58"/>
        <v>0</v>
      </c>
      <c r="V256" s="661">
        <f t="shared" si="58"/>
        <v>0</v>
      </c>
      <c r="W256" s="661">
        <f t="shared" si="58"/>
        <v>0</v>
      </c>
      <c r="X256" s="313">
        <f t="shared" si="17"/>
        <v>0</v>
      </c>
    </row>
    <row r="257" spans="1:25" s="247" customFormat="1" ht="18.600000000000001" hidden="1" thickBot="1">
      <c r="A257" s="325">
        <v>404</v>
      </c>
      <c r="B257" s="143"/>
      <c r="C257" s="142">
        <v>3307</v>
      </c>
      <c r="D257" s="463" t="s">
        <v>1771</v>
      </c>
      <c r="E257" s="593"/>
      <c r="F257" s="249">
        <f t="shared" si="56"/>
        <v>0</v>
      </c>
      <c r="G257" s="249">
        <f t="shared" si="56"/>
        <v>0</v>
      </c>
      <c r="H257" s="249">
        <f t="shared" si="56"/>
        <v>0</v>
      </c>
      <c r="I257" s="249">
        <f t="shared" si="56"/>
        <v>0</v>
      </c>
      <c r="J257" s="221" t="str">
        <f t="shared" ref="J257:J303" si="59">(IF($E257&lt;&gt;0,$J$2,IF($I257&lt;&gt;0,$J$2,"")))</f>
        <v/>
      </c>
      <c r="K257" s="244"/>
      <c r="L257" s="661">
        <f t="shared" si="57"/>
        <v>0</v>
      </c>
      <c r="M257" s="665">
        <f t="shared" si="57"/>
        <v>0</v>
      </c>
      <c r="N257" s="665">
        <f t="shared" si="57"/>
        <v>0</v>
      </c>
      <c r="O257" s="665">
        <f t="shared" si="57"/>
        <v>0</v>
      </c>
      <c r="P257" s="244"/>
      <c r="Q257" s="661">
        <f t="shared" si="58"/>
        <v>0</v>
      </c>
      <c r="R257" s="661">
        <f t="shared" si="58"/>
        <v>0</v>
      </c>
      <c r="S257" s="661">
        <f t="shared" si="58"/>
        <v>0</v>
      </c>
      <c r="T257" s="661">
        <f t="shared" si="58"/>
        <v>0</v>
      </c>
      <c r="U257" s="661">
        <f t="shared" si="58"/>
        <v>0</v>
      </c>
      <c r="V257" s="661">
        <f t="shared" si="58"/>
        <v>0</v>
      </c>
      <c r="W257" s="661">
        <f t="shared" si="58"/>
        <v>0</v>
      </c>
      <c r="X257" s="313">
        <f t="shared" ref="X257:X300" si="60">T257-U257-V257-W257</f>
        <v>0</v>
      </c>
      <c r="Y257" s="215"/>
    </row>
    <row r="258" spans="1:25" s="247" customFormat="1" ht="19.5" hidden="1" customHeight="1" thickBot="1">
      <c r="A258" s="325">
        <v>404</v>
      </c>
      <c r="B258" s="597">
        <v>3900</v>
      </c>
      <c r="C258" s="912" t="s">
        <v>246</v>
      </c>
      <c r="D258" s="912"/>
      <c r="E258" s="598"/>
      <c r="F258" s="598">
        <f t="shared" ref="F258:I261" si="61">SUMIF($B$610:$B$20000,$B258,F$610:F$20000)</f>
        <v>0</v>
      </c>
      <c r="G258" s="598">
        <f t="shared" si="61"/>
        <v>0</v>
      </c>
      <c r="H258" s="598">
        <f t="shared" si="61"/>
        <v>0</v>
      </c>
      <c r="I258" s="598">
        <f t="shared" si="61"/>
        <v>0</v>
      </c>
      <c r="J258" s="221" t="str">
        <f t="shared" si="59"/>
        <v/>
      </c>
      <c r="K258" s="244"/>
      <c r="L258" s="316">
        <f t="shared" ref="L258:O261" si="62">SUMIF($B$610:$B$20000,$B258,L$610:L$20000)</f>
        <v>0</v>
      </c>
      <c r="M258" s="317">
        <f t="shared" si="62"/>
        <v>0</v>
      </c>
      <c r="N258" s="317">
        <f t="shared" si="62"/>
        <v>0</v>
      </c>
      <c r="O258" s="317">
        <f t="shared" si="62"/>
        <v>0</v>
      </c>
      <c r="P258" s="244"/>
      <c r="Q258" s="316">
        <f t="shared" ref="Q258:W261" si="63">SUMIF($B$610:$B$20000,$B258,Q$610:Q$20000)</f>
        <v>0</v>
      </c>
      <c r="R258" s="316">
        <f t="shared" si="63"/>
        <v>0</v>
      </c>
      <c r="S258" s="316">
        <f t="shared" si="63"/>
        <v>0</v>
      </c>
      <c r="T258" s="316">
        <f t="shared" si="63"/>
        <v>0</v>
      </c>
      <c r="U258" s="316">
        <f t="shared" si="63"/>
        <v>0</v>
      </c>
      <c r="V258" s="316">
        <f t="shared" si="63"/>
        <v>0</v>
      </c>
      <c r="W258" s="316">
        <f t="shared" si="63"/>
        <v>0</v>
      </c>
      <c r="X258" s="313">
        <f t="shared" si="60"/>
        <v>0</v>
      </c>
      <c r="Y258" s="215"/>
    </row>
    <row r="259" spans="1:25" s="247" customFormat="1" ht="18.600000000000001" thickBot="1">
      <c r="A259" s="259">
        <v>440</v>
      </c>
      <c r="B259" s="597">
        <v>4000</v>
      </c>
      <c r="C259" s="912" t="s">
        <v>247</v>
      </c>
      <c r="D259" s="912"/>
      <c r="E259" s="598"/>
      <c r="F259" s="598">
        <f t="shared" si="61"/>
        <v>34944</v>
      </c>
      <c r="G259" s="598">
        <f t="shared" si="61"/>
        <v>0</v>
      </c>
      <c r="H259" s="598">
        <f t="shared" si="61"/>
        <v>0</v>
      </c>
      <c r="I259" s="598">
        <f t="shared" si="61"/>
        <v>34944</v>
      </c>
      <c r="J259" s="221">
        <f t="shared" si="59"/>
        <v>1</v>
      </c>
      <c r="K259" s="244"/>
      <c r="L259" s="316">
        <f t="shared" si="62"/>
        <v>0</v>
      </c>
      <c r="M259" s="317">
        <f t="shared" si="62"/>
        <v>0</v>
      </c>
      <c r="N259" s="317">
        <f t="shared" si="62"/>
        <v>34944</v>
      </c>
      <c r="O259" s="317">
        <f t="shared" si="62"/>
        <v>-34944</v>
      </c>
      <c r="P259" s="244"/>
      <c r="Q259" s="663">
        <f t="shared" si="63"/>
        <v>0</v>
      </c>
      <c r="R259" s="663">
        <f t="shared" si="63"/>
        <v>0</v>
      </c>
      <c r="S259" s="663">
        <f t="shared" si="63"/>
        <v>0</v>
      </c>
      <c r="T259" s="663">
        <f t="shared" si="63"/>
        <v>0</v>
      </c>
      <c r="U259" s="663">
        <f t="shared" si="63"/>
        <v>0</v>
      </c>
      <c r="V259" s="663">
        <f t="shared" si="63"/>
        <v>0</v>
      </c>
      <c r="W259" s="663">
        <f t="shared" si="63"/>
        <v>0</v>
      </c>
      <c r="X259" s="313">
        <f t="shared" si="60"/>
        <v>0</v>
      </c>
    </row>
    <row r="260" spans="1:25" s="247" customFormat="1" ht="18.600000000000001" hidden="1" thickBot="1">
      <c r="A260" s="259">
        <v>450</v>
      </c>
      <c r="B260" s="597">
        <v>4100</v>
      </c>
      <c r="C260" s="912" t="s">
        <v>248</v>
      </c>
      <c r="D260" s="912"/>
      <c r="E260" s="598"/>
      <c r="F260" s="598">
        <f t="shared" si="61"/>
        <v>0</v>
      </c>
      <c r="G260" s="598">
        <f t="shared" si="61"/>
        <v>0</v>
      </c>
      <c r="H260" s="598">
        <f t="shared" si="61"/>
        <v>0</v>
      </c>
      <c r="I260" s="598">
        <f t="shared" si="61"/>
        <v>0</v>
      </c>
      <c r="J260" s="221" t="str">
        <f t="shared" si="59"/>
        <v/>
      </c>
      <c r="K260" s="244"/>
      <c r="L260" s="663">
        <f t="shared" si="62"/>
        <v>0</v>
      </c>
      <c r="M260" s="664">
        <f t="shared" si="62"/>
        <v>0</v>
      </c>
      <c r="N260" s="664">
        <f t="shared" si="62"/>
        <v>0</v>
      </c>
      <c r="O260" s="664">
        <f t="shared" si="62"/>
        <v>0</v>
      </c>
      <c r="P260" s="244"/>
      <c r="Q260" s="663">
        <f t="shared" si="63"/>
        <v>0</v>
      </c>
      <c r="R260" s="663">
        <f t="shared" si="63"/>
        <v>0</v>
      </c>
      <c r="S260" s="663">
        <f t="shared" si="63"/>
        <v>0</v>
      </c>
      <c r="T260" s="663">
        <f t="shared" si="63"/>
        <v>0</v>
      </c>
      <c r="U260" s="663">
        <f t="shared" si="63"/>
        <v>0</v>
      </c>
      <c r="V260" s="663">
        <f t="shared" si="63"/>
        <v>0</v>
      </c>
      <c r="W260" s="663">
        <f t="shared" si="63"/>
        <v>0</v>
      </c>
      <c r="X260" s="313">
        <f t="shared" si="60"/>
        <v>0</v>
      </c>
    </row>
    <row r="261" spans="1:25" s="247" customFormat="1" ht="19.5" customHeight="1" thickBot="1">
      <c r="A261" s="259">
        <v>495</v>
      </c>
      <c r="B261" s="597">
        <v>4200</v>
      </c>
      <c r="C261" s="912" t="s">
        <v>249</v>
      </c>
      <c r="D261" s="912"/>
      <c r="E261" s="598"/>
      <c r="F261" s="598">
        <f t="shared" si="61"/>
        <v>0</v>
      </c>
      <c r="G261" s="598">
        <f t="shared" si="61"/>
        <v>3000</v>
      </c>
      <c r="H261" s="598">
        <f t="shared" si="61"/>
        <v>0</v>
      </c>
      <c r="I261" s="598">
        <f t="shared" si="61"/>
        <v>3000</v>
      </c>
      <c r="J261" s="221">
        <f t="shared" si="59"/>
        <v>1</v>
      </c>
      <c r="K261" s="244"/>
      <c r="L261" s="316">
        <f t="shared" si="62"/>
        <v>0</v>
      </c>
      <c r="M261" s="317">
        <f t="shared" si="62"/>
        <v>0</v>
      </c>
      <c r="N261" s="317">
        <f t="shared" si="62"/>
        <v>3000</v>
      </c>
      <c r="O261" s="317">
        <f t="shared" si="62"/>
        <v>-3000</v>
      </c>
      <c r="P261" s="244"/>
      <c r="Q261" s="316">
        <f t="shared" si="63"/>
        <v>0</v>
      </c>
      <c r="R261" s="316">
        <f t="shared" si="63"/>
        <v>0</v>
      </c>
      <c r="S261" s="316">
        <f t="shared" si="63"/>
        <v>3000</v>
      </c>
      <c r="T261" s="316">
        <f t="shared" si="63"/>
        <v>-3000</v>
      </c>
      <c r="U261" s="316">
        <f t="shared" si="63"/>
        <v>0</v>
      </c>
      <c r="V261" s="316">
        <f t="shared" si="63"/>
        <v>0</v>
      </c>
      <c r="W261" s="316">
        <f t="shared" si="63"/>
        <v>0</v>
      </c>
      <c r="X261" s="313">
        <f t="shared" si="60"/>
        <v>-3000</v>
      </c>
    </row>
    <row r="262" spans="1:25" ht="18.600000000000001" hidden="1" thickBot="1">
      <c r="A262" s="260">
        <v>500</v>
      </c>
      <c r="B262" s="173"/>
      <c r="C262" s="144">
        <v>4201</v>
      </c>
      <c r="D262" s="138" t="s">
        <v>250</v>
      </c>
      <c r="E262" s="593"/>
      <c r="F262" s="249">
        <f t="shared" ref="F262:I267" si="64">SUMIF($C$610:$C$20000,$C262,F$610:F$20000)</f>
        <v>0</v>
      </c>
      <c r="G262" s="249">
        <f t="shared" si="64"/>
        <v>0</v>
      </c>
      <c r="H262" s="249">
        <f t="shared" si="64"/>
        <v>0</v>
      </c>
      <c r="I262" s="249">
        <f t="shared" si="64"/>
        <v>0</v>
      </c>
      <c r="J262" s="221" t="str">
        <f t="shared" si="59"/>
        <v/>
      </c>
      <c r="K262" s="244"/>
      <c r="L262" s="314">
        <f t="shared" ref="L262:O267" si="65">SUMIF($C$610:$C$20000,$C262,L$610:L$20000)</f>
        <v>0</v>
      </c>
      <c r="M262" s="315">
        <f t="shared" si="65"/>
        <v>0</v>
      </c>
      <c r="N262" s="315">
        <f t="shared" si="65"/>
        <v>0</v>
      </c>
      <c r="O262" s="315">
        <f t="shared" si="65"/>
        <v>0</v>
      </c>
      <c r="P262" s="244"/>
      <c r="Q262" s="314">
        <f t="shared" ref="Q262:W267" si="66">SUMIF($C$610:$C$20000,$C262,Q$610:Q$20000)</f>
        <v>0</v>
      </c>
      <c r="R262" s="314">
        <f t="shared" si="66"/>
        <v>0</v>
      </c>
      <c r="S262" s="314">
        <f t="shared" si="66"/>
        <v>0</v>
      </c>
      <c r="T262" s="314">
        <f t="shared" si="66"/>
        <v>0</v>
      </c>
      <c r="U262" s="314">
        <f t="shared" si="66"/>
        <v>0</v>
      </c>
      <c r="V262" s="314">
        <f t="shared" si="66"/>
        <v>0</v>
      </c>
      <c r="W262" s="314">
        <f t="shared" si="66"/>
        <v>0</v>
      </c>
      <c r="X262" s="313">
        <f t="shared" si="60"/>
        <v>0</v>
      </c>
      <c r="Y262" s="247"/>
    </row>
    <row r="263" spans="1:25" ht="18.600000000000001" hidden="1" thickBot="1">
      <c r="A263" s="260">
        <v>505</v>
      </c>
      <c r="B263" s="173"/>
      <c r="C263" s="137">
        <v>4202</v>
      </c>
      <c r="D263" s="139" t="s">
        <v>251</v>
      </c>
      <c r="E263" s="593"/>
      <c r="F263" s="249">
        <f t="shared" si="64"/>
        <v>0</v>
      </c>
      <c r="G263" s="249">
        <f t="shared" si="64"/>
        <v>0</v>
      </c>
      <c r="H263" s="249">
        <f t="shared" si="64"/>
        <v>0</v>
      </c>
      <c r="I263" s="249">
        <f t="shared" si="64"/>
        <v>0</v>
      </c>
      <c r="J263" s="221" t="str">
        <f t="shared" si="59"/>
        <v/>
      </c>
      <c r="K263" s="244"/>
      <c r="L263" s="314">
        <f t="shared" si="65"/>
        <v>0</v>
      </c>
      <c r="M263" s="315">
        <f t="shared" si="65"/>
        <v>0</v>
      </c>
      <c r="N263" s="315">
        <f t="shared" si="65"/>
        <v>0</v>
      </c>
      <c r="O263" s="315">
        <f t="shared" si="65"/>
        <v>0</v>
      </c>
      <c r="P263" s="244"/>
      <c r="Q263" s="314">
        <f t="shared" si="66"/>
        <v>0</v>
      </c>
      <c r="R263" s="314">
        <f t="shared" si="66"/>
        <v>0</v>
      </c>
      <c r="S263" s="314">
        <f t="shared" si="66"/>
        <v>0</v>
      </c>
      <c r="T263" s="314">
        <f t="shared" si="66"/>
        <v>0</v>
      </c>
      <c r="U263" s="314">
        <f t="shared" si="66"/>
        <v>0</v>
      </c>
      <c r="V263" s="314">
        <f t="shared" si="66"/>
        <v>0</v>
      </c>
      <c r="W263" s="314">
        <f t="shared" si="66"/>
        <v>0</v>
      </c>
      <c r="X263" s="313">
        <f t="shared" si="60"/>
        <v>0</v>
      </c>
      <c r="Y263" s="247"/>
    </row>
    <row r="264" spans="1:25" ht="18.600000000000001" thickBot="1">
      <c r="A264" s="260">
        <v>510</v>
      </c>
      <c r="B264" s="173"/>
      <c r="C264" s="137">
        <v>4214</v>
      </c>
      <c r="D264" s="139" t="s">
        <v>252</v>
      </c>
      <c r="E264" s="593"/>
      <c r="F264" s="249">
        <f t="shared" si="64"/>
        <v>0</v>
      </c>
      <c r="G264" s="249">
        <f t="shared" si="64"/>
        <v>3000</v>
      </c>
      <c r="H264" s="249">
        <f t="shared" si="64"/>
        <v>0</v>
      </c>
      <c r="I264" s="249">
        <f t="shared" si="64"/>
        <v>3000</v>
      </c>
      <c r="J264" s="221">
        <f t="shared" si="59"/>
        <v>1</v>
      </c>
      <c r="K264" s="244"/>
      <c r="L264" s="314">
        <f t="shared" si="65"/>
        <v>0</v>
      </c>
      <c r="M264" s="315">
        <f t="shared" si="65"/>
        <v>0</v>
      </c>
      <c r="N264" s="315">
        <f t="shared" si="65"/>
        <v>3000</v>
      </c>
      <c r="O264" s="315">
        <f t="shared" si="65"/>
        <v>-3000</v>
      </c>
      <c r="P264" s="244"/>
      <c r="Q264" s="314">
        <f t="shared" si="66"/>
        <v>0</v>
      </c>
      <c r="R264" s="314">
        <f t="shared" si="66"/>
        <v>0</v>
      </c>
      <c r="S264" s="314">
        <f t="shared" si="66"/>
        <v>3000</v>
      </c>
      <c r="T264" s="314">
        <f t="shared" si="66"/>
        <v>-3000</v>
      </c>
      <c r="U264" s="314">
        <f t="shared" si="66"/>
        <v>0</v>
      </c>
      <c r="V264" s="314">
        <f t="shared" si="66"/>
        <v>0</v>
      </c>
      <c r="W264" s="314">
        <f t="shared" si="66"/>
        <v>0</v>
      </c>
      <c r="X264" s="313">
        <f t="shared" si="60"/>
        <v>-3000</v>
      </c>
    </row>
    <row r="265" spans="1:25" ht="18.600000000000001" hidden="1" thickBot="1">
      <c r="A265" s="260">
        <v>515</v>
      </c>
      <c r="B265" s="173"/>
      <c r="C265" s="137">
        <v>4217</v>
      </c>
      <c r="D265" s="139" t="s">
        <v>253</v>
      </c>
      <c r="E265" s="593"/>
      <c r="F265" s="249">
        <f t="shared" si="64"/>
        <v>0</v>
      </c>
      <c r="G265" s="249">
        <f t="shared" si="64"/>
        <v>0</v>
      </c>
      <c r="H265" s="249">
        <f t="shared" si="64"/>
        <v>0</v>
      </c>
      <c r="I265" s="249">
        <f t="shared" si="64"/>
        <v>0</v>
      </c>
      <c r="J265" s="221" t="str">
        <f t="shared" si="59"/>
        <v/>
      </c>
      <c r="K265" s="244"/>
      <c r="L265" s="314">
        <f t="shared" si="65"/>
        <v>0</v>
      </c>
      <c r="M265" s="315">
        <f t="shared" si="65"/>
        <v>0</v>
      </c>
      <c r="N265" s="315">
        <f t="shared" si="65"/>
        <v>0</v>
      </c>
      <c r="O265" s="315">
        <f t="shared" si="65"/>
        <v>0</v>
      </c>
      <c r="P265" s="244"/>
      <c r="Q265" s="314">
        <f t="shared" si="66"/>
        <v>0</v>
      </c>
      <c r="R265" s="314">
        <f t="shared" si="66"/>
        <v>0</v>
      </c>
      <c r="S265" s="314">
        <f t="shared" si="66"/>
        <v>0</v>
      </c>
      <c r="T265" s="314">
        <f t="shared" si="66"/>
        <v>0</v>
      </c>
      <c r="U265" s="314">
        <f t="shared" si="66"/>
        <v>0</v>
      </c>
      <c r="V265" s="314">
        <f t="shared" si="66"/>
        <v>0</v>
      </c>
      <c r="W265" s="314">
        <f t="shared" si="66"/>
        <v>0</v>
      </c>
      <c r="X265" s="313">
        <f t="shared" si="60"/>
        <v>0</v>
      </c>
    </row>
    <row r="266" spans="1:25" ht="18.600000000000001" hidden="1" thickBot="1">
      <c r="A266" s="260">
        <v>520</v>
      </c>
      <c r="B266" s="173"/>
      <c r="C266" s="137">
        <v>4218</v>
      </c>
      <c r="D266" s="145" t="s">
        <v>254</v>
      </c>
      <c r="E266" s="593"/>
      <c r="F266" s="249">
        <f t="shared" si="64"/>
        <v>0</v>
      </c>
      <c r="G266" s="249">
        <f t="shared" si="64"/>
        <v>0</v>
      </c>
      <c r="H266" s="249">
        <f t="shared" si="64"/>
        <v>0</v>
      </c>
      <c r="I266" s="249">
        <f t="shared" si="64"/>
        <v>0</v>
      </c>
      <c r="J266" s="221" t="str">
        <f t="shared" si="59"/>
        <v/>
      </c>
      <c r="K266" s="244"/>
      <c r="L266" s="314">
        <f t="shared" si="65"/>
        <v>0</v>
      </c>
      <c r="M266" s="315">
        <f t="shared" si="65"/>
        <v>0</v>
      </c>
      <c r="N266" s="315">
        <f t="shared" si="65"/>
        <v>0</v>
      </c>
      <c r="O266" s="315">
        <f t="shared" si="65"/>
        <v>0</v>
      </c>
      <c r="P266" s="244"/>
      <c r="Q266" s="314">
        <f t="shared" si="66"/>
        <v>0</v>
      </c>
      <c r="R266" s="314">
        <f t="shared" si="66"/>
        <v>0</v>
      </c>
      <c r="S266" s="314">
        <f t="shared" si="66"/>
        <v>0</v>
      </c>
      <c r="T266" s="314">
        <f t="shared" si="66"/>
        <v>0</v>
      </c>
      <c r="U266" s="314">
        <f t="shared" si="66"/>
        <v>0</v>
      </c>
      <c r="V266" s="314">
        <f t="shared" si="66"/>
        <v>0</v>
      </c>
      <c r="W266" s="314">
        <f t="shared" si="66"/>
        <v>0</v>
      </c>
      <c r="X266" s="313">
        <f t="shared" si="60"/>
        <v>0</v>
      </c>
    </row>
    <row r="267" spans="1:25" ht="18.600000000000001" hidden="1" thickBot="1">
      <c r="A267" s="260">
        <v>525</v>
      </c>
      <c r="B267" s="173"/>
      <c r="C267" s="137">
        <v>4219</v>
      </c>
      <c r="D267" s="156" t="s">
        <v>255</v>
      </c>
      <c r="E267" s="593"/>
      <c r="F267" s="249">
        <f t="shared" si="64"/>
        <v>0</v>
      </c>
      <c r="G267" s="249">
        <f t="shared" si="64"/>
        <v>0</v>
      </c>
      <c r="H267" s="249">
        <f t="shared" si="64"/>
        <v>0</v>
      </c>
      <c r="I267" s="249">
        <f t="shared" si="64"/>
        <v>0</v>
      </c>
      <c r="J267" s="221" t="str">
        <f t="shared" si="59"/>
        <v/>
      </c>
      <c r="K267" s="244"/>
      <c r="L267" s="314">
        <f t="shared" si="65"/>
        <v>0</v>
      </c>
      <c r="M267" s="315">
        <f t="shared" si="65"/>
        <v>0</v>
      </c>
      <c r="N267" s="315">
        <f t="shared" si="65"/>
        <v>0</v>
      </c>
      <c r="O267" s="315">
        <f t="shared" si="65"/>
        <v>0</v>
      </c>
      <c r="P267" s="244"/>
      <c r="Q267" s="314">
        <f t="shared" si="66"/>
        <v>0</v>
      </c>
      <c r="R267" s="314">
        <f t="shared" si="66"/>
        <v>0</v>
      </c>
      <c r="S267" s="314">
        <f t="shared" si="66"/>
        <v>0</v>
      </c>
      <c r="T267" s="314">
        <f t="shared" si="66"/>
        <v>0</v>
      </c>
      <c r="U267" s="314">
        <f t="shared" si="66"/>
        <v>0</v>
      </c>
      <c r="V267" s="314">
        <f t="shared" si="66"/>
        <v>0</v>
      </c>
      <c r="W267" s="314">
        <f t="shared" si="66"/>
        <v>0</v>
      </c>
      <c r="X267" s="313">
        <f t="shared" si="60"/>
        <v>0</v>
      </c>
    </row>
    <row r="268" spans="1:25" s="247" customFormat="1" ht="19.5" hidden="1" customHeight="1" thickBot="1">
      <c r="A268" s="259">
        <v>635</v>
      </c>
      <c r="B268" s="597">
        <v>4300</v>
      </c>
      <c r="C268" s="912" t="s">
        <v>1683</v>
      </c>
      <c r="D268" s="912"/>
      <c r="E268" s="598"/>
      <c r="F268" s="598">
        <f>SUMIF($B$610:$B$20000,$B268,F$610:F$20000)</f>
        <v>0</v>
      </c>
      <c r="G268" s="598">
        <f>SUMIF($B$610:$B$20000,$B268,G$610:G$20000)</f>
        <v>0</v>
      </c>
      <c r="H268" s="598">
        <f>SUMIF($B$610:$B$20000,$B268,H$610:H$20000)</f>
        <v>0</v>
      </c>
      <c r="I268" s="598">
        <f>SUMIF($B$610:$B$20000,$B268,I$610:I$20000)</f>
        <v>0</v>
      </c>
      <c r="J268" s="221" t="str">
        <f t="shared" si="59"/>
        <v/>
      </c>
      <c r="K268" s="244"/>
      <c r="L268" s="316">
        <f>SUMIF($B$610:$B$20000,$B268,L$610:L$20000)</f>
        <v>0</v>
      </c>
      <c r="M268" s="317">
        <f>SUMIF($B$610:$B$20000,$B268,M$610:M$20000)</f>
        <v>0</v>
      </c>
      <c r="N268" s="317">
        <f>SUMIF($B$610:$B$20000,$B268,N$610:N$20000)</f>
        <v>0</v>
      </c>
      <c r="O268" s="317">
        <f>SUMIF($B$610:$B$20000,$B268,O$610:O$20000)</f>
        <v>0</v>
      </c>
      <c r="P268" s="244"/>
      <c r="Q268" s="316">
        <f t="shared" ref="Q268:W268" si="67">SUMIF($B$610:$B$20000,$B268,Q$610:Q$20000)</f>
        <v>0</v>
      </c>
      <c r="R268" s="316">
        <f t="shared" si="67"/>
        <v>0</v>
      </c>
      <c r="S268" s="316">
        <f t="shared" si="67"/>
        <v>0</v>
      </c>
      <c r="T268" s="316">
        <f t="shared" si="67"/>
        <v>0</v>
      </c>
      <c r="U268" s="316">
        <f t="shared" si="67"/>
        <v>0</v>
      </c>
      <c r="V268" s="316">
        <f t="shared" si="67"/>
        <v>0</v>
      </c>
      <c r="W268" s="316">
        <f t="shared" si="67"/>
        <v>0</v>
      </c>
      <c r="X268" s="313">
        <f t="shared" si="60"/>
        <v>0</v>
      </c>
      <c r="Y268" s="215"/>
    </row>
    <row r="269" spans="1:25" ht="18.600000000000001" hidden="1" thickBot="1">
      <c r="A269" s="260">
        <v>640</v>
      </c>
      <c r="B269" s="173"/>
      <c r="C269" s="144">
        <v>4301</v>
      </c>
      <c r="D269" s="163" t="s">
        <v>256</v>
      </c>
      <c r="E269" s="593"/>
      <c r="F269" s="249">
        <f t="shared" ref="F269:I271" si="68">SUMIF($C$610:$C$20000,$C269,F$610:F$20000)</f>
        <v>0</v>
      </c>
      <c r="G269" s="249">
        <f t="shared" si="68"/>
        <v>0</v>
      </c>
      <c r="H269" s="249">
        <f t="shared" si="68"/>
        <v>0</v>
      </c>
      <c r="I269" s="249">
        <f t="shared" si="68"/>
        <v>0</v>
      </c>
      <c r="J269" s="221" t="str">
        <f t="shared" si="59"/>
        <v/>
      </c>
      <c r="K269" s="244"/>
      <c r="L269" s="314">
        <f t="shared" ref="L269:O271" si="69">SUMIF($C$610:$C$20000,$C269,L$610:L$20000)</f>
        <v>0</v>
      </c>
      <c r="M269" s="315">
        <f t="shared" si="69"/>
        <v>0</v>
      </c>
      <c r="N269" s="315">
        <f t="shared" si="69"/>
        <v>0</v>
      </c>
      <c r="O269" s="315">
        <f t="shared" si="69"/>
        <v>0</v>
      </c>
      <c r="P269" s="244"/>
      <c r="Q269" s="314">
        <f t="shared" ref="Q269:W271" si="70">SUMIF($C$610:$C$20000,$C269,Q$610:Q$20000)</f>
        <v>0</v>
      </c>
      <c r="R269" s="314">
        <f t="shared" si="70"/>
        <v>0</v>
      </c>
      <c r="S269" s="314">
        <f t="shared" si="70"/>
        <v>0</v>
      </c>
      <c r="T269" s="314">
        <f t="shared" si="70"/>
        <v>0</v>
      </c>
      <c r="U269" s="314">
        <f t="shared" si="70"/>
        <v>0</v>
      </c>
      <c r="V269" s="314">
        <f t="shared" si="70"/>
        <v>0</v>
      </c>
      <c r="W269" s="314">
        <f t="shared" si="70"/>
        <v>0</v>
      </c>
      <c r="X269" s="313">
        <f t="shared" si="60"/>
        <v>0</v>
      </c>
    </row>
    <row r="270" spans="1:25" ht="20.25" hidden="1" customHeight="1" thickBot="1">
      <c r="A270" s="260">
        <v>645</v>
      </c>
      <c r="B270" s="173"/>
      <c r="C270" s="137">
        <v>4302</v>
      </c>
      <c r="D270" s="139" t="s">
        <v>257</v>
      </c>
      <c r="E270" s="593"/>
      <c r="F270" s="249">
        <f t="shared" si="68"/>
        <v>0</v>
      </c>
      <c r="G270" s="249">
        <f t="shared" si="68"/>
        <v>0</v>
      </c>
      <c r="H270" s="249">
        <f t="shared" si="68"/>
        <v>0</v>
      </c>
      <c r="I270" s="249">
        <f t="shared" si="68"/>
        <v>0</v>
      </c>
      <c r="J270" s="221" t="str">
        <f t="shared" si="59"/>
        <v/>
      </c>
      <c r="K270" s="244"/>
      <c r="L270" s="314">
        <f t="shared" si="69"/>
        <v>0</v>
      </c>
      <c r="M270" s="315">
        <f t="shared" si="69"/>
        <v>0</v>
      </c>
      <c r="N270" s="315">
        <f t="shared" si="69"/>
        <v>0</v>
      </c>
      <c r="O270" s="315">
        <f t="shared" si="69"/>
        <v>0</v>
      </c>
      <c r="P270" s="244"/>
      <c r="Q270" s="314">
        <f t="shared" si="70"/>
        <v>0</v>
      </c>
      <c r="R270" s="314">
        <f t="shared" si="70"/>
        <v>0</v>
      </c>
      <c r="S270" s="314">
        <f t="shared" si="70"/>
        <v>0</v>
      </c>
      <c r="T270" s="314">
        <f t="shared" si="70"/>
        <v>0</v>
      </c>
      <c r="U270" s="314">
        <f t="shared" si="70"/>
        <v>0</v>
      </c>
      <c r="V270" s="314">
        <f t="shared" si="70"/>
        <v>0</v>
      </c>
      <c r="W270" s="314">
        <f t="shared" si="70"/>
        <v>0</v>
      </c>
      <c r="X270" s="313">
        <f t="shared" si="60"/>
        <v>0</v>
      </c>
      <c r="Y270" s="247"/>
    </row>
    <row r="271" spans="1:25" ht="18.600000000000001" hidden="1" thickBot="1">
      <c r="A271" s="260">
        <v>650</v>
      </c>
      <c r="B271" s="173"/>
      <c r="C271" s="142">
        <v>4309</v>
      </c>
      <c r="D271" s="148" t="s">
        <v>258</v>
      </c>
      <c r="E271" s="593"/>
      <c r="F271" s="249">
        <f t="shared" si="68"/>
        <v>0</v>
      </c>
      <c r="G271" s="249">
        <f t="shared" si="68"/>
        <v>0</v>
      </c>
      <c r="H271" s="249">
        <f t="shared" si="68"/>
        <v>0</v>
      </c>
      <c r="I271" s="249">
        <f t="shared" si="68"/>
        <v>0</v>
      </c>
      <c r="J271" s="221" t="str">
        <f t="shared" si="59"/>
        <v/>
      </c>
      <c r="K271" s="244"/>
      <c r="L271" s="314">
        <f t="shared" si="69"/>
        <v>0</v>
      </c>
      <c r="M271" s="315">
        <f t="shared" si="69"/>
        <v>0</v>
      </c>
      <c r="N271" s="315">
        <f t="shared" si="69"/>
        <v>0</v>
      </c>
      <c r="O271" s="315">
        <f t="shared" si="69"/>
        <v>0</v>
      </c>
      <c r="P271" s="244"/>
      <c r="Q271" s="314">
        <f t="shared" si="70"/>
        <v>0</v>
      </c>
      <c r="R271" s="314">
        <f t="shared" si="70"/>
        <v>0</v>
      </c>
      <c r="S271" s="314">
        <f t="shared" si="70"/>
        <v>0</v>
      </c>
      <c r="T271" s="314">
        <f t="shared" si="70"/>
        <v>0</v>
      </c>
      <c r="U271" s="314">
        <f t="shared" si="70"/>
        <v>0</v>
      </c>
      <c r="V271" s="314">
        <f t="shared" si="70"/>
        <v>0</v>
      </c>
      <c r="W271" s="314">
        <f t="shared" si="70"/>
        <v>0</v>
      </c>
      <c r="X271" s="313">
        <f t="shared" si="60"/>
        <v>0</v>
      </c>
    </row>
    <row r="272" spans="1:25" s="247" customFormat="1" ht="19.5" hidden="1" customHeight="1" thickBot="1">
      <c r="A272" s="259">
        <v>655</v>
      </c>
      <c r="B272" s="597">
        <v>4400</v>
      </c>
      <c r="C272" s="912" t="s">
        <v>1684</v>
      </c>
      <c r="D272" s="912"/>
      <c r="E272" s="598"/>
      <c r="F272" s="598">
        <f t="shared" ref="F272:I275" si="71">SUMIF($B$610:$B$20000,$B272,F$610:F$20000)</f>
        <v>0</v>
      </c>
      <c r="G272" s="598">
        <f t="shared" si="71"/>
        <v>0</v>
      </c>
      <c r="H272" s="598">
        <f t="shared" si="71"/>
        <v>0</v>
      </c>
      <c r="I272" s="598">
        <f t="shared" si="71"/>
        <v>0</v>
      </c>
      <c r="J272" s="221" t="str">
        <f t="shared" si="59"/>
        <v/>
      </c>
      <c r="K272" s="244"/>
      <c r="L272" s="316">
        <f t="shared" ref="L272:O275" si="72">SUMIF($B$610:$B$20000,$B272,L$610:L$20000)</f>
        <v>0</v>
      </c>
      <c r="M272" s="317">
        <f t="shared" si="72"/>
        <v>0</v>
      </c>
      <c r="N272" s="317">
        <f t="shared" si="72"/>
        <v>0</v>
      </c>
      <c r="O272" s="317">
        <f t="shared" si="72"/>
        <v>0</v>
      </c>
      <c r="P272" s="244"/>
      <c r="Q272" s="316">
        <f t="shared" ref="Q272:W275" si="73">SUMIF($B$610:$B$20000,$B272,Q$610:Q$20000)</f>
        <v>0</v>
      </c>
      <c r="R272" s="316">
        <f t="shared" si="73"/>
        <v>0</v>
      </c>
      <c r="S272" s="316">
        <f t="shared" si="73"/>
        <v>0</v>
      </c>
      <c r="T272" s="316">
        <f t="shared" si="73"/>
        <v>0</v>
      </c>
      <c r="U272" s="316">
        <f t="shared" si="73"/>
        <v>0</v>
      </c>
      <c r="V272" s="316">
        <f t="shared" si="73"/>
        <v>0</v>
      </c>
      <c r="W272" s="316">
        <f t="shared" si="73"/>
        <v>0</v>
      </c>
      <c r="X272" s="313">
        <f t="shared" si="60"/>
        <v>0</v>
      </c>
      <c r="Y272" s="215"/>
    </row>
    <row r="273" spans="1:25" s="247" customFormat="1" ht="19.5" customHeight="1" thickBot="1">
      <c r="A273" s="259">
        <v>665</v>
      </c>
      <c r="B273" s="597">
        <v>4500</v>
      </c>
      <c r="C273" s="912" t="s">
        <v>1685</v>
      </c>
      <c r="D273" s="912"/>
      <c r="E273" s="598"/>
      <c r="F273" s="598">
        <f t="shared" si="71"/>
        <v>66976</v>
      </c>
      <c r="G273" s="598">
        <f t="shared" si="71"/>
        <v>0</v>
      </c>
      <c r="H273" s="598">
        <f t="shared" si="71"/>
        <v>0</v>
      </c>
      <c r="I273" s="598">
        <f t="shared" si="71"/>
        <v>66976</v>
      </c>
      <c r="J273" s="221">
        <f t="shared" si="59"/>
        <v>1</v>
      </c>
      <c r="K273" s="244"/>
      <c r="L273" s="316">
        <f t="shared" si="72"/>
        <v>0</v>
      </c>
      <c r="M273" s="317">
        <f t="shared" si="72"/>
        <v>0</v>
      </c>
      <c r="N273" s="317">
        <f t="shared" si="72"/>
        <v>66976</v>
      </c>
      <c r="O273" s="317">
        <f t="shared" si="72"/>
        <v>-66976</v>
      </c>
      <c r="P273" s="244"/>
      <c r="Q273" s="316">
        <f t="shared" si="73"/>
        <v>0</v>
      </c>
      <c r="R273" s="316">
        <f t="shared" si="73"/>
        <v>0</v>
      </c>
      <c r="S273" s="316">
        <f t="shared" si="73"/>
        <v>66976</v>
      </c>
      <c r="T273" s="316">
        <f t="shared" si="73"/>
        <v>-66976</v>
      </c>
      <c r="U273" s="316">
        <f t="shared" si="73"/>
        <v>0</v>
      </c>
      <c r="V273" s="316">
        <f t="shared" si="73"/>
        <v>0</v>
      </c>
      <c r="W273" s="316">
        <f t="shared" si="73"/>
        <v>0</v>
      </c>
      <c r="X273" s="313">
        <f t="shared" si="60"/>
        <v>-66976</v>
      </c>
      <c r="Y273" s="215"/>
    </row>
    <row r="274" spans="1:25" s="247" customFormat="1" ht="18.75" customHeight="1" thickBot="1">
      <c r="A274" s="259">
        <v>675</v>
      </c>
      <c r="B274" s="597">
        <v>4600</v>
      </c>
      <c r="C274" s="912" t="s">
        <v>259</v>
      </c>
      <c r="D274" s="912"/>
      <c r="E274" s="598"/>
      <c r="F274" s="598">
        <f t="shared" si="71"/>
        <v>0</v>
      </c>
      <c r="G274" s="598">
        <f t="shared" si="71"/>
        <v>7400</v>
      </c>
      <c r="H274" s="598">
        <f t="shared" si="71"/>
        <v>0</v>
      </c>
      <c r="I274" s="598">
        <f t="shared" si="71"/>
        <v>7400</v>
      </c>
      <c r="J274" s="221">
        <f t="shared" si="59"/>
        <v>1</v>
      </c>
      <c r="K274" s="244"/>
      <c r="L274" s="316">
        <f t="shared" si="72"/>
        <v>0</v>
      </c>
      <c r="M274" s="317">
        <f t="shared" si="72"/>
        <v>0</v>
      </c>
      <c r="N274" s="317">
        <f t="shared" si="72"/>
        <v>7400</v>
      </c>
      <c r="O274" s="317">
        <f t="shared" si="72"/>
        <v>-7400</v>
      </c>
      <c r="P274" s="244"/>
      <c r="Q274" s="316">
        <f t="shared" si="73"/>
        <v>0</v>
      </c>
      <c r="R274" s="316">
        <f t="shared" si="73"/>
        <v>0</v>
      </c>
      <c r="S274" s="316">
        <f t="shared" si="73"/>
        <v>7400</v>
      </c>
      <c r="T274" s="316">
        <f t="shared" si="73"/>
        <v>-7400</v>
      </c>
      <c r="U274" s="316">
        <f t="shared" si="73"/>
        <v>0</v>
      </c>
      <c r="V274" s="316">
        <f t="shared" si="73"/>
        <v>0</v>
      </c>
      <c r="W274" s="316">
        <f t="shared" si="73"/>
        <v>0</v>
      </c>
      <c r="X274" s="313">
        <f t="shared" si="60"/>
        <v>-7400</v>
      </c>
    </row>
    <row r="275" spans="1:25" s="247" customFormat="1" ht="19.5" hidden="1" customHeight="1" thickBot="1">
      <c r="A275" s="259">
        <v>685</v>
      </c>
      <c r="B275" s="597">
        <v>4900</v>
      </c>
      <c r="C275" s="912" t="s">
        <v>289</v>
      </c>
      <c r="D275" s="912"/>
      <c r="E275" s="598"/>
      <c r="F275" s="598">
        <f t="shared" si="71"/>
        <v>0</v>
      </c>
      <c r="G275" s="598">
        <f t="shared" si="71"/>
        <v>0</v>
      </c>
      <c r="H275" s="598">
        <f t="shared" si="71"/>
        <v>0</v>
      </c>
      <c r="I275" s="598">
        <f t="shared" si="71"/>
        <v>0</v>
      </c>
      <c r="J275" s="221" t="str">
        <f t="shared" si="59"/>
        <v/>
      </c>
      <c r="K275" s="244"/>
      <c r="L275" s="663">
        <f t="shared" si="72"/>
        <v>0</v>
      </c>
      <c r="M275" s="664">
        <f t="shared" si="72"/>
        <v>0</v>
      </c>
      <c r="N275" s="664">
        <f t="shared" si="72"/>
        <v>0</v>
      </c>
      <c r="O275" s="664">
        <f t="shared" si="72"/>
        <v>0</v>
      </c>
      <c r="P275" s="244"/>
      <c r="Q275" s="663">
        <f t="shared" si="73"/>
        <v>0</v>
      </c>
      <c r="R275" s="663">
        <f t="shared" si="73"/>
        <v>0</v>
      </c>
      <c r="S275" s="663">
        <f t="shared" si="73"/>
        <v>0</v>
      </c>
      <c r="T275" s="663">
        <f t="shared" si="73"/>
        <v>0</v>
      </c>
      <c r="U275" s="663">
        <f t="shared" si="73"/>
        <v>0</v>
      </c>
      <c r="V275" s="663">
        <f t="shared" si="73"/>
        <v>0</v>
      </c>
      <c r="W275" s="663">
        <f t="shared" si="73"/>
        <v>0</v>
      </c>
      <c r="X275" s="313">
        <f t="shared" si="60"/>
        <v>0</v>
      </c>
    </row>
    <row r="276" spans="1:25" ht="18.600000000000001" hidden="1" thickBot="1">
      <c r="A276" s="260">
        <v>690</v>
      </c>
      <c r="B276" s="173"/>
      <c r="C276" s="144">
        <v>4901</v>
      </c>
      <c r="D276" s="174" t="s">
        <v>290</v>
      </c>
      <c r="E276" s="593"/>
      <c r="F276" s="249">
        <f t="shared" ref="F276:I277" si="74">SUMIF($C$610:$C$20000,$C276,F$610:F$20000)</f>
        <v>0</v>
      </c>
      <c r="G276" s="249">
        <f t="shared" si="74"/>
        <v>0</v>
      </c>
      <c r="H276" s="249">
        <f t="shared" si="74"/>
        <v>0</v>
      </c>
      <c r="I276" s="249">
        <f t="shared" si="74"/>
        <v>0</v>
      </c>
      <c r="J276" s="221" t="str">
        <f t="shared" si="59"/>
        <v/>
      </c>
      <c r="K276" s="244"/>
      <c r="L276" s="661">
        <f t="shared" ref="L276:O277" si="75">SUMIF($C$610:$C$20000,$C276,L$610:L$20000)</f>
        <v>0</v>
      </c>
      <c r="M276" s="665">
        <f t="shared" si="75"/>
        <v>0</v>
      </c>
      <c r="N276" s="665">
        <f t="shared" si="75"/>
        <v>0</v>
      </c>
      <c r="O276" s="665">
        <f t="shared" si="75"/>
        <v>0</v>
      </c>
      <c r="P276" s="244"/>
      <c r="Q276" s="661">
        <f t="shared" ref="Q276:W277" si="76">SUMIF($C$610:$C$20000,$C276,Q$610:Q$20000)</f>
        <v>0</v>
      </c>
      <c r="R276" s="661">
        <f t="shared" si="76"/>
        <v>0</v>
      </c>
      <c r="S276" s="661">
        <f t="shared" si="76"/>
        <v>0</v>
      </c>
      <c r="T276" s="661">
        <f t="shared" si="76"/>
        <v>0</v>
      </c>
      <c r="U276" s="661">
        <f t="shared" si="76"/>
        <v>0</v>
      </c>
      <c r="V276" s="661">
        <f t="shared" si="76"/>
        <v>0</v>
      </c>
      <c r="W276" s="661">
        <f t="shared" si="76"/>
        <v>0</v>
      </c>
      <c r="X276" s="313">
        <f t="shared" si="60"/>
        <v>0</v>
      </c>
      <c r="Y276" s="247"/>
    </row>
    <row r="277" spans="1:25" ht="18.600000000000001" hidden="1" thickBot="1">
      <c r="A277" s="260">
        <v>695</v>
      </c>
      <c r="B277" s="173"/>
      <c r="C277" s="142">
        <v>4902</v>
      </c>
      <c r="D277" s="148" t="s">
        <v>291</v>
      </c>
      <c r="E277" s="593"/>
      <c r="F277" s="249">
        <f t="shared" si="74"/>
        <v>0</v>
      </c>
      <c r="G277" s="249">
        <f t="shared" si="74"/>
        <v>0</v>
      </c>
      <c r="H277" s="249">
        <f t="shared" si="74"/>
        <v>0</v>
      </c>
      <c r="I277" s="249">
        <f t="shared" si="74"/>
        <v>0</v>
      </c>
      <c r="J277" s="221" t="str">
        <f t="shared" si="59"/>
        <v/>
      </c>
      <c r="K277" s="244"/>
      <c r="L277" s="661">
        <f t="shared" si="75"/>
        <v>0</v>
      </c>
      <c r="M277" s="665">
        <f t="shared" si="75"/>
        <v>0</v>
      </c>
      <c r="N277" s="665">
        <f t="shared" si="75"/>
        <v>0</v>
      </c>
      <c r="O277" s="665">
        <f t="shared" si="75"/>
        <v>0</v>
      </c>
      <c r="P277" s="244"/>
      <c r="Q277" s="661">
        <f t="shared" si="76"/>
        <v>0</v>
      </c>
      <c r="R277" s="661">
        <f t="shared" si="76"/>
        <v>0</v>
      </c>
      <c r="S277" s="661">
        <f t="shared" si="76"/>
        <v>0</v>
      </c>
      <c r="T277" s="661">
        <f t="shared" si="76"/>
        <v>0</v>
      </c>
      <c r="U277" s="661">
        <f t="shared" si="76"/>
        <v>0</v>
      </c>
      <c r="V277" s="661">
        <f t="shared" si="76"/>
        <v>0</v>
      </c>
      <c r="W277" s="661">
        <f t="shared" si="76"/>
        <v>0</v>
      </c>
      <c r="X277" s="313">
        <f t="shared" si="60"/>
        <v>0</v>
      </c>
      <c r="Y277" s="247"/>
    </row>
    <row r="278" spans="1:25" s="328" customFormat="1" ht="19.5" customHeight="1" thickBot="1">
      <c r="A278" s="259">
        <v>700</v>
      </c>
      <c r="B278" s="597">
        <v>5100</v>
      </c>
      <c r="C278" s="912" t="s">
        <v>260</v>
      </c>
      <c r="D278" s="912"/>
      <c r="E278" s="598"/>
      <c r="F278" s="598">
        <f t="shared" ref="F278:I279" si="77">SUMIF($B$610:$B$20000,$B278,F$610:F$20000)</f>
        <v>0</v>
      </c>
      <c r="G278" s="598">
        <f t="shared" si="77"/>
        <v>1611520</v>
      </c>
      <c r="H278" s="598">
        <f t="shared" si="77"/>
        <v>0</v>
      </c>
      <c r="I278" s="598">
        <f t="shared" si="77"/>
        <v>1611520</v>
      </c>
      <c r="J278" s="221">
        <f t="shared" si="59"/>
        <v>1</v>
      </c>
      <c r="K278" s="244"/>
      <c r="L278" s="326">
        <f t="shared" ref="L278:O279" si="78">SUMIF($B$610:$B$20000,$B278,L$610:L$20000)</f>
        <v>0</v>
      </c>
      <c r="M278" s="327">
        <f t="shared" si="78"/>
        <v>0</v>
      </c>
      <c r="N278" s="327">
        <f t="shared" si="78"/>
        <v>1611520</v>
      </c>
      <c r="O278" s="327">
        <f t="shared" si="78"/>
        <v>-1611520</v>
      </c>
      <c r="P278" s="244"/>
      <c r="Q278" s="326">
        <f t="shared" ref="Q278:W279" si="79">SUMIF($B$610:$B$20000,$B278,Q$610:Q$20000)</f>
        <v>0</v>
      </c>
      <c r="R278" s="326">
        <f t="shared" si="79"/>
        <v>0</v>
      </c>
      <c r="S278" s="326">
        <f t="shared" si="79"/>
        <v>1611520</v>
      </c>
      <c r="T278" s="326">
        <f t="shared" si="79"/>
        <v>-1611520</v>
      </c>
      <c r="U278" s="326">
        <f t="shared" si="79"/>
        <v>0</v>
      </c>
      <c r="V278" s="326">
        <f t="shared" si="79"/>
        <v>0</v>
      </c>
      <c r="W278" s="326">
        <f t="shared" si="79"/>
        <v>0</v>
      </c>
      <c r="X278" s="313">
        <f t="shared" si="60"/>
        <v>-1611520</v>
      </c>
      <c r="Y278" s="215"/>
    </row>
    <row r="279" spans="1:25" s="328" customFormat="1" ht="19.5" customHeight="1" thickBot="1">
      <c r="A279" s="259">
        <v>710</v>
      </c>
      <c r="B279" s="597">
        <v>5200</v>
      </c>
      <c r="C279" s="912" t="s">
        <v>261</v>
      </c>
      <c r="D279" s="912"/>
      <c r="E279" s="598"/>
      <c r="F279" s="598">
        <f t="shared" si="77"/>
        <v>25000</v>
      </c>
      <c r="G279" s="598">
        <f t="shared" si="77"/>
        <v>90000</v>
      </c>
      <c r="H279" s="598">
        <f t="shared" si="77"/>
        <v>0</v>
      </c>
      <c r="I279" s="598">
        <f t="shared" si="77"/>
        <v>115000</v>
      </c>
      <c r="J279" s="221">
        <f t="shared" si="59"/>
        <v>1</v>
      </c>
      <c r="K279" s="244"/>
      <c r="L279" s="326">
        <f t="shared" si="78"/>
        <v>0</v>
      </c>
      <c r="M279" s="327">
        <f t="shared" si="78"/>
        <v>0</v>
      </c>
      <c r="N279" s="327">
        <f t="shared" si="78"/>
        <v>115000</v>
      </c>
      <c r="O279" s="327">
        <f t="shared" si="78"/>
        <v>-115000</v>
      </c>
      <c r="P279" s="244"/>
      <c r="Q279" s="326">
        <f t="shared" si="79"/>
        <v>0</v>
      </c>
      <c r="R279" s="326">
        <f t="shared" si="79"/>
        <v>0</v>
      </c>
      <c r="S279" s="326">
        <f t="shared" si="79"/>
        <v>115000</v>
      </c>
      <c r="T279" s="326">
        <f t="shared" si="79"/>
        <v>-115000</v>
      </c>
      <c r="U279" s="326">
        <f t="shared" si="79"/>
        <v>0</v>
      </c>
      <c r="V279" s="326">
        <f t="shared" si="79"/>
        <v>0</v>
      </c>
      <c r="W279" s="326">
        <f t="shared" si="79"/>
        <v>0</v>
      </c>
      <c r="X279" s="313">
        <f t="shared" si="60"/>
        <v>-115000</v>
      </c>
      <c r="Y279" s="215"/>
    </row>
    <row r="280" spans="1:25" s="331" customFormat="1" ht="18.600000000000001" hidden="1" thickBot="1">
      <c r="A280" s="260">
        <v>715</v>
      </c>
      <c r="B280" s="175"/>
      <c r="C280" s="176">
        <v>5201</v>
      </c>
      <c r="D280" s="177" t="s">
        <v>262</v>
      </c>
      <c r="E280" s="593"/>
      <c r="F280" s="249">
        <f t="shared" ref="F280:I286" si="80">SUMIF($C$610:$C$20000,$C280,F$610:F$20000)</f>
        <v>0</v>
      </c>
      <c r="G280" s="249">
        <f t="shared" si="80"/>
        <v>0</v>
      </c>
      <c r="H280" s="249">
        <f t="shared" si="80"/>
        <v>0</v>
      </c>
      <c r="I280" s="249">
        <f t="shared" si="80"/>
        <v>0</v>
      </c>
      <c r="J280" s="221" t="str">
        <f t="shared" si="59"/>
        <v/>
      </c>
      <c r="K280" s="244"/>
      <c r="L280" s="329">
        <f t="shared" ref="L280:O286" si="81">SUMIF($C$610:$C$20000,$C280,L$610:L$20000)</f>
        <v>0</v>
      </c>
      <c r="M280" s="330">
        <f t="shared" si="81"/>
        <v>0</v>
      </c>
      <c r="N280" s="330">
        <f t="shared" si="81"/>
        <v>0</v>
      </c>
      <c r="O280" s="330">
        <f t="shared" si="81"/>
        <v>0</v>
      </c>
      <c r="P280" s="244"/>
      <c r="Q280" s="329">
        <f t="shared" ref="Q280:W286" si="82">SUMIF($C$610:$C$20000,$C280,Q$610:Q$20000)</f>
        <v>0</v>
      </c>
      <c r="R280" s="329">
        <f t="shared" si="82"/>
        <v>0</v>
      </c>
      <c r="S280" s="329">
        <f t="shared" si="82"/>
        <v>0</v>
      </c>
      <c r="T280" s="329">
        <f t="shared" si="82"/>
        <v>0</v>
      </c>
      <c r="U280" s="329">
        <f t="shared" si="82"/>
        <v>0</v>
      </c>
      <c r="V280" s="329">
        <f t="shared" si="82"/>
        <v>0</v>
      </c>
      <c r="W280" s="329">
        <f t="shared" si="82"/>
        <v>0</v>
      </c>
      <c r="X280" s="313">
        <f t="shared" si="60"/>
        <v>0</v>
      </c>
      <c r="Y280" s="328"/>
    </row>
    <row r="281" spans="1:25" s="331" customFormat="1" ht="18.600000000000001" hidden="1" thickBot="1">
      <c r="A281" s="260">
        <v>720</v>
      </c>
      <c r="B281" s="175"/>
      <c r="C281" s="178">
        <v>5202</v>
      </c>
      <c r="D281" s="179" t="s">
        <v>263</v>
      </c>
      <c r="E281" s="593"/>
      <c r="F281" s="249">
        <f t="shared" si="80"/>
        <v>0</v>
      </c>
      <c r="G281" s="249">
        <f t="shared" si="80"/>
        <v>0</v>
      </c>
      <c r="H281" s="249">
        <f t="shared" si="80"/>
        <v>0</v>
      </c>
      <c r="I281" s="249">
        <f t="shared" si="80"/>
        <v>0</v>
      </c>
      <c r="J281" s="221" t="str">
        <f t="shared" si="59"/>
        <v/>
      </c>
      <c r="K281" s="244"/>
      <c r="L281" s="329">
        <f t="shared" si="81"/>
        <v>0</v>
      </c>
      <c r="M281" s="330">
        <f t="shared" si="81"/>
        <v>0</v>
      </c>
      <c r="N281" s="330">
        <f t="shared" si="81"/>
        <v>0</v>
      </c>
      <c r="O281" s="330">
        <f t="shared" si="81"/>
        <v>0</v>
      </c>
      <c r="P281" s="244"/>
      <c r="Q281" s="329">
        <f t="shared" si="82"/>
        <v>0</v>
      </c>
      <c r="R281" s="329">
        <f t="shared" si="82"/>
        <v>0</v>
      </c>
      <c r="S281" s="329">
        <f t="shared" si="82"/>
        <v>0</v>
      </c>
      <c r="T281" s="329">
        <f t="shared" si="82"/>
        <v>0</v>
      </c>
      <c r="U281" s="329">
        <f t="shared" si="82"/>
        <v>0</v>
      </c>
      <c r="V281" s="329">
        <f t="shared" si="82"/>
        <v>0</v>
      </c>
      <c r="W281" s="329">
        <f t="shared" si="82"/>
        <v>0</v>
      </c>
      <c r="X281" s="313">
        <f t="shared" si="60"/>
        <v>0</v>
      </c>
      <c r="Y281" s="328"/>
    </row>
    <row r="282" spans="1:25" s="331" customFormat="1" ht="18.600000000000001" thickBot="1">
      <c r="A282" s="260">
        <v>725</v>
      </c>
      <c r="B282" s="175"/>
      <c r="C282" s="178">
        <v>5203</v>
      </c>
      <c r="D282" s="179" t="s">
        <v>923</v>
      </c>
      <c r="E282" s="593"/>
      <c r="F282" s="249">
        <f t="shared" si="80"/>
        <v>0</v>
      </c>
      <c r="G282" s="249">
        <f t="shared" si="80"/>
        <v>75000</v>
      </c>
      <c r="H282" s="249">
        <f t="shared" si="80"/>
        <v>0</v>
      </c>
      <c r="I282" s="249">
        <f t="shared" si="80"/>
        <v>75000</v>
      </c>
      <c r="J282" s="221">
        <f t="shared" si="59"/>
        <v>1</v>
      </c>
      <c r="K282" s="244"/>
      <c r="L282" s="329">
        <f t="shared" si="81"/>
        <v>0</v>
      </c>
      <c r="M282" s="330">
        <f t="shared" si="81"/>
        <v>0</v>
      </c>
      <c r="N282" s="330">
        <f t="shared" si="81"/>
        <v>75000</v>
      </c>
      <c r="O282" s="330">
        <f t="shared" si="81"/>
        <v>-75000</v>
      </c>
      <c r="P282" s="244"/>
      <c r="Q282" s="329">
        <f t="shared" si="82"/>
        <v>0</v>
      </c>
      <c r="R282" s="329">
        <f t="shared" si="82"/>
        <v>0</v>
      </c>
      <c r="S282" s="329">
        <f t="shared" si="82"/>
        <v>75000</v>
      </c>
      <c r="T282" s="329">
        <f t="shared" si="82"/>
        <v>-75000</v>
      </c>
      <c r="U282" s="329">
        <f t="shared" si="82"/>
        <v>0</v>
      </c>
      <c r="V282" s="329">
        <f t="shared" si="82"/>
        <v>0</v>
      </c>
      <c r="W282" s="329">
        <f t="shared" si="82"/>
        <v>0</v>
      </c>
      <c r="X282" s="313">
        <f t="shared" si="60"/>
        <v>-75000</v>
      </c>
    </row>
    <row r="283" spans="1:25" s="331" customFormat="1" ht="18.600000000000001" hidden="1" thickBot="1">
      <c r="A283" s="260">
        <v>730</v>
      </c>
      <c r="B283" s="175"/>
      <c r="C283" s="178">
        <v>5204</v>
      </c>
      <c r="D283" s="179" t="s">
        <v>924</v>
      </c>
      <c r="E283" s="593"/>
      <c r="F283" s="249">
        <f t="shared" si="80"/>
        <v>0</v>
      </c>
      <c r="G283" s="249">
        <f t="shared" si="80"/>
        <v>0</v>
      </c>
      <c r="H283" s="249">
        <f t="shared" si="80"/>
        <v>0</v>
      </c>
      <c r="I283" s="249">
        <f t="shared" si="80"/>
        <v>0</v>
      </c>
      <c r="J283" s="221" t="str">
        <f t="shared" si="59"/>
        <v/>
      </c>
      <c r="K283" s="244"/>
      <c r="L283" s="329">
        <f t="shared" si="81"/>
        <v>0</v>
      </c>
      <c r="M283" s="330">
        <f t="shared" si="81"/>
        <v>0</v>
      </c>
      <c r="N283" s="330">
        <f t="shared" si="81"/>
        <v>0</v>
      </c>
      <c r="O283" s="330">
        <f t="shared" si="81"/>
        <v>0</v>
      </c>
      <c r="P283" s="244"/>
      <c r="Q283" s="329">
        <f t="shared" si="82"/>
        <v>0</v>
      </c>
      <c r="R283" s="329">
        <f t="shared" si="82"/>
        <v>0</v>
      </c>
      <c r="S283" s="329">
        <f t="shared" si="82"/>
        <v>0</v>
      </c>
      <c r="T283" s="329">
        <f t="shared" si="82"/>
        <v>0</v>
      </c>
      <c r="U283" s="329">
        <f t="shared" si="82"/>
        <v>0</v>
      </c>
      <c r="V283" s="329">
        <f t="shared" si="82"/>
        <v>0</v>
      </c>
      <c r="W283" s="329">
        <f t="shared" si="82"/>
        <v>0</v>
      </c>
      <c r="X283" s="313">
        <f t="shared" si="60"/>
        <v>0</v>
      </c>
    </row>
    <row r="284" spans="1:25" s="331" customFormat="1" ht="18.600000000000001" hidden="1" thickBot="1">
      <c r="A284" s="260">
        <v>735</v>
      </c>
      <c r="B284" s="175"/>
      <c r="C284" s="178">
        <v>5205</v>
      </c>
      <c r="D284" s="179" t="s">
        <v>925</v>
      </c>
      <c r="E284" s="593"/>
      <c r="F284" s="249">
        <f t="shared" si="80"/>
        <v>0</v>
      </c>
      <c r="G284" s="249">
        <f t="shared" si="80"/>
        <v>0</v>
      </c>
      <c r="H284" s="249">
        <f t="shared" si="80"/>
        <v>0</v>
      </c>
      <c r="I284" s="249">
        <f t="shared" si="80"/>
        <v>0</v>
      </c>
      <c r="J284" s="221" t="str">
        <f t="shared" si="59"/>
        <v/>
      </c>
      <c r="K284" s="244"/>
      <c r="L284" s="329">
        <f t="shared" si="81"/>
        <v>0</v>
      </c>
      <c r="M284" s="330">
        <f t="shared" si="81"/>
        <v>0</v>
      </c>
      <c r="N284" s="330">
        <f t="shared" si="81"/>
        <v>0</v>
      </c>
      <c r="O284" s="330">
        <f t="shared" si="81"/>
        <v>0</v>
      </c>
      <c r="P284" s="244"/>
      <c r="Q284" s="329">
        <f t="shared" si="82"/>
        <v>0</v>
      </c>
      <c r="R284" s="329">
        <f t="shared" si="82"/>
        <v>0</v>
      </c>
      <c r="S284" s="329">
        <f t="shared" si="82"/>
        <v>0</v>
      </c>
      <c r="T284" s="329">
        <f t="shared" si="82"/>
        <v>0</v>
      </c>
      <c r="U284" s="329">
        <f t="shared" si="82"/>
        <v>0</v>
      </c>
      <c r="V284" s="329">
        <f t="shared" si="82"/>
        <v>0</v>
      </c>
      <c r="W284" s="329">
        <f t="shared" si="82"/>
        <v>0</v>
      </c>
      <c r="X284" s="313">
        <f t="shared" si="60"/>
        <v>0</v>
      </c>
    </row>
    <row r="285" spans="1:25" s="331" customFormat="1" ht="18.600000000000001" thickBot="1">
      <c r="A285" s="260">
        <v>740</v>
      </c>
      <c r="B285" s="175"/>
      <c r="C285" s="178">
        <v>5206</v>
      </c>
      <c r="D285" s="179" t="s">
        <v>926</v>
      </c>
      <c r="E285" s="593"/>
      <c r="F285" s="249">
        <f t="shared" si="80"/>
        <v>25000</v>
      </c>
      <c r="G285" s="249">
        <f t="shared" si="80"/>
        <v>15000</v>
      </c>
      <c r="H285" s="249">
        <f t="shared" si="80"/>
        <v>0</v>
      </c>
      <c r="I285" s="249">
        <f t="shared" si="80"/>
        <v>40000</v>
      </c>
      <c r="J285" s="221">
        <f t="shared" si="59"/>
        <v>1</v>
      </c>
      <c r="K285" s="244"/>
      <c r="L285" s="329">
        <f t="shared" si="81"/>
        <v>0</v>
      </c>
      <c r="M285" s="330">
        <f t="shared" si="81"/>
        <v>0</v>
      </c>
      <c r="N285" s="330">
        <f t="shared" si="81"/>
        <v>40000</v>
      </c>
      <c r="O285" s="330">
        <f t="shared" si="81"/>
        <v>-40000</v>
      </c>
      <c r="P285" s="244"/>
      <c r="Q285" s="329">
        <f t="shared" si="82"/>
        <v>0</v>
      </c>
      <c r="R285" s="329">
        <f t="shared" si="82"/>
        <v>0</v>
      </c>
      <c r="S285" s="329">
        <f t="shared" si="82"/>
        <v>40000</v>
      </c>
      <c r="T285" s="329">
        <f t="shared" si="82"/>
        <v>-40000</v>
      </c>
      <c r="U285" s="329">
        <f t="shared" si="82"/>
        <v>0</v>
      </c>
      <c r="V285" s="329">
        <f t="shared" si="82"/>
        <v>0</v>
      </c>
      <c r="W285" s="329">
        <f t="shared" si="82"/>
        <v>0</v>
      </c>
      <c r="X285" s="313">
        <f t="shared" si="60"/>
        <v>-40000</v>
      </c>
    </row>
    <row r="286" spans="1:25" s="331" customFormat="1" ht="18.600000000000001" hidden="1" thickBot="1">
      <c r="A286" s="260">
        <v>745</v>
      </c>
      <c r="B286" s="175"/>
      <c r="C286" s="180">
        <v>5219</v>
      </c>
      <c r="D286" s="181" t="s">
        <v>927</v>
      </c>
      <c r="E286" s="593"/>
      <c r="F286" s="249">
        <f t="shared" si="80"/>
        <v>0</v>
      </c>
      <c r="G286" s="249">
        <f t="shared" si="80"/>
        <v>0</v>
      </c>
      <c r="H286" s="249">
        <f t="shared" si="80"/>
        <v>0</v>
      </c>
      <c r="I286" s="249">
        <f t="shared" si="80"/>
        <v>0</v>
      </c>
      <c r="J286" s="221" t="str">
        <f t="shared" si="59"/>
        <v/>
      </c>
      <c r="K286" s="244"/>
      <c r="L286" s="329">
        <f t="shared" si="81"/>
        <v>0</v>
      </c>
      <c r="M286" s="330">
        <f t="shared" si="81"/>
        <v>0</v>
      </c>
      <c r="N286" s="330">
        <f t="shared" si="81"/>
        <v>0</v>
      </c>
      <c r="O286" s="330">
        <f t="shared" si="81"/>
        <v>0</v>
      </c>
      <c r="P286" s="244"/>
      <c r="Q286" s="329">
        <f t="shared" si="82"/>
        <v>0</v>
      </c>
      <c r="R286" s="329">
        <f t="shared" si="82"/>
        <v>0</v>
      </c>
      <c r="S286" s="329">
        <f t="shared" si="82"/>
        <v>0</v>
      </c>
      <c r="T286" s="329">
        <f t="shared" si="82"/>
        <v>0</v>
      </c>
      <c r="U286" s="329">
        <f t="shared" si="82"/>
        <v>0</v>
      </c>
      <c r="V286" s="329">
        <f t="shared" si="82"/>
        <v>0</v>
      </c>
      <c r="W286" s="329">
        <f t="shared" si="82"/>
        <v>0</v>
      </c>
      <c r="X286" s="313">
        <f t="shared" si="60"/>
        <v>0</v>
      </c>
    </row>
    <row r="287" spans="1:25" s="328" customFormat="1" ht="19.5" hidden="1" customHeight="1" thickBot="1">
      <c r="A287" s="259">
        <v>750</v>
      </c>
      <c r="B287" s="597">
        <v>5300</v>
      </c>
      <c r="C287" s="912" t="s">
        <v>928</v>
      </c>
      <c r="D287" s="912"/>
      <c r="E287" s="598"/>
      <c r="F287" s="598">
        <f>SUMIF($B$610:$B$20000,$B287,F$610:F$20000)</f>
        <v>0</v>
      </c>
      <c r="G287" s="598">
        <f>SUMIF($B$610:$B$20000,$B287,G$610:G$20000)</f>
        <v>0</v>
      </c>
      <c r="H287" s="598">
        <f>SUMIF($B$610:$B$20000,$B287,H$610:H$20000)</f>
        <v>0</v>
      </c>
      <c r="I287" s="598">
        <f>SUMIF($B$610:$B$20000,$B287,I$610:I$20000)</f>
        <v>0</v>
      </c>
      <c r="J287" s="221" t="str">
        <f t="shared" si="59"/>
        <v/>
      </c>
      <c r="K287" s="244"/>
      <c r="L287" s="326">
        <f>SUMIF($B$610:$B$20000,$B287,L$610:L$20000)</f>
        <v>0</v>
      </c>
      <c r="M287" s="327">
        <f>SUMIF($B$610:$B$20000,$B287,M$610:M$20000)</f>
        <v>0</v>
      </c>
      <c r="N287" s="327">
        <f>SUMIF($B$610:$B$20000,$B287,N$610:N$20000)</f>
        <v>0</v>
      </c>
      <c r="O287" s="327">
        <f>SUMIF($B$610:$B$20000,$B287,O$610:O$20000)</f>
        <v>0</v>
      </c>
      <c r="P287" s="244"/>
      <c r="Q287" s="326">
        <f t="shared" ref="Q287:W287" si="83">SUMIF($B$610:$B$20000,$B287,Q$610:Q$20000)</f>
        <v>0</v>
      </c>
      <c r="R287" s="326">
        <f t="shared" si="83"/>
        <v>0</v>
      </c>
      <c r="S287" s="326">
        <f t="shared" si="83"/>
        <v>0</v>
      </c>
      <c r="T287" s="326">
        <f t="shared" si="83"/>
        <v>0</v>
      </c>
      <c r="U287" s="326">
        <f t="shared" si="83"/>
        <v>0</v>
      </c>
      <c r="V287" s="326">
        <f t="shared" si="83"/>
        <v>0</v>
      </c>
      <c r="W287" s="326">
        <f t="shared" si="83"/>
        <v>0</v>
      </c>
      <c r="X287" s="313">
        <f t="shared" si="60"/>
        <v>0</v>
      </c>
      <c r="Y287" s="331"/>
    </row>
    <row r="288" spans="1:25" s="331" customFormat="1" ht="18.600000000000001" hidden="1" thickBot="1">
      <c r="A288" s="260">
        <v>755</v>
      </c>
      <c r="B288" s="175"/>
      <c r="C288" s="176">
        <v>5301</v>
      </c>
      <c r="D288" s="177" t="s">
        <v>353</v>
      </c>
      <c r="E288" s="593"/>
      <c r="F288" s="249">
        <f t="shared" ref="F288:I289" si="84">SUMIF($C$610:$C$20000,$C288,F$610:F$20000)</f>
        <v>0</v>
      </c>
      <c r="G288" s="249">
        <f t="shared" si="84"/>
        <v>0</v>
      </c>
      <c r="H288" s="249">
        <f t="shared" si="84"/>
        <v>0</v>
      </c>
      <c r="I288" s="249">
        <f t="shared" si="84"/>
        <v>0</v>
      </c>
      <c r="J288" s="221" t="str">
        <f t="shared" si="59"/>
        <v/>
      </c>
      <c r="K288" s="244"/>
      <c r="L288" s="329">
        <f t="shared" ref="L288:O289" si="85">SUMIF($C$610:$C$20000,$C288,L$610:L$20000)</f>
        <v>0</v>
      </c>
      <c r="M288" s="330">
        <f t="shared" si="85"/>
        <v>0</v>
      </c>
      <c r="N288" s="330">
        <f t="shared" si="85"/>
        <v>0</v>
      </c>
      <c r="O288" s="330">
        <f t="shared" si="85"/>
        <v>0</v>
      </c>
      <c r="P288" s="244"/>
      <c r="Q288" s="329">
        <f t="shared" ref="Q288:W289" si="86">SUMIF($C$610:$C$20000,$C288,Q$610:Q$20000)</f>
        <v>0</v>
      </c>
      <c r="R288" s="329">
        <f t="shared" si="86"/>
        <v>0</v>
      </c>
      <c r="S288" s="329">
        <f t="shared" si="86"/>
        <v>0</v>
      </c>
      <c r="T288" s="329">
        <f t="shared" si="86"/>
        <v>0</v>
      </c>
      <c r="U288" s="329">
        <f t="shared" si="86"/>
        <v>0</v>
      </c>
      <c r="V288" s="329">
        <f t="shared" si="86"/>
        <v>0</v>
      </c>
      <c r="W288" s="329">
        <f t="shared" si="86"/>
        <v>0</v>
      </c>
      <c r="X288" s="313">
        <f t="shared" si="60"/>
        <v>0</v>
      </c>
    </row>
    <row r="289" spans="1:68" s="331" customFormat="1" ht="18.600000000000001" hidden="1" thickBot="1">
      <c r="A289" s="260">
        <v>760</v>
      </c>
      <c r="B289" s="175"/>
      <c r="C289" s="180">
        <v>5309</v>
      </c>
      <c r="D289" s="181" t="s">
        <v>929</v>
      </c>
      <c r="E289" s="593"/>
      <c r="F289" s="249">
        <f t="shared" si="84"/>
        <v>0</v>
      </c>
      <c r="G289" s="249">
        <f t="shared" si="84"/>
        <v>0</v>
      </c>
      <c r="H289" s="249">
        <f t="shared" si="84"/>
        <v>0</v>
      </c>
      <c r="I289" s="249">
        <f t="shared" si="84"/>
        <v>0</v>
      </c>
      <c r="J289" s="221" t="str">
        <f t="shared" si="59"/>
        <v/>
      </c>
      <c r="K289" s="244"/>
      <c r="L289" s="329">
        <f t="shared" si="85"/>
        <v>0</v>
      </c>
      <c r="M289" s="330">
        <f t="shared" si="85"/>
        <v>0</v>
      </c>
      <c r="N289" s="330">
        <f t="shared" si="85"/>
        <v>0</v>
      </c>
      <c r="O289" s="330">
        <f t="shared" si="85"/>
        <v>0</v>
      </c>
      <c r="P289" s="244"/>
      <c r="Q289" s="329">
        <f t="shared" si="86"/>
        <v>0</v>
      </c>
      <c r="R289" s="329">
        <f t="shared" si="86"/>
        <v>0</v>
      </c>
      <c r="S289" s="329">
        <f t="shared" si="86"/>
        <v>0</v>
      </c>
      <c r="T289" s="329">
        <f t="shared" si="86"/>
        <v>0</v>
      </c>
      <c r="U289" s="329">
        <f t="shared" si="86"/>
        <v>0</v>
      </c>
      <c r="V289" s="329">
        <f t="shared" si="86"/>
        <v>0</v>
      </c>
      <c r="W289" s="329">
        <f t="shared" si="86"/>
        <v>0</v>
      </c>
      <c r="X289" s="313">
        <f t="shared" si="60"/>
        <v>0</v>
      </c>
      <c r="Y289" s="328"/>
    </row>
    <row r="290" spans="1:68" s="328" customFormat="1" ht="19.5" hidden="1" customHeight="1" thickBot="1">
      <c r="A290" s="259">
        <v>765</v>
      </c>
      <c r="B290" s="597">
        <v>5400</v>
      </c>
      <c r="C290" s="912" t="s">
        <v>1010</v>
      </c>
      <c r="D290" s="912"/>
      <c r="E290" s="598"/>
      <c r="F290" s="598">
        <f t="shared" ref="F290:I291" si="87">SUMIF($B$610:$B$20000,$B290,F$610:F$20000)</f>
        <v>0</v>
      </c>
      <c r="G290" s="598">
        <f t="shared" si="87"/>
        <v>0</v>
      </c>
      <c r="H290" s="598">
        <f t="shared" si="87"/>
        <v>0</v>
      </c>
      <c r="I290" s="598">
        <f t="shared" si="87"/>
        <v>0</v>
      </c>
      <c r="J290" s="221" t="str">
        <f t="shared" si="59"/>
        <v/>
      </c>
      <c r="K290" s="244"/>
      <c r="L290" s="326">
        <f t="shared" ref="L290:O291" si="88">SUMIF($B$610:$B$20000,$B290,L$610:L$20000)</f>
        <v>0</v>
      </c>
      <c r="M290" s="327">
        <f t="shared" si="88"/>
        <v>0</v>
      </c>
      <c r="N290" s="327">
        <f t="shared" si="88"/>
        <v>0</v>
      </c>
      <c r="O290" s="327">
        <f t="shared" si="88"/>
        <v>0</v>
      </c>
      <c r="P290" s="244"/>
      <c r="Q290" s="326">
        <f t="shared" ref="Q290:W291" si="89">SUMIF($B$610:$B$20000,$B290,Q$610:Q$20000)</f>
        <v>0</v>
      </c>
      <c r="R290" s="326">
        <f t="shared" si="89"/>
        <v>0</v>
      </c>
      <c r="S290" s="326">
        <f t="shared" si="89"/>
        <v>0</v>
      </c>
      <c r="T290" s="326">
        <f t="shared" si="89"/>
        <v>0</v>
      </c>
      <c r="U290" s="326">
        <f t="shared" si="89"/>
        <v>0</v>
      </c>
      <c r="V290" s="326">
        <f t="shared" si="89"/>
        <v>0</v>
      </c>
      <c r="W290" s="326">
        <f t="shared" si="89"/>
        <v>0</v>
      </c>
      <c r="X290" s="313">
        <f t="shared" si="60"/>
        <v>0</v>
      </c>
      <c r="Y290" s="331"/>
    </row>
    <row r="291" spans="1:68" s="247" customFormat="1" ht="19.5" hidden="1" customHeight="1" thickBot="1">
      <c r="A291" s="259">
        <v>775</v>
      </c>
      <c r="B291" s="597">
        <v>5500</v>
      </c>
      <c r="C291" s="912" t="s">
        <v>1011</v>
      </c>
      <c r="D291" s="912"/>
      <c r="E291" s="598"/>
      <c r="F291" s="598">
        <f t="shared" si="87"/>
        <v>0</v>
      </c>
      <c r="G291" s="598">
        <f t="shared" si="87"/>
        <v>0</v>
      </c>
      <c r="H291" s="598">
        <f t="shared" si="87"/>
        <v>0</v>
      </c>
      <c r="I291" s="598">
        <f t="shared" si="87"/>
        <v>0</v>
      </c>
      <c r="J291" s="221" t="str">
        <f t="shared" si="59"/>
        <v/>
      </c>
      <c r="K291" s="244"/>
      <c r="L291" s="316">
        <f t="shared" si="88"/>
        <v>0</v>
      </c>
      <c r="M291" s="317">
        <f t="shared" si="88"/>
        <v>0</v>
      </c>
      <c r="N291" s="317">
        <f t="shared" si="88"/>
        <v>0</v>
      </c>
      <c r="O291" s="317">
        <f t="shared" si="88"/>
        <v>0</v>
      </c>
      <c r="P291" s="244"/>
      <c r="Q291" s="316">
        <f t="shared" si="89"/>
        <v>0</v>
      </c>
      <c r="R291" s="316">
        <f t="shared" si="89"/>
        <v>0</v>
      </c>
      <c r="S291" s="316">
        <f t="shared" si="89"/>
        <v>0</v>
      </c>
      <c r="T291" s="316">
        <f t="shared" si="89"/>
        <v>0</v>
      </c>
      <c r="U291" s="316">
        <f t="shared" si="89"/>
        <v>0</v>
      </c>
      <c r="V291" s="316">
        <f t="shared" si="89"/>
        <v>0</v>
      </c>
      <c r="W291" s="316">
        <f t="shared" si="89"/>
        <v>0</v>
      </c>
      <c r="X291" s="313">
        <f t="shared" si="60"/>
        <v>0</v>
      </c>
      <c r="Y291" s="331"/>
    </row>
    <row r="292" spans="1:68" ht="18.600000000000001" hidden="1" thickBot="1">
      <c r="A292" s="260">
        <v>780</v>
      </c>
      <c r="B292" s="173"/>
      <c r="C292" s="144">
        <v>5501</v>
      </c>
      <c r="D292" s="163" t="s">
        <v>1012</v>
      </c>
      <c r="E292" s="593"/>
      <c r="F292" s="249">
        <f t="shared" ref="F292:I295" si="90">SUMIF($C$610:$C$20000,$C292,F$610:F$20000)</f>
        <v>0</v>
      </c>
      <c r="G292" s="249">
        <f t="shared" si="90"/>
        <v>0</v>
      </c>
      <c r="H292" s="249">
        <f t="shared" si="90"/>
        <v>0</v>
      </c>
      <c r="I292" s="249">
        <f t="shared" si="90"/>
        <v>0</v>
      </c>
      <c r="J292" s="221" t="str">
        <f t="shared" si="59"/>
        <v/>
      </c>
      <c r="K292" s="244"/>
      <c r="L292" s="314">
        <f t="shared" ref="L292:O295" si="91">SUMIF($C$610:$C$20000,$C292,L$610:L$20000)</f>
        <v>0</v>
      </c>
      <c r="M292" s="315">
        <f t="shared" si="91"/>
        <v>0</v>
      </c>
      <c r="N292" s="315">
        <f t="shared" si="91"/>
        <v>0</v>
      </c>
      <c r="O292" s="315">
        <f t="shared" si="91"/>
        <v>0</v>
      </c>
      <c r="P292" s="244"/>
      <c r="Q292" s="314">
        <f t="shared" ref="Q292:W295" si="92">SUMIF($C$610:$C$20000,$C292,Q$610:Q$20000)</f>
        <v>0</v>
      </c>
      <c r="R292" s="314">
        <f t="shared" si="92"/>
        <v>0</v>
      </c>
      <c r="S292" s="314">
        <f t="shared" si="92"/>
        <v>0</v>
      </c>
      <c r="T292" s="314">
        <f t="shared" si="92"/>
        <v>0</v>
      </c>
      <c r="U292" s="314">
        <f t="shared" si="92"/>
        <v>0</v>
      </c>
      <c r="V292" s="314">
        <f t="shared" si="92"/>
        <v>0</v>
      </c>
      <c r="W292" s="314">
        <f t="shared" si="92"/>
        <v>0</v>
      </c>
      <c r="X292" s="313">
        <f t="shared" si="60"/>
        <v>0</v>
      </c>
      <c r="Y292" s="328"/>
    </row>
    <row r="293" spans="1:68" ht="18.600000000000001" hidden="1" thickBot="1">
      <c r="A293" s="260">
        <v>785</v>
      </c>
      <c r="B293" s="173"/>
      <c r="C293" s="137">
        <v>5502</v>
      </c>
      <c r="D293" s="145" t="s">
        <v>1013</v>
      </c>
      <c r="E293" s="593"/>
      <c r="F293" s="249">
        <f t="shared" si="90"/>
        <v>0</v>
      </c>
      <c r="G293" s="249">
        <f t="shared" si="90"/>
        <v>0</v>
      </c>
      <c r="H293" s="249">
        <f t="shared" si="90"/>
        <v>0</v>
      </c>
      <c r="I293" s="249">
        <f t="shared" si="90"/>
        <v>0</v>
      </c>
      <c r="J293" s="221" t="str">
        <f t="shared" si="59"/>
        <v/>
      </c>
      <c r="K293" s="244"/>
      <c r="L293" s="314">
        <f t="shared" si="91"/>
        <v>0</v>
      </c>
      <c r="M293" s="315">
        <f t="shared" si="91"/>
        <v>0</v>
      </c>
      <c r="N293" s="315">
        <f t="shared" si="91"/>
        <v>0</v>
      </c>
      <c r="O293" s="315">
        <f t="shared" si="91"/>
        <v>0</v>
      </c>
      <c r="P293" s="244"/>
      <c r="Q293" s="314">
        <f t="shared" si="92"/>
        <v>0</v>
      </c>
      <c r="R293" s="314">
        <f t="shared" si="92"/>
        <v>0</v>
      </c>
      <c r="S293" s="314">
        <f t="shared" si="92"/>
        <v>0</v>
      </c>
      <c r="T293" s="314">
        <f t="shared" si="92"/>
        <v>0</v>
      </c>
      <c r="U293" s="314">
        <f t="shared" si="92"/>
        <v>0</v>
      </c>
      <c r="V293" s="314">
        <f t="shared" si="92"/>
        <v>0</v>
      </c>
      <c r="W293" s="314">
        <f t="shared" si="92"/>
        <v>0</v>
      </c>
      <c r="X293" s="313">
        <f t="shared" si="60"/>
        <v>0</v>
      </c>
      <c r="Y293" s="247"/>
    </row>
    <row r="294" spans="1:68" ht="23.25" hidden="1" customHeight="1" thickBot="1">
      <c r="A294" s="260">
        <v>790</v>
      </c>
      <c r="B294" s="173"/>
      <c r="C294" s="137">
        <v>5503</v>
      </c>
      <c r="D294" s="139" t="s">
        <v>1014</v>
      </c>
      <c r="E294" s="593"/>
      <c r="F294" s="249">
        <f t="shared" si="90"/>
        <v>0</v>
      </c>
      <c r="G294" s="249">
        <f t="shared" si="90"/>
        <v>0</v>
      </c>
      <c r="H294" s="249">
        <f t="shared" si="90"/>
        <v>0</v>
      </c>
      <c r="I294" s="249">
        <f t="shared" si="90"/>
        <v>0</v>
      </c>
      <c r="J294" s="221" t="str">
        <f t="shared" si="59"/>
        <v/>
      </c>
      <c r="K294" s="244"/>
      <c r="L294" s="314">
        <f t="shared" si="91"/>
        <v>0</v>
      </c>
      <c r="M294" s="315">
        <f t="shared" si="91"/>
        <v>0</v>
      </c>
      <c r="N294" s="315">
        <f t="shared" si="91"/>
        <v>0</v>
      </c>
      <c r="O294" s="315">
        <f t="shared" si="91"/>
        <v>0</v>
      </c>
      <c r="P294" s="244"/>
      <c r="Q294" s="314">
        <f t="shared" si="92"/>
        <v>0</v>
      </c>
      <c r="R294" s="314">
        <f t="shared" si="92"/>
        <v>0</v>
      </c>
      <c r="S294" s="314">
        <f t="shared" si="92"/>
        <v>0</v>
      </c>
      <c r="T294" s="314">
        <f t="shared" si="92"/>
        <v>0</v>
      </c>
      <c r="U294" s="314">
        <f t="shared" si="92"/>
        <v>0</v>
      </c>
      <c r="V294" s="314">
        <f t="shared" si="92"/>
        <v>0</v>
      </c>
      <c r="W294" s="314">
        <f t="shared" si="92"/>
        <v>0</v>
      </c>
      <c r="X294" s="313">
        <f t="shared" si="60"/>
        <v>0</v>
      </c>
    </row>
    <row r="295" spans="1:68" ht="18.600000000000001" hidden="1" thickBot="1">
      <c r="A295" s="260">
        <v>795</v>
      </c>
      <c r="B295" s="173"/>
      <c r="C295" s="142">
        <v>5504</v>
      </c>
      <c r="D295" s="146" t="s">
        <v>1015</v>
      </c>
      <c r="E295" s="593"/>
      <c r="F295" s="249">
        <f t="shared" si="90"/>
        <v>0</v>
      </c>
      <c r="G295" s="249">
        <f t="shared" si="90"/>
        <v>0</v>
      </c>
      <c r="H295" s="249">
        <f t="shared" si="90"/>
        <v>0</v>
      </c>
      <c r="I295" s="249">
        <f t="shared" si="90"/>
        <v>0</v>
      </c>
      <c r="J295" s="221" t="str">
        <f t="shared" si="59"/>
        <v/>
      </c>
      <c r="K295" s="244"/>
      <c r="L295" s="314">
        <f t="shared" si="91"/>
        <v>0</v>
      </c>
      <c r="M295" s="315">
        <f t="shared" si="91"/>
        <v>0</v>
      </c>
      <c r="N295" s="315">
        <f t="shared" si="91"/>
        <v>0</v>
      </c>
      <c r="O295" s="315">
        <f t="shared" si="91"/>
        <v>0</v>
      </c>
      <c r="P295" s="244"/>
      <c r="Q295" s="314">
        <f t="shared" si="92"/>
        <v>0</v>
      </c>
      <c r="R295" s="314">
        <f t="shared" si="92"/>
        <v>0</v>
      </c>
      <c r="S295" s="314">
        <f t="shared" si="92"/>
        <v>0</v>
      </c>
      <c r="T295" s="314">
        <f t="shared" si="92"/>
        <v>0</v>
      </c>
      <c r="U295" s="314">
        <f t="shared" si="92"/>
        <v>0</v>
      </c>
      <c r="V295" s="314">
        <f t="shared" si="92"/>
        <v>0</v>
      </c>
      <c r="W295" s="314">
        <f t="shared" si="92"/>
        <v>0</v>
      </c>
      <c r="X295" s="313">
        <f t="shared" si="60"/>
        <v>0</v>
      </c>
    </row>
    <row r="296" spans="1:68" s="328" customFormat="1" ht="36.75" hidden="1" customHeight="1" thickBot="1">
      <c r="A296" s="259">
        <v>805</v>
      </c>
      <c r="B296" s="597">
        <v>5700</v>
      </c>
      <c r="C296" s="912" t="s">
        <v>1016</v>
      </c>
      <c r="D296" s="912"/>
      <c r="E296" s="598"/>
      <c r="F296" s="598">
        <f>SUMIF($B$610:$B$20000,$B296,F$610:F$20000)</f>
        <v>0</v>
      </c>
      <c r="G296" s="598">
        <f>SUMIF($B$610:$B$20000,$B296,G$610:G$20000)</f>
        <v>0</v>
      </c>
      <c r="H296" s="598">
        <f>SUMIF($B$610:$B$20000,$B296,H$610:H$20000)</f>
        <v>0</v>
      </c>
      <c r="I296" s="598">
        <f>SUMIF($B$610:$B$20000,$B296,I$610:I$20000)</f>
        <v>0</v>
      </c>
      <c r="J296" s="221" t="str">
        <f t="shared" si="59"/>
        <v/>
      </c>
      <c r="K296" s="244"/>
      <c r="L296" s="326">
        <f>SUMIF($B$610:$B$20000,$B296,L$610:L$20000)</f>
        <v>0</v>
      </c>
      <c r="M296" s="327">
        <f>SUMIF($B$610:$B$20000,$B296,M$610:M$20000)</f>
        <v>0</v>
      </c>
      <c r="N296" s="327">
        <f>SUMIF($B$610:$B$20000,$B296,N$610:N$20000)</f>
        <v>0</v>
      </c>
      <c r="O296" s="327">
        <f>SUMIF($B$610:$B$20000,$B296,O$610:O$20000)</f>
        <v>0</v>
      </c>
      <c r="P296" s="244"/>
      <c r="Q296" s="326">
        <f t="shared" ref="Q296:W296" si="93">SUMIF($B$610:$B$20000,$B296,Q$610:Q$20000)</f>
        <v>0</v>
      </c>
      <c r="R296" s="326">
        <f t="shared" si="93"/>
        <v>0</v>
      </c>
      <c r="S296" s="326">
        <f t="shared" si="93"/>
        <v>0</v>
      </c>
      <c r="T296" s="326">
        <f t="shared" si="93"/>
        <v>0</v>
      </c>
      <c r="U296" s="326">
        <f t="shared" si="93"/>
        <v>0</v>
      </c>
      <c r="V296" s="326">
        <f t="shared" si="93"/>
        <v>0</v>
      </c>
      <c r="W296" s="326">
        <f t="shared" si="93"/>
        <v>0</v>
      </c>
      <c r="X296" s="313">
        <f t="shared" si="60"/>
        <v>0</v>
      </c>
      <c r="Y296" s="215"/>
    </row>
    <row r="297" spans="1:68" s="331" customFormat="1" ht="18.600000000000001" hidden="1" thickBot="1">
      <c r="A297" s="260">
        <v>810</v>
      </c>
      <c r="B297" s="175"/>
      <c r="C297" s="176">
        <v>5701</v>
      </c>
      <c r="D297" s="177" t="s">
        <v>1017</v>
      </c>
      <c r="E297" s="593"/>
      <c r="F297" s="249">
        <f t="shared" ref="F297:I299" si="94">SUMIF($C$610:$C$20000,$C297,F$610:F$20000)</f>
        <v>0</v>
      </c>
      <c r="G297" s="249">
        <f t="shared" si="94"/>
        <v>0</v>
      </c>
      <c r="H297" s="249">
        <f t="shared" si="94"/>
        <v>0</v>
      </c>
      <c r="I297" s="249">
        <f t="shared" si="94"/>
        <v>0</v>
      </c>
      <c r="J297" s="221" t="str">
        <f t="shared" si="59"/>
        <v/>
      </c>
      <c r="K297" s="244"/>
      <c r="L297" s="329">
        <f t="shared" ref="L297:O299" si="95">SUMIF($C$610:$C$20000,$C297,L$610:L$20000)</f>
        <v>0</v>
      </c>
      <c r="M297" s="330">
        <f t="shared" si="95"/>
        <v>0</v>
      </c>
      <c r="N297" s="330">
        <f t="shared" si="95"/>
        <v>0</v>
      </c>
      <c r="O297" s="330">
        <f t="shared" si="95"/>
        <v>0</v>
      </c>
      <c r="P297" s="244"/>
      <c r="Q297" s="329">
        <f t="shared" ref="Q297:W299" si="96">SUMIF($C$610:$C$20000,$C297,Q$610:Q$20000)</f>
        <v>0</v>
      </c>
      <c r="R297" s="329">
        <f t="shared" si="96"/>
        <v>0</v>
      </c>
      <c r="S297" s="329">
        <f t="shared" si="96"/>
        <v>0</v>
      </c>
      <c r="T297" s="329">
        <f t="shared" si="96"/>
        <v>0</v>
      </c>
      <c r="U297" s="329">
        <f t="shared" si="96"/>
        <v>0</v>
      </c>
      <c r="V297" s="329">
        <f t="shared" si="96"/>
        <v>0</v>
      </c>
      <c r="W297" s="329">
        <f t="shared" si="96"/>
        <v>0</v>
      </c>
      <c r="X297" s="313">
        <f t="shared" si="60"/>
        <v>0</v>
      </c>
      <c r="Y297" s="215"/>
    </row>
    <row r="298" spans="1:68" s="331" customFormat="1" ht="18.600000000000001" hidden="1" thickBot="1">
      <c r="A298" s="260">
        <v>815</v>
      </c>
      <c r="B298" s="175"/>
      <c r="C298" s="178">
        <v>5702</v>
      </c>
      <c r="D298" s="179" t="s">
        <v>1018</v>
      </c>
      <c r="E298" s="593"/>
      <c r="F298" s="249">
        <f t="shared" si="94"/>
        <v>0</v>
      </c>
      <c r="G298" s="249">
        <f t="shared" si="94"/>
        <v>0</v>
      </c>
      <c r="H298" s="249">
        <f t="shared" si="94"/>
        <v>0</v>
      </c>
      <c r="I298" s="249">
        <f t="shared" si="94"/>
        <v>0</v>
      </c>
      <c r="J298" s="221" t="str">
        <f t="shared" si="59"/>
        <v/>
      </c>
      <c r="K298" s="244"/>
      <c r="L298" s="329">
        <f t="shared" si="95"/>
        <v>0</v>
      </c>
      <c r="M298" s="330">
        <f t="shared" si="95"/>
        <v>0</v>
      </c>
      <c r="N298" s="330">
        <f t="shared" si="95"/>
        <v>0</v>
      </c>
      <c r="O298" s="330">
        <f t="shared" si="95"/>
        <v>0</v>
      </c>
      <c r="P298" s="244"/>
      <c r="Q298" s="329">
        <f t="shared" si="96"/>
        <v>0</v>
      </c>
      <c r="R298" s="329">
        <f t="shared" si="96"/>
        <v>0</v>
      </c>
      <c r="S298" s="329">
        <f t="shared" si="96"/>
        <v>0</v>
      </c>
      <c r="T298" s="329">
        <f t="shared" si="96"/>
        <v>0</v>
      </c>
      <c r="U298" s="329">
        <f t="shared" si="96"/>
        <v>0</v>
      </c>
      <c r="V298" s="329">
        <f t="shared" si="96"/>
        <v>0</v>
      </c>
      <c r="W298" s="329">
        <f t="shared" si="96"/>
        <v>0</v>
      </c>
      <c r="X298" s="313">
        <f t="shared" si="60"/>
        <v>0</v>
      </c>
      <c r="Y298" s="328"/>
    </row>
    <row r="299" spans="1:68" s="273" customFormat="1" ht="15.75" hidden="1" customHeight="1" thickBot="1">
      <c r="A299" s="266">
        <v>525</v>
      </c>
      <c r="B299" s="136"/>
      <c r="C299" s="182">
        <v>4071</v>
      </c>
      <c r="D299" s="464" t="s">
        <v>1019</v>
      </c>
      <c r="E299" s="593"/>
      <c r="F299" s="249">
        <f t="shared" si="94"/>
        <v>0</v>
      </c>
      <c r="G299" s="249">
        <f t="shared" si="94"/>
        <v>0</v>
      </c>
      <c r="H299" s="249">
        <f t="shared" si="94"/>
        <v>0</v>
      </c>
      <c r="I299" s="249">
        <f t="shared" si="94"/>
        <v>0</v>
      </c>
      <c r="J299" s="221" t="str">
        <f t="shared" si="59"/>
        <v/>
      </c>
      <c r="K299" s="244"/>
      <c r="L299" s="332">
        <f t="shared" si="95"/>
        <v>0</v>
      </c>
      <c r="M299" s="333">
        <f t="shared" si="95"/>
        <v>0</v>
      </c>
      <c r="N299" s="333">
        <f t="shared" si="95"/>
        <v>0</v>
      </c>
      <c r="O299" s="333">
        <f t="shared" si="95"/>
        <v>0</v>
      </c>
      <c r="P299" s="244"/>
      <c r="Q299" s="332">
        <f t="shared" si="96"/>
        <v>0</v>
      </c>
      <c r="R299" s="332">
        <f t="shared" si="96"/>
        <v>0</v>
      </c>
      <c r="S299" s="332">
        <f t="shared" si="96"/>
        <v>0</v>
      </c>
      <c r="T299" s="332">
        <f t="shared" si="96"/>
        <v>0</v>
      </c>
      <c r="U299" s="332">
        <f t="shared" si="96"/>
        <v>0</v>
      </c>
      <c r="V299" s="332">
        <f t="shared" si="96"/>
        <v>0</v>
      </c>
      <c r="W299" s="332">
        <f t="shared" si="96"/>
        <v>0</v>
      </c>
      <c r="X299" s="313">
        <f t="shared" si="60"/>
        <v>0</v>
      </c>
      <c r="Y299" s="331"/>
      <c r="Z299" s="270"/>
      <c r="AA299" s="269"/>
      <c r="AB299" s="270"/>
      <c r="AC299" s="270"/>
      <c r="AD299" s="269"/>
      <c r="AE299" s="270"/>
      <c r="AF299" s="270"/>
      <c r="AG299" s="269"/>
      <c r="AH299" s="271"/>
      <c r="AI299" s="271"/>
      <c r="AJ299" s="267"/>
      <c r="AK299" s="270"/>
      <c r="AL299" s="270"/>
      <c r="AM299" s="269"/>
      <c r="AN299" s="270"/>
      <c r="AO299" s="270"/>
      <c r="AP299" s="269"/>
      <c r="AQ299" s="270"/>
      <c r="AR299" s="270"/>
      <c r="AS299" s="269"/>
      <c r="AT299" s="270"/>
      <c r="AU299" s="270"/>
      <c r="AV299" s="269"/>
      <c r="AW299" s="270"/>
      <c r="AX299" s="270"/>
      <c r="AY299" s="272"/>
      <c r="AZ299" s="270"/>
      <c r="BA299" s="270"/>
      <c r="BB299" s="269"/>
      <c r="BC299" s="270"/>
      <c r="BD299" s="270"/>
      <c r="BE299" s="269"/>
      <c r="BF299" s="270"/>
      <c r="BG299" s="269"/>
      <c r="BH299" s="272"/>
      <c r="BI299" s="269"/>
      <c r="BJ299" s="269"/>
      <c r="BK299" s="270"/>
      <c r="BL299" s="270"/>
      <c r="BM299" s="269"/>
      <c r="BN299" s="270"/>
      <c r="BO299" s="215"/>
      <c r="BP299" s="270"/>
    </row>
    <row r="300" spans="1:68" s="247" customFormat="1" ht="19.5" hidden="1" customHeight="1" thickBot="1">
      <c r="A300" s="259">
        <v>820</v>
      </c>
      <c r="B300" s="740">
        <v>98</v>
      </c>
      <c r="C300" s="912" t="s">
        <v>1020</v>
      </c>
      <c r="D300" s="912"/>
      <c r="E300" s="598"/>
      <c r="F300" s="598">
        <f>SUMIF($B$610:$B$20000,$B300,F$610:F$20000)</f>
        <v>0</v>
      </c>
      <c r="G300" s="598">
        <f>SUMIF($B$610:$B$20000,$B300,G$610:G$20000)</f>
        <v>0</v>
      </c>
      <c r="H300" s="598">
        <f>SUMIF($B$610:$B$20000,$B300,H$610:H$20000)</f>
        <v>0</v>
      </c>
      <c r="I300" s="598">
        <f>SUMIF($B$610:$B$20000,$B300,I$610:I$20000)</f>
        <v>0</v>
      </c>
      <c r="J300" s="221" t="str">
        <f t="shared" si="59"/>
        <v/>
      </c>
      <c r="K300" s="244"/>
      <c r="L300" s="316">
        <f>SUMIF($B$610:$B$20000,$B300,L$610:L$20000)</f>
        <v>0</v>
      </c>
      <c r="M300" s="317">
        <f>SUMIF($B$610:$B$20000,$B300,M$610:M$20000)</f>
        <v>0</v>
      </c>
      <c r="N300" s="317">
        <f>SUMIF($B$610:$B$20000,$B300,N$610:N$20000)</f>
        <v>0</v>
      </c>
      <c r="O300" s="317">
        <f>SUMIF($B$610:$B$20000,$B300,O$610:O$20000)</f>
        <v>0</v>
      </c>
      <c r="P300" s="244"/>
      <c r="Q300" s="316">
        <f t="shared" ref="Q300:W300" si="97">SUMIF($B$610:$B$20000,$B300,Q$610:Q$20000)</f>
        <v>0</v>
      </c>
      <c r="R300" s="316">
        <f t="shared" si="97"/>
        <v>0</v>
      </c>
      <c r="S300" s="316">
        <f t="shared" si="97"/>
        <v>0</v>
      </c>
      <c r="T300" s="316">
        <f t="shared" si="97"/>
        <v>0</v>
      </c>
      <c r="U300" s="316">
        <f t="shared" si="97"/>
        <v>0</v>
      </c>
      <c r="V300" s="316">
        <f t="shared" si="97"/>
        <v>0</v>
      </c>
      <c r="W300" s="316">
        <f t="shared" si="97"/>
        <v>0</v>
      </c>
      <c r="X300" s="313">
        <f t="shared" si="60"/>
        <v>0</v>
      </c>
      <c r="Y300" s="270"/>
    </row>
    <row r="301" spans="1:68" ht="16.8" hidden="1" thickBot="1">
      <c r="A301" s="260">
        <v>821</v>
      </c>
      <c r="B301" s="184"/>
      <c r="C301" s="335" t="s">
        <v>1021</v>
      </c>
      <c r="D301" s="336"/>
      <c r="E301" s="593"/>
      <c r="F301" s="395"/>
      <c r="G301" s="395"/>
      <c r="H301" s="395"/>
      <c r="I301" s="337"/>
      <c r="J301" s="221" t="str">
        <f t="shared" si="59"/>
        <v/>
      </c>
      <c r="K301" s="244"/>
      <c r="L301" s="338"/>
      <c r="M301" s="339"/>
      <c r="N301" s="339"/>
      <c r="O301" s="339"/>
      <c r="P301" s="244"/>
      <c r="Q301" s="338"/>
      <c r="R301" s="338"/>
      <c r="S301" s="338"/>
      <c r="T301" s="338"/>
      <c r="U301" s="338"/>
      <c r="V301" s="338"/>
      <c r="W301" s="338"/>
      <c r="X301" s="340"/>
      <c r="Y301" s="331"/>
    </row>
    <row r="302" spans="1:68" ht="16.8" hidden="1" thickBot="1">
      <c r="A302" s="260">
        <v>822</v>
      </c>
      <c r="B302" s="184"/>
      <c r="C302" s="341" t="s">
        <v>1022</v>
      </c>
      <c r="D302" s="334"/>
      <c r="E302" s="593"/>
      <c r="F302" s="384"/>
      <c r="G302" s="384"/>
      <c r="H302" s="384"/>
      <c r="I302" s="307"/>
      <c r="J302" s="221" t="str">
        <f t="shared" si="59"/>
        <v/>
      </c>
      <c r="K302" s="244"/>
      <c r="L302" s="342"/>
      <c r="M302" s="343"/>
      <c r="N302" s="343"/>
      <c r="O302" s="343"/>
      <c r="P302" s="244"/>
      <c r="Q302" s="342"/>
      <c r="R302" s="342"/>
      <c r="S302" s="342"/>
      <c r="T302" s="342"/>
      <c r="U302" s="342"/>
      <c r="V302" s="342"/>
      <c r="W302" s="342"/>
      <c r="X302" s="344"/>
      <c r="Y302" s="247"/>
    </row>
    <row r="303" spans="1:68" ht="16.8" hidden="1" thickBot="1">
      <c r="A303" s="260">
        <v>823</v>
      </c>
      <c r="B303" s="185"/>
      <c r="C303" s="345" t="s">
        <v>1686</v>
      </c>
      <c r="D303" s="346"/>
      <c r="E303" s="669"/>
      <c r="F303" s="396"/>
      <c r="G303" s="396"/>
      <c r="H303" s="396"/>
      <c r="I303" s="309"/>
      <c r="J303" s="221" t="str">
        <f t="shared" si="59"/>
        <v/>
      </c>
      <c r="K303" s="244"/>
      <c r="L303" s="347"/>
      <c r="M303" s="348"/>
      <c r="N303" s="348"/>
      <c r="O303" s="348"/>
      <c r="P303" s="244"/>
      <c r="Q303" s="347"/>
      <c r="R303" s="347"/>
      <c r="S303" s="347"/>
      <c r="T303" s="347"/>
      <c r="U303" s="347"/>
      <c r="V303" s="347"/>
      <c r="W303" s="347"/>
      <c r="X303" s="349"/>
    </row>
    <row r="304" spans="1:68" ht="18.600000000000001" thickBot="1">
      <c r="A304" s="260">
        <v>825</v>
      </c>
      <c r="B304" s="607"/>
      <c r="C304" s="608" t="s">
        <v>1241</v>
      </c>
      <c r="D304" s="609" t="s">
        <v>1023</v>
      </c>
      <c r="E304" s="719"/>
      <c r="F304" s="610">
        <f>SUMIF($C$610:$C$20000,$C304,F$610:F$20000)</f>
        <v>3551426</v>
      </c>
      <c r="G304" s="610">
        <f>SUMIF($C$610:$C$20000,$C304,G$610:G$20000)</f>
        <v>2875355</v>
      </c>
      <c r="H304" s="610">
        <f>SUMIF($C$610:$C$20000,$C304,H$610:H$20000)</f>
        <v>0</v>
      </c>
      <c r="I304" s="610">
        <f>SUMIF($C$610:$C$20000,$C304,I$610:I$20000)</f>
        <v>6426781</v>
      </c>
      <c r="J304" s="221">
        <v>1</v>
      </c>
      <c r="L304" s="350">
        <f>SUMIF($C$610:$C$20000,$C304,L$610:L$20000)</f>
        <v>0</v>
      </c>
      <c r="M304" s="350">
        <f>SUMIF($C$610:$C$20000,$C304,M$610:M$20000)</f>
        <v>0</v>
      </c>
      <c r="N304" s="350">
        <f>SUMIF($C$610:$C$20000,$C304,N$610:N$20000)</f>
        <v>6426781</v>
      </c>
      <c r="O304" s="350">
        <f>SUMIF($C$610:$C$20000,$C304,O$610:O$20000)</f>
        <v>-6426781</v>
      </c>
      <c r="P304" s="222"/>
      <c r="Q304" s="350">
        <f t="shared" ref="Q304:W304" si="98">SUMIF($C$610:$C$20000,$C304,Q$610:Q$20000)</f>
        <v>0</v>
      </c>
      <c r="R304" s="350">
        <f t="shared" si="98"/>
        <v>0</v>
      </c>
      <c r="S304" s="350">
        <f t="shared" si="98"/>
        <v>2920065</v>
      </c>
      <c r="T304" s="350">
        <f t="shared" si="98"/>
        <v>-2920065</v>
      </c>
      <c r="U304" s="350">
        <f t="shared" si="98"/>
        <v>0</v>
      </c>
      <c r="V304" s="350">
        <f t="shared" si="98"/>
        <v>0</v>
      </c>
      <c r="W304" s="350">
        <f t="shared" si="98"/>
        <v>0</v>
      </c>
      <c r="X304" s="313">
        <f>T304-U304-V304-W304</f>
        <v>-2920065</v>
      </c>
    </row>
    <row r="305" spans="1:25" ht="13.5" customHeight="1">
      <c r="A305" s="260"/>
      <c r="B305" s="151"/>
      <c r="C305" s="186"/>
      <c r="J305" s="221">
        <v>1</v>
      </c>
      <c r="P305" s="223"/>
    </row>
    <row r="306" spans="1:25">
      <c r="A306" s="260"/>
      <c r="C306" s="227"/>
      <c r="D306" s="228"/>
      <c r="E306" s="278"/>
      <c r="F306" s="278"/>
      <c r="G306" s="278"/>
      <c r="H306" s="278"/>
      <c r="I306" s="278"/>
      <c r="J306" s="221">
        <v>1</v>
      </c>
      <c r="L306" s="278"/>
      <c r="M306" s="278"/>
      <c r="N306" s="282"/>
      <c r="O306" s="282"/>
      <c r="P306" s="223"/>
      <c r="Q306" s="278"/>
      <c r="R306" s="278"/>
      <c r="S306" s="282"/>
      <c r="T306" s="282"/>
      <c r="U306" s="278"/>
      <c r="V306" s="282"/>
      <c r="W306" s="282"/>
    </row>
    <row r="307" spans="1:25" ht="16.5" customHeight="1">
      <c r="A307" s="260"/>
      <c r="C307" s="227"/>
      <c r="D307" s="228"/>
      <c r="E307" s="278"/>
      <c r="F307" s="278"/>
      <c r="G307" s="278"/>
      <c r="H307" s="278"/>
      <c r="I307" s="278"/>
      <c r="J307" s="221">
        <v>1</v>
      </c>
      <c r="L307" s="278"/>
      <c r="M307" s="278"/>
      <c r="N307" s="282"/>
      <c r="O307" s="282"/>
      <c r="P307" s="223"/>
      <c r="Q307" s="278"/>
      <c r="R307" s="278"/>
      <c r="S307" s="282"/>
      <c r="T307" s="282"/>
      <c r="U307" s="278"/>
      <c r="V307" s="282"/>
      <c r="W307" s="282"/>
    </row>
    <row r="308" spans="1:25" ht="0.9" hidden="1" customHeight="1">
      <c r="A308" s="260"/>
      <c r="B308" s="555"/>
      <c r="C308" s="555"/>
      <c r="D308" s="556"/>
      <c r="E308" s="557"/>
      <c r="F308" s="557"/>
      <c r="G308" s="557"/>
      <c r="H308" s="557"/>
      <c r="I308" s="557"/>
      <c r="J308" s="555"/>
      <c r="L308" s="278"/>
      <c r="M308" s="278"/>
      <c r="N308" s="282"/>
      <c r="O308" s="282"/>
      <c r="P308" s="223"/>
      <c r="Q308" s="278"/>
      <c r="R308" s="278"/>
      <c r="S308" s="282"/>
      <c r="T308" s="282"/>
      <c r="U308" s="278"/>
      <c r="V308" s="282"/>
      <c r="W308" s="282"/>
    </row>
    <row r="309" spans="1:25" ht="0.9" hidden="1" customHeight="1">
      <c r="A309" s="260"/>
      <c r="B309" s="913"/>
      <c r="C309" s="910"/>
      <c r="D309" s="910"/>
      <c r="E309" s="557"/>
      <c r="F309" s="557"/>
      <c r="G309" s="557"/>
      <c r="H309" s="557"/>
      <c r="I309" s="557"/>
      <c r="J309" s="555"/>
      <c r="L309" s="278"/>
      <c r="M309" s="278"/>
      <c r="N309" s="282"/>
      <c r="O309" s="282"/>
      <c r="P309" s="223"/>
      <c r="Q309" s="278"/>
      <c r="R309" s="278"/>
      <c r="S309" s="282"/>
      <c r="T309" s="282"/>
      <c r="U309" s="278"/>
      <c r="V309" s="282"/>
      <c r="W309" s="282"/>
    </row>
    <row r="310" spans="1:25" ht="0.9" hidden="1" customHeight="1">
      <c r="A310" s="260"/>
      <c r="B310" s="555"/>
      <c r="C310" s="555"/>
      <c r="D310" s="556"/>
      <c r="E310" s="558"/>
      <c r="F310" s="558"/>
      <c r="G310" s="557"/>
      <c r="H310" s="557"/>
      <c r="I310" s="557"/>
      <c r="J310" s="555"/>
      <c r="L310" s="278"/>
      <c r="M310" s="278"/>
      <c r="N310" s="282"/>
      <c r="O310" s="282"/>
      <c r="P310" s="223"/>
      <c r="Q310" s="278"/>
      <c r="R310" s="278"/>
      <c r="S310" s="282"/>
      <c r="T310" s="282"/>
      <c r="U310" s="278"/>
      <c r="V310" s="282"/>
      <c r="W310" s="282"/>
    </row>
    <row r="311" spans="1:25" ht="0.9" hidden="1" customHeight="1">
      <c r="A311" s="260"/>
      <c r="B311" s="909"/>
      <c r="C311" s="910"/>
      <c r="D311" s="910"/>
      <c r="E311" s="559"/>
      <c r="F311" s="560"/>
      <c r="G311" s="557"/>
      <c r="H311" s="557"/>
      <c r="I311" s="557"/>
      <c r="J311" s="555"/>
      <c r="L311" s="278"/>
      <c r="M311" s="278"/>
      <c r="N311" s="282"/>
      <c r="O311" s="282"/>
      <c r="P311" s="223"/>
      <c r="Q311" s="278"/>
      <c r="R311" s="278"/>
      <c r="S311" s="282"/>
      <c r="T311" s="282"/>
      <c r="U311" s="278"/>
      <c r="V311" s="282"/>
      <c r="W311" s="282"/>
    </row>
    <row r="312" spans="1:25" ht="0.9" hidden="1" customHeight="1">
      <c r="A312" s="260"/>
      <c r="B312" s="561"/>
      <c r="C312" s="555"/>
      <c r="D312" s="556"/>
      <c r="E312" s="557"/>
      <c r="F312" s="562"/>
      <c r="G312" s="557"/>
      <c r="H312" s="557"/>
      <c r="I312" s="557"/>
      <c r="J312" s="555"/>
      <c r="L312" s="278"/>
      <c r="M312" s="278"/>
      <c r="N312" s="282"/>
      <c r="O312" s="282"/>
      <c r="P312" s="223"/>
      <c r="Q312" s="278"/>
      <c r="R312" s="278"/>
      <c r="S312" s="282"/>
      <c r="T312" s="282"/>
      <c r="U312" s="278"/>
      <c r="V312" s="282"/>
      <c r="W312" s="282"/>
    </row>
    <row r="313" spans="1:25" ht="0.9" hidden="1" customHeight="1">
      <c r="A313" s="260"/>
      <c r="B313" s="561"/>
      <c r="C313" s="555"/>
      <c r="D313" s="556"/>
      <c r="E313" s="563"/>
      <c r="F313" s="557"/>
      <c r="G313" s="557"/>
      <c r="H313" s="557"/>
      <c r="I313" s="557"/>
      <c r="J313" s="555"/>
      <c r="L313" s="278"/>
      <c r="M313" s="278"/>
      <c r="N313" s="282"/>
      <c r="O313" s="282"/>
      <c r="P313" s="223"/>
      <c r="Q313" s="278"/>
      <c r="R313" s="278"/>
      <c r="S313" s="282"/>
      <c r="T313" s="282"/>
      <c r="U313" s="278"/>
      <c r="V313" s="282"/>
      <c r="W313" s="282"/>
    </row>
    <row r="314" spans="1:25" ht="0.9" hidden="1" customHeight="1">
      <c r="A314" s="260"/>
      <c r="B314" s="909"/>
      <c r="C314" s="910"/>
      <c r="D314" s="910"/>
      <c r="E314" s="557"/>
      <c r="F314" s="564"/>
      <c r="G314" s="557"/>
      <c r="H314" s="557"/>
      <c r="I314" s="557"/>
      <c r="J314" s="555"/>
      <c r="L314" s="278"/>
      <c r="M314" s="278"/>
      <c r="N314" s="282"/>
      <c r="O314" s="282"/>
      <c r="P314" s="223"/>
      <c r="Q314" s="278"/>
      <c r="R314" s="278"/>
      <c r="S314" s="282"/>
      <c r="T314" s="282"/>
      <c r="U314" s="278"/>
      <c r="V314" s="282"/>
      <c r="W314" s="282"/>
    </row>
    <row r="315" spans="1:25" ht="0.9" hidden="1" customHeight="1">
      <c r="A315" s="260"/>
      <c r="B315" s="561"/>
      <c r="C315" s="555"/>
      <c r="D315" s="556"/>
      <c r="E315" s="563"/>
      <c r="F315" s="557"/>
      <c r="G315" s="557"/>
      <c r="H315" s="557"/>
      <c r="I315" s="557"/>
      <c r="J315" s="555"/>
      <c r="L315" s="278"/>
      <c r="M315" s="278"/>
      <c r="N315" s="282"/>
      <c r="O315" s="282"/>
      <c r="P315" s="223"/>
      <c r="Q315" s="278"/>
      <c r="R315" s="278"/>
      <c r="S315" s="282"/>
      <c r="T315" s="282"/>
      <c r="U315" s="278"/>
      <c r="V315" s="282"/>
      <c r="W315" s="282"/>
    </row>
    <row r="316" spans="1:25" ht="0.9" hidden="1" customHeight="1">
      <c r="A316" s="260"/>
      <c r="B316" s="561"/>
      <c r="C316" s="555"/>
      <c r="D316" s="565"/>
      <c r="E316" s="565"/>
      <c r="F316" s="565"/>
      <c r="G316" s="565"/>
      <c r="H316" s="565"/>
      <c r="I316" s="565"/>
      <c r="J316" s="555"/>
      <c r="N316" s="215"/>
      <c r="O316" s="215"/>
      <c r="P316" s="223"/>
      <c r="S316" s="215"/>
      <c r="T316" s="215"/>
      <c r="V316" s="215"/>
      <c r="W316" s="215"/>
    </row>
    <row r="317" spans="1:25" ht="0.9" hidden="1" customHeight="1">
      <c r="A317" s="260"/>
      <c r="B317" s="555"/>
      <c r="C317" s="555"/>
      <c r="D317" s="556"/>
      <c r="E317" s="557"/>
      <c r="F317" s="557"/>
      <c r="G317" s="557"/>
      <c r="H317" s="557"/>
      <c r="I317" s="557"/>
      <c r="J317" s="555"/>
      <c r="L317" s="278"/>
      <c r="M317" s="278"/>
      <c r="N317" s="282"/>
      <c r="O317" s="282"/>
      <c r="P317" s="223"/>
      <c r="Q317" s="278"/>
      <c r="R317" s="278"/>
      <c r="S317" s="282"/>
      <c r="T317" s="282"/>
      <c r="U317" s="278"/>
      <c r="V317" s="282"/>
      <c r="W317" s="282"/>
    </row>
    <row r="318" spans="1:25" ht="0.9" hidden="1" customHeight="1">
      <c r="A318" s="260"/>
      <c r="B318" s="566"/>
      <c r="C318" s="555"/>
      <c r="D318" s="567"/>
      <c r="E318" s="557"/>
      <c r="F318" s="563"/>
      <c r="G318" s="565"/>
      <c r="H318" s="565"/>
      <c r="I318" s="565"/>
      <c r="J318" s="555"/>
      <c r="N318" s="215"/>
      <c r="O318" s="215"/>
      <c r="P318" s="223"/>
      <c r="S318" s="215"/>
      <c r="T318" s="215"/>
      <c r="V318" s="215"/>
      <c r="W318" s="215"/>
    </row>
    <row r="319" spans="1:25" s="251" customFormat="1" ht="0.9" hidden="1" customHeight="1">
      <c r="A319" s="262"/>
      <c r="B319" s="568"/>
      <c r="C319" s="569"/>
      <c r="D319" s="570"/>
      <c r="E319" s="571"/>
      <c r="F319" s="571"/>
      <c r="G319" s="565"/>
      <c r="H319" s="565"/>
      <c r="I319" s="565"/>
      <c r="J319" s="555"/>
      <c r="K319" s="222"/>
      <c r="L319" s="215"/>
      <c r="M319" s="215"/>
      <c r="N319" s="219"/>
      <c r="O319" s="219"/>
      <c r="P319" s="223"/>
      <c r="Q319" s="215"/>
      <c r="R319" s="215"/>
      <c r="S319" s="219"/>
      <c r="T319" s="219"/>
      <c r="U319" s="215"/>
      <c r="V319" s="219"/>
      <c r="W319" s="219"/>
      <c r="X319" s="215"/>
      <c r="Y319" s="215"/>
    </row>
    <row r="320" spans="1:25" s="251" customFormat="1" ht="0.9" hidden="1" customHeight="1">
      <c r="A320" s="262">
        <v>905</v>
      </c>
      <c r="B320" s="568"/>
      <c r="C320" s="569"/>
      <c r="D320" s="570"/>
      <c r="E320" s="572"/>
      <c r="F320" s="572"/>
      <c r="G320" s="565"/>
      <c r="H320" s="565"/>
      <c r="I320" s="565"/>
      <c r="J320" s="555"/>
      <c r="K320" s="244"/>
      <c r="L320" s="215"/>
      <c r="M320" s="215"/>
      <c r="N320" s="219"/>
      <c r="O320" s="219"/>
      <c r="P320" s="223"/>
      <c r="Q320" s="215"/>
      <c r="R320" s="215"/>
      <c r="S320" s="219"/>
      <c r="T320" s="219"/>
      <c r="U320" s="215"/>
      <c r="V320" s="219"/>
      <c r="W320" s="219"/>
      <c r="X320" s="215"/>
      <c r="Y320" s="215"/>
    </row>
    <row r="321" spans="1:25" s="251" customFormat="1" ht="0.9" hidden="1" customHeight="1">
      <c r="A321" s="262"/>
      <c r="B321" s="568"/>
      <c r="C321" s="569"/>
      <c r="D321" s="570"/>
      <c r="E321" s="572"/>
      <c r="F321" s="572"/>
      <c r="G321" s="565"/>
      <c r="H321" s="565"/>
      <c r="I321" s="565"/>
      <c r="J321" s="555"/>
      <c r="K321" s="244"/>
      <c r="L321" s="215"/>
      <c r="M321" s="215"/>
      <c r="N321" s="219"/>
      <c r="O321" s="219"/>
      <c r="P321" s="223"/>
      <c r="Q321" s="215"/>
      <c r="R321" s="215"/>
      <c r="S321" s="219"/>
      <c r="T321" s="219"/>
      <c r="U321" s="215"/>
      <c r="V321" s="219"/>
      <c r="W321" s="219"/>
      <c r="X321" s="215"/>
      <c r="Y321" s="215"/>
    </row>
    <row r="322" spans="1:25" s="251" customFormat="1" ht="0.9" hidden="1" customHeight="1">
      <c r="A322" s="262">
        <v>906</v>
      </c>
      <c r="B322" s="568"/>
      <c r="C322" s="569"/>
      <c r="D322" s="570"/>
      <c r="E322" s="572"/>
      <c r="F322" s="572"/>
      <c r="G322" s="565"/>
      <c r="H322" s="565"/>
      <c r="I322" s="565"/>
      <c r="J322" s="555"/>
      <c r="K322" s="244"/>
      <c r="L322" s="215"/>
      <c r="M322" s="215"/>
      <c r="N322" s="219"/>
      <c r="O322" s="219"/>
      <c r="P322" s="223"/>
    </row>
    <row r="323" spans="1:25" s="251" customFormat="1" ht="0.9" hidden="1" customHeight="1">
      <c r="A323" s="262"/>
      <c r="B323" s="568"/>
      <c r="C323" s="569"/>
      <c r="D323" s="570"/>
      <c r="E323" s="572"/>
      <c r="F323" s="572"/>
      <c r="G323" s="565"/>
      <c r="H323" s="565"/>
      <c r="I323" s="565"/>
      <c r="J323" s="555"/>
      <c r="K323" s="244"/>
      <c r="L323" s="215"/>
      <c r="M323" s="215"/>
      <c r="N323" s="219"/>
      <c r="O323" s="219"/>
      <c r="P323" s="223"/>
    </row>
    <row r="324" spans="1:25" s="251" customFormat="1" ht="0.9" hidden="1" customHeight="1">
      <c r="A324" s="262">
        <v>907</v>
      </c>
      <c r="B324" s="568"/>
      <c r="C324" s="569"/>
      <c r="D324" s="570"/>
      <c r="E324" s="572"/>
      <c r="F324" s="572"/>
      <c r="G324" s="565"/>
      <c r="H324" s="565"/>
      <c r="I324" s="565"/>
      <c r="J324" s="555"/>
      <c r="K324" s="244"/>
      <c r="L324" s="215"/>
      <c r="M324" s="215"/>
      <c r="N324" s="219"/>
      <c r="O324" s="219"/>
      <c r="P324" s="223"/>
    </row>
    <row r="325" spans="1:25" s="251" customFormat="1" ht="0.9" hidden="1" customHeight="1">
      <c r="A325" s="262">
        <v>910</v>
      </c>
      <c r="B325" s="568"/>
      <c r="C325" s="569"/>
      <c r="D325" s="570"/>
      <c r="E325" s="572"/>
      <c r="F325" s="572"/>
      <c r="G325" s="565"/>
      <c r="H325" s="565"/>
      <c r="I325" s="565"/>
      <c r="J325" s="555"/>
      <c r="K325" s="244"/>
      <c r="L325" s="215"/>
      <c r="M325" s="215"/>
      <c r="N325" s="219"/>
      <c r="O325" s="219"/>
      <c r="P325" s="223"/>
    </row>
    <row r="326" spans="1:25" s="251" customFormat="1" ht="0.9" hidden="1" customHeight="1">
      <c r="A326" s="262">
        <v>911</v>
      </c>
      <c r="B326" s="568"/>
      <c r="C326" s="569"/>
      <c r="D326" s="570"/>
      <c r="E326" s="572"/>
      <c r="F326" s="572"/>
      <c r="G326" s="565"/>
      <c r="H326" s="565"/>
      <c r="I326" s="565"/>
      <c r="J326" s="555"/>
      <c r="K326" s="244"/>
      <c r="L326" s="215"/>
      <c r="M326" s="215"/>
      <c r="N326" s="219"/>
      <c r="O326" s="219"/>
      <c r="P326" s="223"/>
    </row>
    <row r="327" spans="1:25" s="251" customFormat="1" ht="0.9" hidden="1" customHeight="1">
      <c r="A327" s="262"/>
      <c r="B327" s="568"/>
      <c r="C327" s="569"/>
      <c r="D327" s="570"/>
      <c r="E327" s="572"/>
      <c r="F327" s="572"/>
      <c r="G327" s="565"/>
      <c r="H327" s="565"/>
      <c r="I327" s="565"/>
      <c r="J327" s="555"/>
      <c r="K327" s="244"/>
      <c r="L327" s="215"/>
      <c r="M327" s="215"/>
      <c r="N327" s="219"/>
      <c r="O327" s="219"/>
      <c r="P327" s="223"/>
    </row>
    <row r="328" spans="1:25" s="251" customFormat="1" ht="0.9" hidden="1" customHeight="1">
      <c r="A328" s="262">
        <v>912</v>
      </c>
      <c r="B328" s="568"/>
      <c r="C328" s="569"/>
      <c r="D328" s="570"/>
      <c r="E328" s="572"/>
      <c r="F328" s="572"/>
      <c r="G328" s="565"/>
      <c r="H328" s="565"/>
      <c r="I328" s="565"/>
      <c r="J328" s="555"/>
      <c r="K328" s="244"/>
      <c r="L328" s="215"/>
      <c r="M328" s="215"/>
      <c r="N328" s="219"/>
      <c r="O328" s="219"/>
      <c r="P328" s="223"/>
    </row>
    <row r="329" spans="1:25" s="251" customFormat="1" ht="0.9" hidden="1" customHeight="1">
      <c r="A329" s="262">
        <v>920</v>
      </c>
      <c r="B329" s="568"/>
      <c r="C329" s="569"/>
      <c r="D329" s="570"/>
      <c r="E329" s="573"/>
      <c r="F329" s="573"/>
      <c r="G329" s="565"/>
      <c r="H329" s="565"/>
      <c r="I329" s="565"/>
      <c r="J329" s="555"/>
      <c r="K329" s="244"/>
      <c r="L329" s="215"/>
      <c r="M329" s="215"/>
      <c r="N329" s="219"/>
      <c r="O329" s="219"/>
      <c r="P329" s="223"/>
    </row>
    <row r="330" spans="1:25" s="251" customFormat="1" ht="0.9" hidden="1" customHeight="1">
      <c r="A330" s="262">
        <v>921</v>
      </c>
      <c r="B330" s="568"/>
      <c r="C330" s="569"/>
      <c r="D330" s="570"/>
      <c r="E330" s="573"/>
      <c r="F330" s="573"/>
      <c r="G330" s="565"/>
      <c r="H330" s="565"/>
      <c r="I330" s="565"/>
      <c r="J330" s="555"/>
      <c r="K330" s="244"/>
      <c r="L330" s="215"/>
      <c r="M330" s="215"/>
      <c r="N330" s="219"/>
      <c r="O330" s="219"/>
      <c r="P330" s="223"/>
    </row>
    <row r="331" spans="1:25" s="251" customFormat="1" ht="0.9" hidden="1" customHeight="1">
      <c r="A331" s="262">
        <v>922</v>
      </c>
      <c r="B331" s="568"/>
      <c r="C331" s="569"/>
      <c r="D331" s="570"/>
      <c r="E331" s="573"/>
      <c r="F331" s="573"/>
      <c r="G331" s="565"/>
      <c r="H331" s="565"/>
      <c r="I331" s="565"/>
      <c r="J331" s="555"/>
      <c r="K331" s="244"/>
      <c r="L331" s="215"/>
      <c r="M331" s="215"/>
      <c r="N331" s="219"/>
      <c r="O331" s="219"/>
      <c r="P331" s="223"/>
    </row>
    <row r="332" spans="1:25" s="251" customFormat="1" ht="0.9" hidden="1" customHeight="1">
      <c r="A332" s="262"/>
      <c r="B332" s="568"/>
      <c r="C332" s="569"/>
      <c r="D332" s="570"/>
      <c r="E332" s="573"/>
      <c r="F332" s="573"/>
      <c r="G332" s="565"/>
      <c r="H332" s="565"/>
      <c r="I332" s="565"/>
      <c r="J332" s="555"/>
      <c r="K332" s="244"/>
      <c r="L332" s="215"/>
      <c r="M332" s="215"/>
      <c r="N332" s="219"/>
      <c r="O332" s="219"/>
      <c r="P332" s="223"/>
    </row>
    <row r="333" spans="1:25" s="251" customFormat="1" ht="0.9" hidden="1" customHeight="1">
      <c r="A333" s="262">
        <v>930</v>
      </c>
      <c r="B333" s="568"/>
      <c r="C333" s="569"/>
      <c r="D333" s="570"/>
      <c r="E333" s="572"/>
      <c r="F333" s="572"/>
      <c r="G333" s="565"/>
      <c r="H333" s="565"/>
      <c r="I333" s="565"/>
      <c r="J333" s="555"/>
      <c r="K333" s="244"/>
      <c r="L333" s="215"/>
      <c r="M333" s="215"/>
      <c r="N333" s="219"/>
      <c r="O333" s="219"/>
      <c r="P333" s="223"/>
    </row>
    <row r="334" spans="1:25" s="251" customFormat="1" ht="0.9" hidden="1" customHeight="1">
      <c r="A334" s="262">
        <v>931</v>
      </c>
      <c r="B334" s="568"/>
      <c r="C334" s="569"/>
      <c r="D334" s="570"/>
      <c r="E334" s="572"/>
      <c r="F334" s="572"/>
      <c r="G334" s="565"/>
      <c r="H334" s="565"/>
      <c r="I334" s="565"/>
      <c r="J334" s="555"/>
      <c r="K334" s="244"/>
      <c r="L334" s="215"/>
      <c r="M334" s="215"/>
      <c r="N334" s="219"/>
      <c r="O334" s="219"/>
      <c r="P334" s="223"/>
    </row>
    <row r="335" spans="1:25" s="251" customFormat="1" ht="0.9" hidden="1" customHeight="1">
      <c r="A335" s="262">
        <v>932</v>
      </c>
      <c r="B335" s="568"/>
      <c r="C335" s="569"/>
      <c r="D335" s="570"/>
      <c r="E335" s="572"/>
      <c r="F335" s="572"/>
      <c r="G335" s="565"/>
      <c r="H335" s="565"/>
      <c r="I335" s="565"/>
      <c r="J335" s="555"/>
      <c r="K335" s="244"/>
      <c r="L335" s="215"/>
      <c r="M335" s="215"/>
      <c r="N335" s="219"/>
      <c r="O335" s="219"/>
      <c r="P335" s="223"/>
    </row>
    <row r="336" spans="1:25" s="251" customFormat="1" ht="0.9" hidden="1" customHeight="1">
      <c r="A336" s="261">
        <v>935</v>
      </c>
      <c r="B336" s="568"/>
      <c r="C336" s="569"/>
      <c r="D336" s="570"/>
      <c r="E336" s="572"/>
      <c r="F336" s="572"/>
      <c r="G336" s="565"/>
      <c r="H336" s="565"/>
      <c r="I336" s="565"/>
      <c r="J336" s="555"/>
      <c r="K336" s="244"/>
      <c r="L336" s="215"/>
      <c r="M336" s="215"/>
      <c r="N336" s="219"/>
      <c r="O336" s="219"/>
      <c r="P336" s="223"/>
    </row>
    <row r="337" spans="1:25" s="251" customFormat="1" ht="0.9" hidden="1" customHeight="1">
      <c r="A337" s="261">
        <v>940</v>
      </c>
      <c r="B337" s="568"/>
      <c r="C337" s="569"/>
      <c r="D337" s="570"/>
      <c r="E337" s="572"/>
      <c r="F337" s="572"/>
      <c r="G337" s="565"/>
      <c r="H337" s="565"/>
      <c r="I337" s="565"/>
      <c r="J337" s="555"/>
      <c r="K337" s="244"/>
      <c r="L337" s="215"/>
      <c r="M337" s="215"/>
      <c r="N337" s="219"/>
      <c r="O337" s="219"/>
      <c r="P337" s="223"/>
    </row>
    <row r="338" spans="1:25" s="251" customFormat="1" ht="0.9" hidden="1" customHeight="1">
      <c r="A338" s="261">
        <v>950</v>
      </c>
      <c r="B338" s="568"/>
      <c r="C338" s="569"/>
      <c r="D338" s="570"/>
      <c r="E338" s="572"/>
      <c r="F338" s="572"/>
      <c r="G338" s="565"/>
      <c r="H338" s="565"/>
      <c r="I338" s="565"/>
      <c r="J338" s="555"/>
      <c r="K338" s="244"/>
      <c r="L338" s="215"/>
      <c r="M338" s="215"/>
      <c r="N338" s="219"/>
      <c r="O338" s="219"/>
      <c r="P338" s="223"/>
    </row>
    <row r="339" spans="1:25" s="251" customFormat="1" ht="0.9" hidden="1" customHeight="1">
      <c r="A339" s="262">
        <v>953</v>
      </c>
      <c r="B339" s="568"/>
      <c r="C339" s="569"/>
      <c r="D339" s="570"/>
      <c r="E339" s="572"/>
      <c r="F339" s="572"/>
      <c r="G339" s="565"/>
      <c r="H339" s="565"/>
      <c r="I339" s="565"/>
      <c r="J339" s="555"/>
      <c r="K339" s="244"/>
      <c r="L339" s="215"/>
      <c r="M339" s="215"/>
      <c r="N339" s="219"/>
      <c r="O339" s="219"/>
      <c r="P339" s="223"/>
    </row>
    <row r="340" spans="1:25" s="251" customFormat="1" ht="0.9" hidden="1" customHeight="1">
      <c r="A340" s="262">
        <v>954</v>
      </c>
      <c r="B340" s="568"/>
      <c r="C340" s="569"/>
      <c r="D340" s="570"/>
      <c r="E340" s="572"/>
      <c r="F340" s="572"/>
      <c r="G340" s="565"/>
      <c r="H340" s="565"/>
      <c r="I340" s="565"/>
      <c r="J340" s="555"/>
      <c r="K340" s="244"/>
      <c r="L340" s="215"/>
      <c r="M340" s="215"/>
      <c r="N340" s="219"/>
      <c r="O340" s="219"/>
      <c r="P340" s="223"/>
    </row>
    <row r="341" spans="1:25" s="251" customFormat="1" ht="0.9" hidden="1" customHeight="1">
      <c r="A341" s="351">
        <v>955</v>
      </c>
      <c r="B341" s="568"/>
      <c r="C341" s="569"/>
      <c r="D341" s="570"/>
      <c r="E341" s="572"/>
      <c r="F341" s="572"/>
      <c r="G341" s="565"/>
      <c r="H341" s="565"/>
      <c r="I341" s="565"/>
      <c r="J341" s="555"/>
      <c r="K341" s="244"/>
      <c r="L341" s="215"/>
      <c r="M341" s="215"/>
      <c r="N341" s="219"/>
      <c r="O341" s="219"/>
      <c r="P341" s="223"/>
    </row>
    <row r="342" spans="1:25" s="251" customFormat="1" ht="0.9" hidden="1" customHeight="1">
      <c r="A342" s="351">
        <v>956</v>
      </c>
      <c r="B342" s="568"/>
      <c r="C342" s="569"/>
      <c r="D342" s="570"/>
      <c r="E342" s="572"/>
      <c r="F342" s="572"/>
      <c r="G342" s="565"/>
      <c r="H342" s="565"/>
      <c r="I342" s="565"/>
      <c r="J342" s="555"/>
      <c r="K342" s="244"/>
      <c r="L342" s="215"/>
      <c r="M342" s="215"/>
      <c r="N342" s="219"/>
      <c r="O342" s="219"/>
      <c r="P342" s="223"/>
    </row>
    <row r="343" spans="1:25" ht="0.9" hidden="1" customHeight="1">
      <c r="A343" s="275">
        <v>958</v>
      </c>
      <c r="B343" s="568"/>
      <c r="C343" s="569"/>
      <c r="D343" s="570"/>
      <c r="E343" s="572"/>
      <c r="F343" s="572"/>
      <c r="G343" s="565"/>
      <c r="H343" s="565"/>
      <c r="I343" s="565"/>
      <c r="J343" s="555"/>
      <c r="K343" s="244"/>
      <c r="N343" s="215"/>
      <c r="O343" s="215"/>
      <c r="P343" s="223"/>
      <c r="S343" s="215"/>
      <c r="T343" s="215"/>
      <c r="V343" s="215"/>
      <c r="W343" s="215"/>
      <c r="Y343" s="251"/>
    </row>
    <row r="344" spans="1:25" ht="0.9" hidden="1" customHeight="1">
      <c r="A344" s="275">
        <v>959</v>
      </c>
      <c r="B344" s="568"/>
      <c r="C344" s="569"/>
      <c r="D344" s="570"/>
      <c r="E344" s="572"/>
      <c r="F344" s="572"/>
      <c r="G344" s="565"/>
      <c r="H344" s="565"/>
      <c r="I344" s="565"/>
      <c r="J344" s="555"/>
      <c r="K344" s="244"/>
      <c r="N344" s="215"/>
      <c r="O344" s="215"/>
      <c r="P344" s="223"/>
      <c r="S344" s="215"/>
      <c r="T344" s="215"/>
      <c r="V344" s="215"/>
      <c r="W344" s="215"/>
      <c r="Y344" s="251"/>
    </row>
    <row r="345" spans="1:25" ht="0.9" hidden="1" customHeight="1">
      <c r="A345" s="275">
        <v>960</v>
      </c>
      <c r="B345" s="568"/>
      <c r="C345" s="569"/>
      <c r="D345" s="570"/>
      <c r="E345" s="572"/>
      <c r="F345" s="572"/>
      <c r="G345" s="565"/>
      <c r="H345" s="565"/>
      <c r="I345" s="565"/>
      <c r="J345" s="555"/>
      <c r="K345" s="244"/>
      <c r="N345" s="215"/>
      <c r="O345" s="215"/>
      <c r="P345" s="223"/>
      <c r="S345" s="215"/>
      <c r="T345" s="215"/>
      <c r="V345" s="215"/>
      <c r="W345" s="215"/>
    </row>
    <row r="346" spans="1:25" ht="0.9" hidden="1" customHeight="1">
      <c r="A346" s="275"/>
      <c r="B346" s="574"/>
      <c r="C346" s="575"/>
      <c r="D346" s="570"/>
      <c r="E346" s="576"/>
      <c r="F346" s="576"/>
      <c r="G346" s="565"/>
      <c r="H346" s="565"/>
      <c r="I346" s="565"/>
      <c r="J346" s="555"/>
      <c r="N346" s="215"/>
      <c r="O346" s="215"/>
      <c r="P346" s="223"/>
      <c r="S346" s="215"/>
      <c r="T346" s="215"/>
      <c r="V346" s="215"/>
      <c r="W346" s="215"/>
    </row>
    <row r="347" spans="1:25" ht="0.9" hidden="1" customHeight="1">
      <c r="A347" s="275"/>
      <c r="B347" s="911"/>
      <c r="C347" s="911"/>
      <c r="D347" s="911"/>
      <c r="E347" s="576"/>
      <c r="F347" s="576"/>
      <c r="G347" s="576"/>
      <c r="H347" s="576"/>
      <c r="I347" s="576"/>
      <c r="J347" s="555"/>
      <c r="L347" s="352"/>
      <c r="M347" s="352"/>
      <c r="N347" s="353"/>
      <c r="O347" s="353"/>
      <c r="P347" s="223"/>
      <c r="Q347" s="352"/>
      <c r="R347" s="352"/>
      <c r="S347" s="353"/>
      <c r="T347" s="353"/>
      <c r="U347" s="352"/>
      <c r="V347" s="353"/>
      <c r="W347" s="353"/>
    </row>
    <row r="348" spans="1:25" ht="0.9" hidden="1" customHeight="1">
      <c r="A348" s="275"/>
      <c r="B348" s="555"/>
      <c r="C348" s="555"/>
      <c r="D348" s="556"/>
      <c r="E348" s="557"/>
      <c r="F348" s="557"/>
      <c r="G348" s="557"/>
      <c r="H348" s="557"/>
      <c r="I348" s="557"/>
      <c r="J348" s="555"/>
      <c r="L348" s="278"/>
      <c r="M348" s="278"/>
      <c r="N348" s="282"/>
      <c r="O348" s="282"/>
      <c r="P348" s="223"/>
      <c r="Q348" s="278"/>
      <c r="R348" s="278"/>
      <c r="S348" s="282"/>
      <c r="T348" s="282"/>
      <c r="U348" s="278"/>
      <c r="V348" s="282"/>
      <c r="W348" s="282"/>
    </row>
    <row r="349" spans="1:25" ht="0.9" hidden="1" customHeight="1">
      <c r="A349" s="275"/>
      <c r="B349" s="555"/>
      <c r="C349" s="555"/>
      <c r="D349" s="556"/>
      <c r="E349" s="557"/>
      <c r="F349" s="557"/>
      <c r="G349" s="557"/>
      <c r="H349" s="557"/>
      <c r="I349" s="557"/>
      <c r="J349" s="555"/>
      <c r="L349" s="278"/>
      <c r="M349" s="278"/>
      <c r="N349" s="282"/>
      <c r="O349" s="282"/>
      <c r="P349" s="223"/>
      <c r="Q349" s="278"/>
      <c r="R349" s="278"/>
      <c r="S349" s="282"/>
      <c r="T349" s="282"/>
      <c r="U349" s="278"/>
      <c r="V349" s="282"/>
      <c r="W349" s="282"/>
    </row>
    <row r="350" spans="1:25" ht="19.5" customHeight="1">
      <c r="A350" s="275"/>
      <c r="C350" s="227"/>
      <c r="D350" s="228"/>
      <c r="E350" s="278"/>
      <c r="F350" s="278"/>
      <c r="G350" s="278"/>
      <c r="H350" s="278"/>
      <c r="I350" s="278"/>
      <c r="J350" s="221">
        <v>1</v>
      </c>
      <c r="L350" s="278"/>
      <c r="M350" s="278"/>
      <c r="N350" s="282"/>
      <c r="O350" s="282"/>
      <c r="P350" s="223"/>
      <c r="Q350" s="278"/>
      <c r="R350" s="278"/>
      <c r="S350" s="282"/>
      <c r="T350" s="282"/>
      <c r="U350" s="278"/>
      <c r="V350" s="282"/>
      <c r="W350" s="282"/>
    </row>
    <row r="351" spans="1:25" ht="39" customHeight="1">
      <c r="A351" s="275"/>
      <c r="B351" s="880" t="str">
        <f>$B$7</f>
        <v>БЮДЖЕТ - НАЧАЛЕН ПЛАН
ПО ПЪЛНА ЕДИННА БЮДЖЕТНА КЛАСИФИКАЦИЯ</v>
      </c>
      <c r="C351" s="881"/>
      <c r="D351" s="881"/>
      <c r="E351" s="278"/>
      <c r="F351" s="278"/>
      <c r="G351" s="278"/>
      <c r="H351" s="278"/>
      <c r="I351" s="278"/>
      <c r="J351" s="221">
        <v>1</v>
      </c>
      <c r="L351" s="278"/>
      <c r="M351" s="278"/>
      <c r="N351" s="282"/>
      <c r="O351" s="282"/>
      <c r="P351" s="223"/>
      <c r="Q351" s="278"/>
      <c r="R351" s="278"/>
      <c r="S351" s="282"/>
      <c r="T351" s="282"/>
      <c r="U351" s="278"/>
      <c r="V351" s="282"/>
      <c r="W351" s="282"/>
    </row>
    <row r="352" spans="1:25">
      <c r="A352" s="275"/>
      <c r="C352" s="227"/>
      <c r="D352" s="228"/>
      <c r="E352" s="596" t="s">
        <v>1654</v>
      </c>
      <c r="F352" s="596" t="s">
        <v>1522</v>
      </c>
      <c r="G352" s="278"/>
      <c r="H352" s="278"/>
      <c r="I352" s="278"/>
      <c r="J352" s="221">
        <v>1</v>
      </c>
      <c r="L352" s="278"/>
      <c r="M352" s="278"/>
      <c r="N352" s="282"/>
      <c r="O352" s="282"/>
      <c r="P352" s="223"/>
      <c r="Q352" s="278"/>
      <c r="R352" s="278"/>
      <c r="S352" s="282"/>
      <c r="T352" s="282"/>
      <c r="U352" s="278"/>
      <c r="V352" s="282"/>
      <c r="W352" s="282"/>
    </row>
    <row r="353" spans="1:25" ht="38.25" customHeight="1">
      <c r="A353" s="275"/>
      <c r="B353" s="882" t="str">
        <f>$B$9</f>
        <v>Маджарово</v>
      </c>
      <c r="C353" s="883"/>
      <c r="D353" s="884"/>
      <c r="E353" s="578">
        <f>$E$9</f>
        <v>45292</v>
      </c>
      <c r="F353" s="579">
        <f>$F$9</f>
        <v>45657</v>
      </c>
      <c r="G353" s="278"/>
      <c r="H353" s="278"/>
      <c r="I353" s="278"/>
      <c r="J353" s="221">
        <v>1</v>
      </c>
      <c r="L353" s="278"/>
      <c r="M353" s="278"/>
      <c r="N353" s="282"/>
      <c r="O353" s="282"/>
      <c r="P353" s="223"/>
      <c r="Q353" s="278"/>
      <c r="R353" s="278"/>
      <c r="S353" s="282"/>
      <c r="T353" s="282"/>
      <c r="U353" s="278"/>
      <c r="V353" s="282"/>
      <c r="W353" s="282"/>
    </row>
    <row r="354" spans="1:25">
      <c r="A354" s="275"/>
      <c r="B354" s="230" t="str">
        <f>$B$10</f>
        <v>(наименование на разпоредителя с бюджет)</v>
      </c>
      <c r="E354" s="278"/>
      <c r="F354" s="595">
        <f>$F$10</f>
        <v>0</v>
      </c>
      <c r="G354" s="278"/>
      <c r="H354" s="278"/>
      <c r="I354" s="278"/>
      <c r="J354" s="221">
        <v>1</v>
      </c>
      <c r="L354" s="278"/>
      <c r="M354" s="278"/>
      <c r="N354" s="282"/>
      <c r="O354" s="282"/>
      <c r="P354" s="223"/>
      <c r="Q354" s="278"/>
      <c r="R354" s="278"/>
      <c r="S354" s="282"/>
      <c r="T354" s="282"/>
      <c r="U354" s="278"/>
      <c r="V354" s="282"/>
      <c r="W354" s="282"/>
    </row>
    <row r="355" spans="1:25">
      <c r="A355" s="275"/>
      <c r="B355" s="230"/>
      <c r="E355" s="281"/>
      <c r="F355" s="278"/>
      <c r="G355" s="278"/>
      <c r="H355" s="278"/>
      <c r="I355" s="278"/>
      <c r="J355" s="221">
        <v>1</v>
      </c>
      <c r="L355" s="278"/>
      <c r="M355" s="278"/>
      <c r="N355" s="282"/>
      <c r="O355" s="282"/>
      <c r="P355" s="223"/>
      <c r="Q355" s="278"/>
      <c r="R355" s="278"/>
      <c r="S355" s="282"/>
      <c r="T355" s="282"/>
      <c r="U355" s="278"/>
      <c r="V355" s="282"/>
      <c r="W355" s="282"/>
    </row>
    <row r="356" spans="1:25" ht="39.75" customHeight="1">
      <c r="A356" s="275"/>
      <c r="B356" s="906" t="str">
        <f>$B$12</f>
        <v>Маджарово</v>
      </c>
      <c r="C356" s="907"/>
      <c r="D356" s="908"/>
      <c r="E356" s="594" t="s">
        <v>1655</v>
      </c>
      <c r="F356" s="580" t="str">
        <f>$F$12</f>
        <v>7604</v>
      </c>
      <c r="G356" s="278"/>
      <c r="H356" s="278"/>
      <c r="I356" s="278"/>
      <c r="J356" s="221">
        <v>1</v>
      </c>
      <c r="L356" s="278"/>
      <c r="M356" s="278"/>
      <c r="N356" s="282"/>
      <c r="O356" s="282"/>
      <c r="P356" s="223"/>
      <c r="Q356" s="278"/>
      <c r="R356" s="278"/>
      <c r="S356" s="282"/>
      <c r="T356" s="282"/>
      <c r="U356" s="278"/>
      <c r="V356" s="282"/>
      <c r="W356" s="282"/>
    </row>
    <row r="357" spans="1:25">
      <c r="A357" s="275"/>
      <c r="B357" s="581" t="str">
        <f>$B$13</f>
        <v>(наименование на първостепенния разпоредител с бюджет)</v>
      </c>
      <c r="E357" s="281" t="s">
        <v>1656</v>
      </c>
      <c r="F357" s="278"/>
      <c r="G357" s="278"/>
      <c r="H357" s="278"/>
      <c r="I357" s="278"/>
      <c r="J357" s="221">
        <v>1</v>
      </c>
      <c r="L357" s="278"/>
      <c r="M357" s="278"/>
      <c r="N357" s="282"/>
      <c r="O357" s="282"/>
      <c r="P357" s="223"/>
      <c r="Q357" s="278"/>
      <c r="R357" s="278"/>
      <c r="S357" s="282"/>
      <c r="T357" s="282"/>
      <c r="U357" s="278"/>
      <c r="V357" s="282"/>
      <c r="W357" s="282"/>
    </row>
    <row r="358" spans="1:25" ht="15" customHeight="1">
      <c r="A358" s="275"/>
      <c r="B358" s="230"/>
      <c r="D358" s="277"/>
      <c r="E358" s="277"/>
      <c r="F358" s="277"/>
      <c r="G358" s="277"/>
      <c r="H358" s="277"/>
      <c r="I358" s="277"/>
      <c r="J358" s="221">
        <v>1</v>
      </c>
      <c r="N358" s="215"/>
      <c r="O358" s="215"/>
      <c r="P358" s="223"/>
      <c r="S358" s="215"/>
      <c r="T358" s="215"/>
      <c r="V358" s="215"/>
      <c r="W358" s="215"/>
    </row>
    <row r="359" spans="1:25" ht="16.2" thickBot="1">
      <c r="A359" s="275"/>
      <c r="C359" s="227"/>
      <c r="D359" s="228"/>
      <c r="E359" s="278"/>
      <c r="F359" s="281"/>
      <c r="G359" s="281"/>
      <c r="H359" s="281"/>
      <c r="I359" s="281" t="s">
        <v>1657</v>
      </c>
      <c r="J359" s="221">
        <v>1</v>
      </c>
      <c r="N359" s="215"/>
      <c r="O359" s="215"/>
      <c r="P359" s="223"/>
      <c r="S359" s="215"/>
      <c r="T359" s="215"/>
      <c r="V359" s="215"/>
      <c r="W359" s="215"/>
    </row>
    <row r="360" spans="1:25" ht="15.75" customHeight="1" thickBot="1">
      <c r="A360" s="275"/>
      <c r="B360" s="611"/>
      <c r="C360" s="612"/>
      <c r="D360" s="613" t="s">
        <v>1723</v>
      </c>
      <c r="E360" s="619"/>
      <c r="F360" s="941" t="s">
        <v>1459</v>
      </c>
      <c r="G360" s="942"/>
      <c r="H360" s="943"/>
      <c r="I360" s="944"/>
      <c r="J360" s="221">
        <v>1</v>
      </c>
      <c r="N360" s="215"/>
      <c r="O360" s="215"/>
      <c r="P360" s="223"/>
      <c r="S360" s="215"/>
      <c r="T360" s="215"/>
      <c r="V360" s="215"/>
      <c r="W360" s="215"/>
    </row>
    <row r="361" spans="1:25" ht="63.75" customHeight="1" thickBot="1">
      <c r="A361" s="275"/>
      <c r="B361" s="614" t="s">
        <v>1573</v>
      </c>
      <c r="C361" s="615" t="s">
        <v>1658</v>
      </c>
      <c r="D361" s="616" t="s">
        <v>1000</v>
      </c>
      <c r="E361" s="670"/>
      <c r="F361" s="605" t="str">
        <f>+F20</f>
        <v>държавни дейности</v>
      </c>
      <c r="G361" s="605" t="str">
        <f>+G20</f>
        <v>местни дейности</v>
      </c>
      <c r="H361" s="605" t="str">
        <f>+H20</f>
        <v>дофинансиране</v>
      </c>
      <c r="I361" s="606" t="str">
        <f>+I20</f>
        <v>Общо</v>
      </c>
      <c r="J361" s="221">
        <v>1</v>
      </c>
      <c r="N361" s="215"/>
      <c r="O361" s="215"/>
      <c r="P361" s="223"/>
      <c r="S361" s="215"/>
      <c r="T361" s="215"/>
      <c r="V361" s="215"/>
      <c r="W361" s="215"/>
    </row>
    <row r="362" spans="1:25" ht="18" thickBot="1">
      <c r="A362" s="275">
        <v>1</v>
      </c>
      <c r="B362" s="355"/>
      <c r="C362" s="507"/>
      <c r="D362" s="507" t="s">
        <v>1001</v>
      </c>
      <c r="E362" s="670"/>
      <c r="F362" s="483"/>
      <c r="G362" s="483"/>
      <c r="H362" s="667"/>
      <c r="I362" s="483"/>
      <c r="J362" s="221">
        <v>1</v>
      </c>
      <c r="N362" s="215"/>
      <c r="O362" s="215"/>
      <c r="P362" s="223"/>
      <c r="S362" s="215"/>
      <c r="T362" s="215"/>
      <c r="V362" s="215"/>
      <c r="W362" s="215"/>
    </row>
    <row r="363" spans="1:25" ht="16.2" thickBot="1">
      <c r="A363" s="275">
        <v>2</v>
      </c>
      <c r="B363" s="356"/>
      <c r="C363" s="480"/>
      <c r="D363" s="617" t="s">
        <v>1724</v>
      </c>
      <c r="E363" s="670"/>
      <c r="F363" s="721"/>
      <c r="G363" s="721"/>
      <c r="H363" s="722"/>
      <c r="I363" s="721"/>
      <c r="J363" s="221">
        <v>1</v>
      </c>
      <c r="N363" s="215"/>
      <c r="O363" s="215"/>
      <c r="P363" s="223"/>
      <c r="S363" s="215"/>
      <c r="T363" s="215"/>
      <c r="V363" s="215"/>
      <c r="W363" s="215"/>
    </row>
    <row r="364" spans="1:25" s="247" customFormat="1" ht="32.25" hidden="1" customHeight="1">
      <c r="A364" s="318">
        <v>5</v>
      </c>
      <c r="B364" s="620">
        <v>3000</v>
      </c>
      <c r="C364" s="885" t="s">
        <v>292</v>
      </c>
      <c r="D364" s="886"/>
      <c r="E364" s="720"/>
      <c r="F364" s="621">
        <f>SUM(F365:F377)</f>
        <v>0</v>
      </c>
      <c r="G364" s="621">
        <f>SUM(G365:G377)</f>
        <v>0</v>
      </c>
      <c r="H364" s="621">
        <f>SUM(H365:H377)</f>
        <v>0</v>
      </c>
      <c r="I364" s="621">
        <f>SUM(I365:I377)</f>
        <v>0</v>
      </c>
      <c r="J364" s="221" t="str">
        <f t="shared" ref="J364:J427" si="99">(IF($E364&lt;&gt;0,$J$2,IF($I364&lt;&gt;0,$J$2,"")))</f>
        <v/>
      </c>
      <c r="K364" s="244"/>
      <c r="L364" s="668"/>
      <c r="M364" s="215"/>
      <c r="N364" s="219"/>
      <c r="O364" s="219"/>
      <c r="P364" s="223"/>
      <c r="Q364" s="215"/>
      <c r="R364" s="215"/>
      <c r="S364" s="219"/>
      <c r="T364" s="219"/>
      <c r="U364" s="215"/>
      <c r="V364" s="219"/>
      <c r="W364" s="219"/>
      <c r="X364" s="215"/>
      <c r="Y364" s="215"/>
    </row>
    <row r="365" spans="1:25" ht="18.75" hidden="1" customHeight="1">
      <c r="A365" s="275">
        <v>10</v>
      </c>
      <c r="B365" s="143"/>
      <c r="C365" s="144">
        <v>3020</v>
      </c>
      <c r="D365" s="138" t="s">
        <v>293</v>
      </c>
      <c r="E365" s="593"/>
      <c r="F365" s="592">
        <v>0</v>
      </c>
      <c r="G365" s="592">
        <v>0</v>
      </c>
      <c r="H365" s="592">
        <v>0</v>
      </c>
      <c r="I365" s="476">
        <f>F365+G365+H365</f>
        <v>0</v>
      </c>
      <c r="J365" s="221" t="str">
        <f t="shared" si="99"/>
        <v/>
      </c>
      <c r="K365" s="244"/>
      <c r="N365" s="215"/>
      <c r="O365" s="215"/>
      <c r="P365" s="223"/>
      <c r="S365" s="215"/>
      <c r="T365" s="215"/>
      <c r="V365" s="215"/>
      <c r="W365" s="215"/>
    </row>
    <row r="366" spans="1:25" hidden="1">
      <c r="A366" s="357">
        <v>20</v>
      </c>
      <c r="B366" s="143"/>
      <c r="C366" s="137">
        <v>3040</v>
      </c>
      <c r="D366" s="492" t="s">
        <v>294</v>
      </c>
      <c r="E366" s="593"/>
      <c r="F366" s="592">
        <v>0</v>
      </c>
      <c r="G366" s="592">
        <v>0</v>
      </c>
      <c r="H366" s="592">
        <v>0</v>
      </c>
      <c r="I366" s="476">
        <f t="shared" ref="I366:I377" si="100">F366+G366+H366</f>
        <v>0</v>
      </c>
      <c r="J366" s="221" t="str">
        <f t="shared" si="99"/>
        <v/>
      </c>
      <c r="K366" s="244"/>
      <c r="N366" s="215"/>
      <c r="O366" s="215"/>
      <c r="P366" s="223"/>
      <c r="S366" s="215"/>
      <c r="T366" s="215"/>
      <c r="V366" s="215"/>
      <c r="W366" s="215"/>
    </row>
    <row r="367" spans="1:25" hidden="1">
      <c r="A367" s="275">
        <v>25</v>
      </c>
      <c r="B367" s="143"/>
      <c r="C367" s="137">
        <v>3041</v>
      </c>
      <c r="D367" s="139" t="s">
        <v>609</v>
      </c>
      <c r="E367" s="593"/>
      <c r="F367" s="592">
        <v>0</v>
      </c>
      <c r="G367" s="592">
        <v>0</v>
      </c>
      <c r="H367" s="592">
        <v>0</v>
      </c>
      <c r="I367" s="476">
        <f t="shared" si="100"/>
        <v>0</v>
      </c>
      <c r="J367" s="221" t="str">
        <f t="shared" si="99"/>
        <v/>
      </c>
      <c r="K367" s="244"/>
      <c r="N367" s="215"/>
      <c r="O367" s="215"/>
      <c r="P367" s="223"/>
      <c r="S367" s="215"/>
      <c r="T367" s="215"/>
      <c r="V367" s="215"/>
      <c r="W367" s="215"/>
    </row>
    <row r="368" spans="1:25" ht="16.2" hidden="1">
      <c r="A368" s="275">
        <v>30</v>
      </c>
      <c r="B368" s="136"/>
      <c r="C368" s="137">
        <v>3042</v>
      </c>
      <c r="D368" s="139" t="s">
        <v>610</v>
      </c>
      <c r="E368" s="593"/>
      <c r="F368" s="592">
        <v>0</v>
      </c>
      <c r="G368" s="592">
        <v>0</v>
      </c>
      <c r="H368" s="592">
        <v>0</v>
      </c>
      <c r="I368" s="476">
        <f t="shared" si="100"/>
        <v>0</v>
      </c>
      <c r="J368" s="221" t="str">
        <f t="shared" si="99"/>
        <v/>
      </c>
      <c r="K368" s="244"/>
      <c r="N368" s="215"/>
      <c r="O368" s="215"/>
      <c r="P368" s="223"/>
      <c r="S368" s="215"/>
      <c r="T368" s="215"/>
      <c r="V368" s="215"/>
      <c r="W368" s="215"/>
    </row>
    <row r="369" spans="1:25" ht="16.2" hidden="1">
      <c r="A369" s="275">
        <v>35</v>
      </c>
      <c r="B369" s="136"/>
      <c r="C369" s="137">
        <v>3043</v>
      </c>
      <c r="D369" s="139" t="s">
        <v>295</v>
      </c>
      <c r="E369" s="593"/>
      <c r="F369" s="592">
        <v>0</v>
      </c>
      <c r="G369" s="592">
        <v>0</v>
      </c>
      <c r="H369" s="592">
        <v>0</v>
      </c>
      <c r="I369" s="476">
        <f t="shared" si="100"/>
        <v>0</v>
      </c>
      <c r="J369" s="221" t="str">
        <f t="shared" si="99"/>
        <v/>
      </c>
      <c r="K369" s="244"/>
      <c r="N369" s="215"/>
      <c r="O369" s="215"/>
      <c r="P369" s="223"/>
      <c r="S369" s="215"/>
      <c r="T369" s="215"/>
      <c r="V369" s="215"/>
      <c r="W369" s="215"/>
    </row>
    <row r="370" spans="1:25" hidden="1">
      <c r="A370" s="275">
        <v>36</v>
      </c>
      <c r="B370" s="136"/>
      <c r="C370" s="137">
        <v>3048</v>
      </c>
      <c r="D370" s="139" t="s">
        <v>296</v>
      </c>
      <c r="E370" s="593"/>
      <c r="F370" s="592">
        <v>0</v>
      </c>
      <c r="G370" s="592">
        <v>0</v>
      </c>
      <c r="H370" s="592">
        <v>0</v>
      </c>
      <c r="I370" s="476">
        <f t="shared" si="100"/>
        <v>0</v>
      </c>
      <c r="J370" s="221" t="str">
        <f t="shared" si="99"/>
        <v/>
      </c>
      <c r="K370" s="244"/>
      <c r="N370" s="215"/>
      <c r="O370" s="215"/>
      <c r="P370" s="223"/>
      <c r="S370" s="215"/>
      <c r="T370" s="215"/>
      <c r="V370" s="215"/>
      <c r="W370" s="215"/>
    </row>
    <row r="371" spans="1:25" ht="16.2" hidden="1">
      <c r="A371" s="275">
        <v>45</v>
      </c>
      <c r="B371" s="136"/>
      <c r="C371" s="164">
        <v>3050</v>
      </c>
      <c r="D371" s="165" t="s">
        <v>297</v>
      </c>
      <c r="E371" s="593"/>
      <c r="F371" s="592">
        <v>0</v>
      </c>
      <c r="G371" s="592">
        <v>0</v>
      </c>
      <c r="H371" s="592">
        <v>0</v>
      </c>
      <c r="I371" s="476">
        <f t="shared" si="100"/>
        <v>0</v>
      </c>
      <c r="J371" s="221" t="str">
        <f t="shared" si="99"/>
        <v/>
      </c>
      <c r="K371" s="244"/>
      <c r="N371" s="215"/>
      <c r="O371" s="215"/>
      <c r="P371" s="223"/>
      <c r="S371" s="215"/>
      <c r="T371" s="215"/>
      <c r="V371" s="215"/>
      <c r="W371" s="215"/>
    </row>
    <row r="372" spans="1:25" ht="16.2" hidden="1">
      <c r="A372" s="275">
        <v>50</v>
      </c>
      <c r="B372" s="136"/>
      <c r="C372" s="137">
        <v>3061</v>
      </c>
      <c r="D372" s="139" t="s">
        <v>298</v>
      </c>
      <c r="E372" s="593"/>
      <c r="F372" s="592">
        <v>0</v>
      </c>
      <c r="G372" s="592">
        <v>0</v>
      </c>
      <c r="H372" s="592">
        <v>0</v>
      </c>
      <c r="I372" s="476">
        <f t="shared" si="100"/>
        <v>0</v>
      </c>
      <c r="J372" s="221" t="str">
        <f t="shared" si="99"/>
        <v/>
      </c>
      <c r="K372" s="244"/>
      <c r="N372" s="215"/>
      <c r="O372" s="215"/>
      <c r="P372" s="223"/>
      <c r="S372" s="215"/>
      <c r="T372" s="215"/>
      <c r="V372" s="215"/>
      <c r="W372" s="215"/>
    </row>
    <row r="373" spans="1:25" ht="16.2" hidden="1">
      <c r="A373" s="275">
        <v>60</v>
      </c>
      <c r="B373" s="136"/>
      <c r="C373" s="164">
        <v>3081</v>
      </c>
      <c r="D373" s="165" t="s">
        <v>299</v>
      </c>
      <c r="E373" s="593"/>
      <c r="F373" s="592">
        <v>0</v>
      </c>
      <c r="G373" s="592">
        <v>0</v>
      </c>
      <c r="H373" s="592">
        <v>0</v>
      </c>
      <c r="I373" s="476">
        <f t="shared" si="100"/>
        <v>0</v>
      </c>
      <c r="J373" s="221" t="str">
        <f t="shared" si="99"/>
        <v/>
      </c>
      <c r="K373" s="244"/>
      <c r="N373" s="215"/>
      <c r="O373" s="215"/>
      <c r="P373" s="223"/>
      <c r="S373" s="215"/>
      <c r="T373" s="215"/>
      <c r="V373" s="215"/>
      <c r="W373" s="215"/>
    </row>
    <row r="374" spans="1:25" ht="16.2" hidden="1">
      <c r="A374" s="275"/>
      <c r="B374" s="136"/>
      <c r="C374" s="137">
        <v>3082</v>
      </c>
      <c r="D374" s="139" t="s">
        <v>300</v>
      </c>
      <c r="E374" s="593"/>
      <c r="F374" s="592">
        <v>0</v>
      </c>
      <c r="G374" s="592">
        <v>0</v>
      </c>
      <c r="H374" s="592">
        <v>0</v>
      </c>
      <c r="I374" s="476">
        <f t="shared" si="100"/>
        <v>0</v>
      </c>
      <c r="J374" s="221" t="str">
        <f t="shared" si="99"/>
        <v/>
      </c>
      <c r="K374" s="244"/>
      <c r="N374" s="215"/>
      <c r="O374" s="215"/>
      <c r="P374" s="223"/>
      <c r="S374" s="215"/>
      <c r="T374" s="215"/>
      <c r="V374" s="215"/>
      <c r="W374" s="215"/>
    </row>
    <row r="375" spans="1:25" ht="16.2" hidden="1">
      <c r="A375" s="275">
        <v>65</v>
      </c>
      <c r="B375" s="136"/>
      <c r="C375" s="137">
        <v>3083</v>
      </c>
      <c r="D375" s="139" t="s">
        <v>301</v>
      </c>
      <c r="E375" s="593"/>
      <c r="F375" s="592">
        <v>0</v>
      </c>
      <c r="G375" s="592">
        <v>0</v>
      </c>
      <c r="H375" s="592">
        <v>0</v>
      </c>
      <c r="I375" s="476">
        <f t="shared" si="100"/>
        <v>0</v>
      </c>
      <c r="J375" s="221" t="str">
        <f t="shared" si="99"/>
        <v/>
      </c>
      <c r="K375" s="244"/>
      <c r="N375" s="215"/>
      <c r="O375" s="215"/>
      <c r="P375" s="223"/>
      <c r="S375" s="215"/>
      <c r="T375" s="215"/>
      <c r="V375" s="215"/>
      <c r="W375" s="215"/>
    </row>
    <row r="376" spans="1:25" hidden="1">
      <c r="A376" s="275">
        <v>65</v>
      </c>
      <c r="B376" s="136"/>
      <c r="C376" s="137">
        <v>3089</v>
      </c>
      <c r="D376" s="493" t="s">
        <v>302</v>
      </c>
      <c r="E376" s="593"/>
      <c r="F376" s="592">
        <v>0</v>
      </c>
      <c r="G376" s="592">
        <v>0</v>
      </c>
      <c r="H376" s="592">
        <v>0</v>
      </c>
      <c r="I376" s="476">
        <f t="shared" si="100"/>
        <v>0</v>
      </c>
      <c r="J376" s="221" t="str">
        <f t="shared" si="99"/>
        <v/>
      </c>
      <c r="K376" s="244"/>
      <c r="N376" s="215"/>
      <c r="O376" s="215"/>
      <c r="P376" s="223"/>
      <c r="S376" s="215"/>
      <c r="T376" s="215"/>
      <c r="V376" s="215"/>
      <c r="W376" s="215"/>
    </row>
    <row r="377" spans="1:25" hidden="1">
      <c r="A377" s="275">
        <v>65</v>
      </c>
      <c r="B377" s="136"/>
      <c r="C377" s="142">
        <v>3090</v>
      </c>
      <c r="D377" s="141" t="s">
        <v>354</v>
      </c>
      <c r="E377" s="593"/>
      <c r="F377" s="592">
        <v>0</v>
      </c>
      <c r="G377" s="592">
        <v>0</v>
      </c>
      <c r="H377" s="592">
        <v>0</v>
      </c>
      <c r="I377" s="476">
        <f t="shared" si="100"/>
        <v>0</v>
      </c>
      <c r="J377" s="221" t="str">
        <f t="shared" si="99"/>
        <v/>
      </c>
      <c r="K377" s="244"/>
      <c r="N377" s="215"/>
      <c r="O377" s="215"/>
      <c r="P377" s="223"/>
      <c r="S377" s="215"/>
      <c r="T377" s="215"/>
      <c r="V377" s="215"/>
      <c r="W377" s="215"/>
    </row>
    <row r="378" spans="1:25" s="247" customFormat="1" ht="15.75" customHeight="1">
      <c r="A378" s="318">
        <v>70</v>
      </c>
      <c r="B378" s="620">
        <v>3100</v>
      </c>
      <c r="C378" s="885" t="s">
        <v>303</v>
      </c>
      <c r="D378" s="886"/>
      <c r="E378" s="621"/>
      <c r="F378" s="621">
        <f>SUM(F379:F385)</f>
        <v>2857117</v>
      </c>
      <c r="G378" s="621">
        <f>SUM(G379:G385)</f>
        <v>1673500</v>
      </c>
      <c r="H378" s="621">
        <f>SUM(H379:H385)</f>
        <v>0</v>
      </c>
      <c r="I378" s="621">
        <f>SUM(I379:I385)</f>
        <v>4530617</v>
      </c>
      <c r="J378" s="221">
        <f t="shared" si="99"/>
        <v>1</v>
      </c>
      <c r="K378" s="244"/>
      <c r="L378" s="215"/>
      <c r="M378" s="215"/>
      <c r="N378" s="219"/>
      <c r="O378" s="219"/>
      <c r="P378" s="223"/>
      <c r="Q378" s="215"/>
      <c r="R378" s="215"/>
      <c r="S378" s="219"/>
      <c r="T378" s="219"/>
      <c r="U378" s="215"/>
      <c r="V378" s="219"/>
      <c r="W378" s="219"/>
      <c r="X378" s="215"/>
      <c r="Y378" s="215"/>
    </row>
    <row r="379" spans="1:25" hidden="1">
      <c r="A379" s="358">
        <v>75</v>
      </c>
      <c r="B379" s="136"/>
      <c r="C379" s="144">
        <v>3110</v>
      </c>
      <c r="D379" s="138" t="s">
        <v>304</v>
      </c>
      <c r="E379" s="593"/>
      <c r="F379" s="592">
        <v>0</v>
      </c>
      <c r="G379" s="592">
        <v>0</v>
      </c>
      <c r="H379" s="592">
        <v>0</v>
      </c>
      <c r="I379" s="476">
        <f t="shared" ref="I379:I385" si="101">F379+G379+H379</f>
        <v>0</v>
      </c>
      <c r="J379" s="221" t="str">
        <f t="shared" si="99"/>
        <v/>
      </c>
      <c r="K379" s="244"/>
      <c r="N379" s="215"/>
      <c r="O379" s="215"/>
      <c r="P379" s="223"/>
      <c r="S379" s="215"/>
      <c r="T379" s="215"/>
      <c r="V379" s="215"/>
      <c r="W379" s="215"/>
    </row>
    <row r="380" spans="1:25" ht="16.2">
      <c r="A380" s="260">
        <v>80</v>
      </c>
      <c r="B380" s="187"/>
      <c r="C380" s="164">
        <v>3111</v>
      </c>
      <c r="D380" s="188" t="s">
        <v>1002</v>
      </c>
      <c r="E380" s="593"/>
      <c r="F380" s="449">
        <v>2857117</v>
      </c>
      <c r="G380" s="592">
        <v>0</v>
      </c>
      <c r="H380" s="592">
        <v>0</v>
      </c>
      <c r="I380" s="476">
        <f t="shared" si="101"/>
        <v>2857117</v>
      </c>
      <c r="J380" s="221">
        <f t="shared" si="99"/>
        <v>1</v>
      </c>
      <c r="K380" s="244"/>
      <c r="N380" s="215"/>
      <c r="O380" s="215"/>
      <c r="P380" s="223"/>
      <c r="S380" s="215"/>
      <c r="T380" s="215"/>
      <c r="V380" s="215"/>
      <c r="W380" s="215"/>
      <c r="Y380" s="247"/>
    </row>
    <row r="381" spans="1:25" ht="31.8">
      <c r="A381" s="260">
        <v>85</v>
      </c>
      <c r="B381" s="187"/>
      <c r="C381" s="137">
        <v>3112</v>
      </c>
      <c r="D381" s="159" t="s">
        <v>1003</v>
      </c>
      <c r="E381" s="593"/>
      <c r="F381" s="592">
        <v>0</v>
      </c>
      <c r="G381" s="245">
        <v>573200</v>
      </c>
      <c r="H381" s="592">
        <v>0</v>
      </c>
      <c r="I381" s="476">
        <f t="shared" si="101"/>
        <v>573200</v>
      </c>
      <c r="J381" s="221">
        <f t="shared" si="99"/>
        <v>1</v>
      </c>
      <c r="K381" s="244"/>
      <c r="N381" s="215"/>
      <c r="O381" s="215"/>
      <c r="P381" s="223"/>
      <c r="S381" s="215"/>
      <c r="T381" s="215"/>
      <c r="V381" s="215"/>
      <c r="W381" s="215"/>
    </row>
    <row r="382" spans="1:25" ht="16.2">
      <c r="A382" s="260">
        <v>90</v>
      </c>
      <c r="B382" s="187"/>
      <c r="C382" s="137">
        <v>3113</v>
      </c>
      <c r="D382" s="159" t="s">
        <v>305</v>
      </c>
      <c r="E382" s="593"/>
      <c r="F382" s="449"/>
      <c r="G382" s="245">
        <v>1070700</v>
      </c>
      <c r="H382" s="592">
        <v>0</v>
      </c>
      <c r="I382" s="476">
        <f t="shared" si="101"/>
        <v>1070700</v>
      </c>
      <c r="J382" s="221">
        <f t="shared" si="99"/>
        <v>1</v>
      </c>
      <c r="K382" s="244"/>
      <c r="N382" s="215"/>
      <c r="O382" s="215"/>
      <c r="P382" s="223"/>
      <c r="S382" s="215"/>
      <c r="T382" s="215"/>
      <c r="V382" s="215"/>
      <c r="W382" s="215"/>
    </row>
    <row r="383" spans="1:25" ht="31.2">
      <c r="A383" s="260">
        <v>91</v>
      </c>
      <c r="B383" s="187"/>
      <c r="C383" s="137">
        <v>3118</v>
      </c>
      <c r="D383" s="189" t="s">
        <v>1739</v>
      </c>
      <c r="E383" s="593"/>
      <c r="F383" s="465"/>
      <c r="G383" s="359">
        <v>29600</v>
      </c>
      <c r="H383" s="592">
        <v>0</v>
      </c>
      <c r="I383" s="476">
        <f t="shared" si="101"/>
        <v>29600</v>
      </c>
      <c r="J383" s="221">
        <f t="shared" si="99"/>
        <v>1</v>
      </c>
      <c r="K383" s="244"/>
      <c r="N383" s="215"/>
      <c r="O383" s="215"/>
      <c r="P383" s="223"/>
      <c r="S383" s="215"/>
      <c r="T383" s="215"/>
      <c r="V383" s="215"/>
      <c r="W383" s="215"/>
    </row>
    <row r="384" spans="1:25" ht="31.2" hidden="1">
      <c r="A384" s="260"/>
      <c r="B384" s="187"/>
      <c r="C384" s="137">
        <v>3128</v>
      </c>
      <c r="D384" s="189" t="s">
        <v>1740</v>
      </c>
      <c r="E384" s="593"/>
      <c r="F384" s="465"/>
      <c r="G384" s="359"/>
      <c r="H384" s="592">
        <v>0</v>
      </c>
      <c r="I384" s="476">
        <f t="shared" si="101"/>
        <v>0</v>
      </c>
      <c r="J384" s="221" t="str">
        <f t="shared" si="99"/>
        <v/>
      </c>
      <c r="K384" s="244"/>
      <c r="N384" s="215"/>
      <c r="O384" s="215"/>
      <c r="P384" s="223"/>
      <c r="S384" s="215"/>
      <c r="T384" s="215"/>
      <c r="V384" s="215"/>
      <c r="W384" s="215"/>
    </row>
    <row r="385" spans="1:25" ht="16.2" hidden="1">
      <c r="A385" s="260">
        <v>100</v>
      </c>
      <c r="B385" s="136"/>
      <c r="C385" s="137">
        <v>3120</v>
      </c>
      <c r="D385" s="156" t="s">
        <v>306</v>
      </c>
      <c r="E385" s="593"/>
      <c r="F385" s="465"/>
      <c r="G385" s="359"/>
      <c r="H385" s="592">
        <v>0</v>
      </c>
      <c r="I385" s="476">
        <f t="shared" si="101"/>
        <v>0</v>
      </c>
      <c r="J385" s="221" t="str">
        <f t="shared" si="99"/>
        <v/>
      </c>
      <c r="K385" s="244"/>
      <c r="N385" s="215"/>
      <c r="O385" s="215"/>
      <c r="P385" s="223"/>
      <c r="S385" s="215"/>
      <c r="T385" s="215"/>
      <c r="V385" s="215"/>
      <c r="W385" s="215"/>
    </row>
    <row r="386" spans="1:25" s="247" customFormat="1" ht="32.25" hidden="1" customHeight="1">
      <c r="A386" s="259">
        <v>115</v>
      </c>
      <c r="B386" s="620">
        <v>3200</v>
      </c>
      <c r="C386" s="885" t="s">
        <v>355</v>
      </c>
      <c r="D386" s="886"/>
      <c r="E386" s="621"/>
      <c r="F386" s="621">
        <f>SUM(F387:F390)</f>
        <v>0</v>
      </c>
      <c r="G386" s="621">
        <f>SUM(G387:G390)</f>
        <v>0</v>
      </c>
      <c r="H386" s="621">
        <f>SUM(H387:H390)</f>
        <v>0</v>
      </c>
      <c r="I386" s="621">
        <f>SUM(I387:I390)</f>
        <v>0</v>
      </c>
      <c r="J386" s="221" t="str">
        <f t="shared" si="99"/>
        <v/>
      </c>
      <c r="K386" s="244"/>
      <c r="L386" s="215"/>
      <c r="M386" s="215"/>
      <c r="N386" s="219"/>
      <c r="O386" s="219"/>
      <c r="P386" s="223"/>
      <c r="Q386" s="215"/>
      <c r="R386" s="215"/>
      <c r="S386" s="219"/>
      <c r="T386" s="219"/>
      <c r="U386" s="215"/>
      <c r="V386" s="219"/>
      <c r="W386" s="219"/>
      <c r="X386" s="215"/>
      <c r="Y386" s="215"/>
    </row>
    <row r="387" spans="1:25" ht="16.2" hidden="1">
      <c r="A387" s="259">
        <v>120</v>
      </c>
      <c r="B387" s="136"/>
      <c r="C387" s="144">
        <v>3210</v>
      </c>
      <c r="D387" s="147" t="s">
        <v>307</v>
      </c>
      <c r="E387" s="593"/>
      <c r="F387" s="592">
        <v>0</v>
      </c>
      <c r="G387" s="592">
        <v>0</v>
      </c>
      <c r="H387" s="592">
        <v>0</v>
      </c>
      <c r="I387" s="476">
        <f>F387+G387+H387</f>
        <v>0</v>
      </c>
      <c r="J387" s="221" t="str">
        <f t="shared" si="99"/>
        <v/>
      </c>
      <c r="K387" s="244"/>
      <c r="N387" s="215"/>
      <c r="O387" s="215"/>
      <c r="P387" s="223"/>
      <c r="S387" s="215"/>
      <c r="T387" s="215"/>
      <c r="V387" s="215"/>
      <c r="W387" s="215"/>
    </row>
    <row r="388" spans="1:25" ht="16.2" hidden="1">
      <c r="A388" s="260">
        <v>125</v>
      </c>
      <c r="B388" s="143"/>
      <c r="C388" s="168">
        <v>3220</v>
      </c>
      <c r="D388" s="170" t="s">
        <v>264</v>
      </c>
      <c r="E388" s="593"/>
      <c r="F388" s="592">
        <v>0</v>
      </c>
      <c r="G388" s="592">
        <v>0</v>
      </c>
      <c r="H388" s="592">
        <v>0</v>
      </c>
      <c r="I388" s="476">
        <f>F388+G388+H388</f>
        <v>0</v>
      </c>
      <c r="J388" s="221" t="str">
        <f t="shared" si="99"/>
        <v/>
      </c>
      <c r="K388" s="244"/>
      <c r="N388" s="215"/>
      <c r="O388" s="215"/>
      <c r="P388" s="223"/>
      <c r="S388" s="215"/>
      <c r="T388" s="215"/>
      <c r="V388" s="215"/>
      <c r="W388" s="215"/>
      <c r="Y388" s="247"/>
    </row>
    <row r="389" spans="1:25" ht="16.2" hidden="1">
      <c r="A389" s="260">
        <v>130</v>
      </c>
      <c r="B389" s="136"/>
      <c r="C389" s="137">
        <v>3230</v>
      </c>
      <c r="D389" s="159" t="s">
        <v>356</v>
      </c>
      <c r="E389" s="593"/>
      <c r="F389" s="592">
        <v>0</v>
      </c>
      <c r="G389" s="592">
        <v>0</v>
      </c>
      <c r="H389" s="592">
        <v>0</v>
      </c>
      <c r="I389" s="476">
        <f>F389+G389+H389</f>
        <v>0</v>
      </c>
      <c r="J389" s="221" t="str">
        <f t="shared" si="99"/>
        <v/>
      </c>
      <c r="K389" s="244"/>
      <c r="N389" s="215"/>
      <c r="O389" s="215"/>
      <c r="P389" s="223"/>
      <c r="S389" s="215"/>
      <c r="T389" s="215"/>
      <c r="V389" s="215"/>
      <c r="W389" s="215"/>
    </row>
    <row r="390" spans="1:25" ht="16.2" hidden="1">
      <c r="A390" s="275">
        <v>135</v>
      </c>
      <c r="B390" s="136"/>
      <c r="C390" s="137">
        <v>3240</v>
      </c>
      <c r="D390" s="159" t="s">
        <v>357</v>
      </c>
      <c r="E390" s="593"/>
      <c r="F390" s="592">
        <v>0</v>
      </c>
      <c r="G390" s="592">
        <v>0</v>
      </c>
      <c r="H390" s="592">
        <v>0</v>
      </c>
      <c r="I390" s="476">
        <f>F390+G390+H390</f>
        <v>0</v>
      </c>
      <c r="J390" s="221" t="str">
        <f t="shared" si="99"/>
        <v/>
      </c>
      <c r="K390" s="244"/>
      <c r="N390" s="215"/>
      <c r="O390" s="215"/>
      <c r="P390" s="223"/>
      <c r="S390" s="215"/>
      <c r="T390" s="215"/>
      <c r="V390" s="215"/>
      <c r="W390" s="215"/>
    </row>
    <row r="391" spans="1:25" s="247" customFormat="1" ht="32.25" hidden="1" customHeight="1">
      <c r="A391" s="318">
        <v>145</v>
      </c>
      <c r="B391" s="620">
        <v>6000</v>
      </c>
      <c r="C391" s="885" t="s">
        <v>265</v>
      </c>
      <c r="D391" s="886"/>
      <c r="E391" s="621"/>
      <c r="F391" s="621">
        <f>SUM(F392:F393)</f>
        <v>0</v>
      </c>
      <c r="G391" s="621">
        <f>SUM(G392:G393)</f>
        <v>0</v>
      </c>
      <c r="H391" s="621">
        <f>SUM(H392:H393)</f>
        <v>0</v>
      </c>
      <c r="I391" s="621">
        <f>SUM(I392:I393)</f>
        <v>0</v>
      </c>
      <c r="J391" s="221" t="str">
        <f t="shared" si="99"/>
        <v/>
      </c>
      <c r="K391" s="244"/>
      <c r="L391" s="215"/>
      <c r="M391" s="215"/>
      <c r="N391" s="219"/>
      <c r="O391" s="219"/>
      <c r="P391" s="223"/>
      <c r="Q391" s="215"/>
      <c r="R391" s="215"/>
      <c r="S391" s="219"/>
      <c r="T391" s="219"/>
      <c r="U391" s="215"/>
      <c r="V391" s="219"/>
      <c r="W391" s="219"/>
      <c r="X391" s="215"/>
      <c r="Y391" s="215"/>
    </row>
    <row r="392" spans="1:25" hidden="1">
      <c r="A392" s="275">
        <v>150</v>
      </c>
      <c r="B392" s="140"/>
      <c r="C392" s="144">
        <v>6001</v>
      </c>
      <c r="D392" s="138" t="s">
        <v>605</v>
      </c>
      <c r="E392" s="593"/>
      <c r="F392" s="592">
        <v>0</v>
      </c>
      <c r="G392" s="592">
        <v>0</v>
      </c>
      <c r="H392" s="592">
        <v>0</v>
      </c>
      <c r="I392" s="476">
        <f>F392+G392+H392</f>
        <v>0</v>
      </c>
      <c r="J392" s="221" t="str">
        <f t="shared" si="99"/>
        <v/>
      </c>
      <c r="K392" s="244"/>
      <c r="N392" s="215"/>
      <c r="O392" s="215"/>
      <c r="P392" s="223"/>
      <c r="S392" s="215"/>
      <c r="T392" s="215"/>
      <c r="V392" s="215"/>
      <c r="W392" s="215"/>
    </row>
    <row r="393" spans="1:25" hidden="1">
      <c r="A393" s="275">
        <v>155</v>
      </c>
      <c r="B393" s="140"/>
      <c r="C393" s="142">
        <v>6002</v>
      </c>
      <c r="D393" s="146" t="s">
        <v>606</v>
      </c>
      <c r="E393" s="593"/>
      <c r="F393" s="592">
        <v>0</v>
      </c>
      <c r="G393" s="592">
        <v>0</v>
      </c>
      <c r="H393" s="592">
        <v>0</v>
      </c>
      <c r="I393" s="476">
        <f>F393+G393+H393</f>
        <v>0</v>
      </c>
      <c r="J393" s="221" t="str">
        <f t="shared" si="99"/>
        <v/>
      </c>
      <c r="K393" s="244"/>
      <c r="N393" s="215"/>
      <c r="O393" s="215"/>
      <c r="P393" s="223"/>
      <c r="S393" s="215"/>
      <c r="T393" s="215"/>
      <c r="V393" s="215"/>
      <c r="W393" s="215"/>
      <c r="Y393" s="247"/>
    </row>
    <row r="394" spans="1:25" s="247" customFormat="1" ht="15.75" customHeight="1">
      <c r="A394" s="318">
        <v>160</v>
      </c>
      <c r="B394" s="620">
        <v>6100</v>
      </c>
      <c r="C394" s="885" t="s">
        <v>266</v>
      </c>
      <c r="D394" s="886"/>
      <c r="E394" s="621"/>
      <c r="F394" s="621">
        <f>SUM(F395:F398)</f>
        <v>0</v>
      </c>
      <c r="G394" s="621">
        <f>SUM(G395:G398)</f>
        <v>-30000</v>
      </c>
      <c r="H394" s="621">
        <f>SUM(H395:H398)</f>
        <v>0</v>
      </c>
      <c r="I394" s="621">
        <f>SUM(I395:I398)</f>
        <v>-30000</v>
      </c>
      <c r="J394" s="221">
        <f t="shared" si="99"/>
        <v>1</v>
      </c>
      <c r="K394" s="244"/>
      <c r="L394" s="215"/>
      <c r="M394" s="215"/>
      <c r="N394" s="219"/>
      <c r="O394" s="219"/>
      <c r="P394" s="223"/>
      <c r="Q394" s="215"/>
      <c r="R394" s="215"/>
      <c r="S394" s="219"/>
      <c r="T394" s="219"/>
      <c r="U394" s="215"/>
      <c r="V394" s="219"/>
      <c r="W394" s="219"/>
      <c r="X394" s="215"/>
      <c r="Y394" s="215"/>
    </row>
    <row r="395" spans="1:25" hidden="1">
      <c r="A395" s="275">
        <v>165</v>
      </c>
      <c r="B395" s="140"/>
      <c r="C395" s="144">
        <v>6101</v>
      </c>
      <c r="D395" s="138" t="s">
        <v>1035</v>
      </c>
      <c r="E395" s="593"/>
      <c r="F395" s="449"/>
      <c r="G395" s="245"/>
      <c r="H395" s="592">
        <v>0</v>
      </c>
      <c r="I395" s="476">
        <f>F395+G395+H395</f>
        <v>0</v>
      </c>
      <c r="J395" s="221" t="str">
        <f t="shared" si="99"/>
        <v/>
      </c>
      <c r="K395" s="244"/>
      <c r="N395" s="215"/>
      <c r="O395" s="215"/>
      <c r="P395" s="223"/>
      <c r="S395" s="215"/>
      <c r="T395" s="215"/>
      <c r="V395" s="215"/>
      <c r="W395" s="215"/>
    </row>
    <row r="396" spans="1:25">
      <c r="A396" s="275">
        <v>170</v>
      </c>
      <c r="B396" s="140"/>
      <c r="C396" s="137">
        <v>6102</v>
      </c>
      <c r="D396" s="145" t="s">
        <v>1036</v>
      </c>
      <c r="E396" s="593"/>
      <c r="F396" s="449"/>
      <c r="G396" s="245">
        <v>-30000</v>
      </c>
      <c r="H396" s="592">
        <v>0</v>
      </c>
      <c r="I396" s="476">
        <f>F396+G396+H396</f>
        <v>-30000</v>
      </c>
      <c r="J396" s="221">
        <f t="shared" si="99"/>
        <v>1</v>
      </c>
      <c r="K396" s="244"/>
      <c r="N396" s="215"/>
      <c r="O396" s="215"/>
      <c r="P396" s="223"/>
      <c r="S396" s="215"/>
      <c r="T396" s="215"/>
      <c r="V396" s="215"/>
      <c r="W396" s="215"/>
      <c r="Y396" s="247"/>
    </row>
    <row r="397" spans="1:25" hidden="1">
      <c r="A397" s="275"/>
      <c r="B397" s="140"/>
      <c r="C397" s="137">
        <v>6105</v>
      </c>
      <c r="D397" s="145" t="s">
        <v>903</v>
      </c>
      <c r="E397" s="593"/>
      <c r="F397" s="449"/>
      <c r="G397" s="245"/>
      <c r="H397" s="592">
        <v>0</v>
      </c>
      <c r="I397" s="476">
        <f>F397+G397+H397</f>
        <v>0</v>
      </c>
      <c r="J397" s="221" t="str">
        <f t="shared" si="99"/>
        <v/>
      </c>
      <c r="K397" s="244"/>
      <c r="N397" s="215"/>
      <c r="O397" s="215"/>
      <c r="P397" s="223"/>
      <c r="S397" s="215"/>
      <c r="T397" s="215"/>
      <c r="V397" s="215"/>
      <c r="W397" s="215"/>
      <c r="Y397" s="247"/>
    </row>
    <row r="398" spans="1:25" hidden="1">
      <c r="A398" s="275">
        <v>180</v>
      </c>
      <c r="B398" s="143"/>
      <c r="C398" s="142">
        <v>6109</v>
      </c>
      <c r="D398" s="146" t="s">
        <v>267</v>
      </c>
      <c r="E398" s="593"/>
      <c r="F398" s="465"/>
      <c r="G398" s="359"/>
      <c r="H398" s="592">
        <v>0</v>
      </c>
      <c r="I398" s="476">
        <f>F398+G398+H398</f>
        <v>0</v>
      </c>
      <c r="J398" s="221" t="str">
        <f t="shared" si="99"/>
        <v/>
      </c>
      <c r="K398" s="244"/>
      <c r="N398" s="215"/>
      <c r="O398" s="215"/>
      <c r="P398" s="223"/>
      <c r="S398" s="215"/>
      <c r="T398" s="215"/>
      <c r="V398" s="215"/>
      <c r="W398" s="215"/>
    </row>
    <row r="399" spans="1:25" s="247" customFormat="1" ht="32.25" hidden="1" customHeight="1">
      <c r="A399" s="259">
        <v>185</v>
      </c>
      <c r="B399" s="620">
        <v>6200</v>
      </c>
      <c r="C399" s="885" t="s">
        <v>268</v>
      </c>
      <c r="D399" s="886"/>
      <c r="E399" s="621"/>
      <c r="F399" s="621">
        <f>SUM(F400:F401)</f>
        <v>0</v>
      </c>
      <c r="G399" s="621">
        <f>SUM(G400:G401)</f>
        <v>0</v>
      </c>
      <c r="H399" s="621">
        <f>SUM(H400:H401)</f>
        <v>0</v>
      </c>
      <c r="I399" s="621">
        <f>SUM(I400:I401)</f>
        <v>0</v>
      </c>
      <c r="J399" s="221" t="str">
        <f t="shared" si="99"/>
        <v/>
      </c>
      <c r="K399" s="244"/>
      <c r="L399" s="215"/>
      <c r="M399" s="215"/>
      <c r="N399" s="219"/>
      <c r="O399" s="219"/>
      <c r="P399" s="223"/>
      <c r="Q399" s="215"/>
      <c r="R399" s="215"/>
      <c r="S399" s="219"/>
      <c r="T399" s="219"/>
      <c r="U399" s="215"/>
      <c r="V399" s="219"/>
      <c r="W399" s="219"/>
      <c r="X399" s="215"/>
      <c r="Y399" s="215"/>
    </row>
    <row r="400" spans="1:25" hidden="1">
      <c r="A400" s="260">
        <v>190</v>
      </c>
      <c r="B400" s="192"/>
      <c r="C400" s="144">
        <v>6201</v>
      </c>
      <c r="D400" s="486" t="s">
        <v>1773</v>
      </c>
      <c r="E400" s="593"/>
      <c r="F400" s="449"/>
      <c r="G400" s="245"/>
      <c r="H400" s="592">
        <v>0</v>
      </c>
      <c r="I400" s="476">
        <f>F400+G400+H400</f>
        <v>0</v>
      </c>
      <c r="J400" s="221" t="str">
        <f t="shared" si="99"/>
        <v/>
      </c>
      <c r="K400" s="244"/>
      <c r="N400" s="215"/>
      <c r="O400" s="215"/>
      <c r="P400" s="223"/>
      <c r="S400" s="215"/>
      <c r="T400" s="215"/>
      <c r="V400" s="215"/>
      <c r="W400" s="215"/>
    </row>
    <row r="401" spans="1:25" hidden="1">
      <c r="A401" s="260">
        <v>195</v>
      </c>
      <c r="B401" s="136"/>
      <c r="C401" s="142">
        <v>6202</v>
      </c>
      <c r="D401" s="487" t="s">
        <v>1774</v>
      </c>
      <c r="E401" s="593"/>
      <c r="F401" s="449"/>
      <c r="G401" s="245"/>
      <c r="H401" s="592">
        <v>0</v>
      </c>
      <c r="I401" s="476">
        <f>F401+G401+H401</f>
        <v>0</v>
      </c>
      <c r="J401" s="221" t="str">
        <f t="shared" si="99"/>
        <v/>
      </c>
      <c r="K401" s="244"/>
      <c r="N401" s="215"/>
      <c r="O401" s="215"/>
      <c r="P401" s="223"/>
      <c r="S401" s="215"/>
      <c r="T401" s="215"/>
      <c r="V401" s="215"/>
      <c r="W401" s="215"/>
      <c r="Y401" s="247"/>
    </row>
    <row r="402" spans="1:25" s="247" customFormat="1" ht="21.75" hidden="1" customHeight="1">
      <c r="A402" s="259">
        <v>200</v>
      </c>
      <c r="B402" s="620">
        <v>6300</v>
      </c>
      <c r="C402" s="885" t="s">
        <v>269</v>
      </c>
      <c r="D402" s="886"/>
      <c r="E402" s="621"/>
      <c r="F402" s="621">
        <f>SUM(F403:F404)</f>
        <v>0</v>
      </c>
      <c r="G402" s="621">
        <f>SUM(G403:G404)</f>
        <v>0</v>
      </c>
      <c r="H402" s="621">
        <f>SUM(H403:H404)</f>
        <v>0</v>
      </c>
      <c r="I402" s="621">
        <f>SUM(I403:I404)</f>
        <v>0</v>
      </c>
      <c r="J402" s="221" t="str">
        <f t="shared" si="99"/>
        <v/>
      </c>
      <c r="K402" s="244"/>
      <c r="L402" s="215"/>
      <c r="M402" s="215"/>
      <c r="N402" s="219"/>
      <c r="O402" s="219"/>
      <c r="P402" s="223"/>
      <c r="Q402" s="215"/>
      <c r="R402" s="215"/>
      <c r="S402" s="219"/>
      <c r="T402" s="219"/>
      <c r="U402" s="215"/>
      <c r="V402" s="219"/>
      <c r="W402" s="219"/>
      <c r="X402" s="215"/>
      <c r="Y402" s="215"/>
    </row>
    <row r="403" spans="1:25" ht="18.75" hidden="1" customHeight="1">
      <c r="A403" s="260">
        <v>205</v>
      </c>
      <c r="B403" s="136"/>
      <c r="C403" s="144">
        <v>6301</v>
      </c>
      <c r="D403" s="486" t="s">
        <v>1773</v>
      </c>
      <c r="E403" s="593"/>
      <c r="F403" s="592">
        <v>0</v>
      </c>
      <c r="G403" s="592">
        <v>0</v>
      </c>
      <c r="H403" s="592">
        <v>0</v>
      </c>
      <c r="I403" s="476">
        <f>F403+G403+H403</f>
        <v>0</v>
      </c>
      <c r="J403" s="221" t="str">
        <f t="shared" si="99"/>
        <v/>
      </c>
      <c r="K403" s="244"/>
      <c r="N403" s="215"/>
      <c r="O403" s="215"/>
      <c r="P403" s="223"/>
      <c r="S403" s="215"/>
      <c r="T403" s="215"/>
      <c r="V403" s="215"/>
      <c r="W403" s="215"/>
    </row>
    <row r="404" spans="1:25" ht="20.25" hidden="1" customHeight="1">
      <c r="A404" s="275">
        <v>206</v>
      </c>
      <c r="B404" s="136"/>
      <c r="C404" s="142">
        <v>6302</v>
      </c>
      <c r="D404" s="487" t="s">
        <v>607</v>
      </c>
      <c r="E404" s="593"/>
      <c r="F404" s="592">
        <v>0</v>
      </c>
      <c r="G404" s="592">
        <v>0</v>
      </c>
      <c r="H404" s="592">
        <v>0</v>
      </c>
      <c r="I404" s="476">
        <f>F404+G404+H404</f>
        <v>0</v>
      </c>
      <c r="J404" s="221" t="str">
        <f t="shared" si="99"/>
        <v/>
      </c>
      <c r="K404" s="244"/>
      <c r="N404" s="215"/>
      <c r="O404" s="215"/>
      <c r="P404" s="223"/>
      <c r="S404" s="215"/>
      <c r="T404" s="215"/>
      <c r="V404" s="215"/>
      <c r="W404" s="215"/>
      <c r="Y404" s="247"/>
    </row>
    <row r="405" spans="1:25" s="361" customFormat="1" ht="30.75" hidden="1" customHeight="1">
      <c r="A405" s="263">
        <v>210</v>
      </c>
      <c r="B405" s="620">
        <v>6400</v>
      </c>
      <c r="C405" s="885" t="s">
        <v>1885</v>
      </c>
      <c r="D405" s="886"/>
      <c r="E405" s="621"/>
      <c r="F405" s="621">
        <f>SUM(F406:F407)</f>
        <v>0</v>
      </c>
      <c r="G405" s="621">
        <f>SUM(G406:G407)</f>
        <v>0</v>
      </c>
      <c r="H405" s="621">
        <f>SUM(H406:H407)</f>
        <v>0</v>
      </c>
      <c r="I405" s="621">
        <f>SUM(I406:I407)</f>
        <v>0</v>
      </c>
      <c r="J405" s="221" t="str">
        <f t="shared" si="99"/>
        <v/>
      </c>
      <c r="K405" s="244"/>
      <c r="L405" s="265"/>
      <c r="M405" s="265"/>
      <c r="N405" s="219"/>
      <c r="O405" s="219"/>
      <c r="P405" s="223"/>
      <c r="Q405" s="215"/>
      <c r="R405" s="215"/>
      <c r="S405" s="219"/>
      <c r="T405" s="219"/>
      <c r="U405" s="215"/>
      <c r="V405" s="219"/>
      <c r="W405" s="219"/>
      <c r="X405" s="215"/>
      <c r="Y405" s="215"/>
    </row>
    <row r="406" spans="1:25" s="273" customFormat="1" hidden="1">
      <c r="A406" s="266">
        <v>211</v>
      </c>
      <c r="B406" s="143"/>
      <c r="C406" s="193">
        <v>6401</v>
      </c>
      <c r="D406" s="488" t="s">
        <v>608</v>
      </c>
      <c r="E406" s="593"/>
      <c r="F406" s="449"/>
      <c r="G406" s="245"/>
      <c r="H406" s="592">
        <v>0</v>
      </c>
      <c r="I406" s="476">
        <f>F406+G406+H406</f>
        <v>0</v>
      </c>
      <c r="J406" s="221" t="str">
        <f t="shared" si="99"/>
        <v/>
      </c>
      <c r="K406" s="244"/>
      <c r="L406" s="268"/>
      <c r="M406" s="215"/>
      <c r="N406" s="219"/>
      <c r="O406" s="219"/>
      <c r="P406" s="223"/>
      <c r="Q406" s="215"/>
      <c r="R406" s="215"/>
      <c r="S406" s="219"/>
      <c r="T406" s="219"/>
      <c r="U406" s="215"/>
      <c r="V406" s="219"/>
      <c r="W406" s="219"/>
      <c r="X406" s="215"/>
      <c r="Y406" s="215"/>
    </row>
    <row r="407" spans="1:25" s="273" customFormat="1" hidden="1">
      <c r="A407" s="266">
        <v>212</v>
      </c>
      <c r="B407" s="143"/>
      <c r="C407" s="194">
        <v>6402</v>
      </c>
      <c r="D407" s="489" t="s">
        <v>607</v>
      </c>
      <c r="E407" s="593"/>
      <c r="F407" s="449"/>
      <c r="G407" s="245"/>
      <c r="H407" s="592">
        <v>0</v>
      </c>
      <c r="I407" s="476">
        <f>F407+G407+H407</f>
        <v>0</v>
      </c>
      <c r="J407" s="221" t="str">
        <f t="shared" si="99"/>
        <v/>
      </c>
      <c r="K407" s="244"/>
      <c r="L407" s="268"/>
      <c r="M407" s="215"/>
      <c r="N407" s="219"/>
      <c r="O407" s="219"/>
      <c r="P407" s="223"/>
      <c r="Q407" s="215"/>
      <c r="R407" s="215"/>
      <c r="S407" s="219"/>
      <c r="T407" s="219"/>
      <c r="U407" s="215"/>
      <c r="V407" s="219"/>
      <c r="W407" s="219"/>
      <c r="X407" s="215"/>
      <c r="Y407" s="361"/>
    </row>
    <row r="408" spans="1:25" s="361" customFormat="1" ht="15.75" hidden="1" customHeight="1">
      <c r="A408" s="362">
        <v>213</v>
      </c>
      <c r="B408" s="620">
        <v>6500</v>
      </c>
      <c r="C408" s="885" t="s">
        <v>1005</v>
      </c>
      <c r="D408" s="886"/>
      <c r="E408" s="621"/>
      <c r="F408" s="666"/>
      <c r="G408" s="666"/>
      <c r="H408" s="621"/>
      <c r="I408" s="621">
        <f>F408+G408+H408</f>
        <v>0</v>
      </c>
      <c r="J408" s="221" t="str">
        <f t="shared" si="99"/>
        <v/>
      </c>
      <c r="K408" s="244"/>
      <c r="L408" s="265"/>
      <c r="M408" s="265"/>
      <c r="N408" s="219"/>
      <c r="O408" s="219"/>
      <c r="P408" s="223"/>
      <c r="Q408" s="215"/>
      <c r="R408" s="215"/>
      <c r="S408" s="219"/>
      <c r="T408" s="219"/>
      <c r="U408" s="215"/>
      <c r="V408" s="219"/>
      <c r="W408" s="219"/>
      <c r="X408" s="215"/>
      <c r="Y408" s="273"/>
    </row>
    <row r="409" spans="1:25" s="247" customFormat="1" ht="21.75" hidden="1" customHeight="1">
      <c r="A409" s="259">
        <v>215</v>
      </c>
      <c r="B409" s="620">
        <v>6600</v>
      </c>
      <c r="C409" s="885" t="s">
        <v>1006</v>
      </c>
      <c r="D409" s="886"/>
      <c r="E409" s="621"/>
      <c r="F409" s="621">
        <f>SUM(F410:F411)</f>
        <v>0</v>
      </c>
      <c r="G409" s="621">
        <f>SUM(G410:G411)</f>
        <v>0</v>
      </c>
      <c r="H409" s="621">
        <f>SUM(H410:H411)</f>
        <v>0</v>
      </c>
      <c r="I409" s="621">
        <f>SUM(I410:I411)</f>
        <v>0</v>
      </c>
      <c r="J409" s="221" t="str">
        <f t="shared" si="99"/>
        <v/>
      </c>
      <c r="K409" s="244"/>
      <c r="L409" s="215"/>
      <c r="M409" s="215"/>
      <c r="N409" s="219"/>
      <c r="O409" s="219"/>
      <c r="P409" s="223"/>
      <c r="Q409" s="215"/>
      <c r="R409" s="215"/>
      <c r="S409" s="219"/>
      <c r="T409" s="219"/>
      <c r="U409" s="215"/>
      <c r="V409" s="219"/>
      <c r="W409" s="219"/>
      <c r="X409" s="215"/>
      <c r="Y409" s="273"/>
    </row>
    <row r="410" spans="1:25" ht="16.2" hidden="1">
      <c r="A410" s="262">
        <v>220</v>
      </c>
      <c r="B410" s="136"/>
      <c r="C410" s="144">
        <v>6601</v>
      </c>
      <c r="D410" s="138" t="s">
        <v>270</v>
      </c>
      <c r="E410" s="593"/>
      <c r="F410" s="449"/>
      <c r="G410" s="245"/>
      <c r="H410" s="592">
        <v>0</v>
      </c>
      <c r="I410" s="476">
        <f>F410+G410+H410</f>
        <v>0</v>
      </c>
      <c r="J410" s="221" t="str">
        <f t="shared" si="99"/>
        <v/>
      </c>
      <c r="K410" s="244"/>
      <c r="N410" s="215"/>
      <c r="O410" s="215"/>
      <c r="P410" s="223"/>
      <c r="S410" s="215"/>
      <c r="T410" s="215"/>
      <c r="V410" s="215"/>
      <c r="W410" s="215"/>
      <c r="Y410" s="361"/>
    </row>
    <row r="411" spans="1:25" ht="16.2" hidden="1">
      <c r="A411" s="260">
        <v>225</v>
      </c>
      <c r="B411" s="136"/>
      <c r="C411" s="142">
        <v>6602</v>
      </c>
      <c r="D411" s="146" t="s">
        <v>271</v>
      </c>
      <c r="E411" s="593"/>
      <c r="F411" s="449"/>
      <c r="G411" s="245"/>
      <c r="H411" s="592">
        <v>0</v>
      </c>
      <c r="I411" s="476">
        <f>F411+G411+H411</f>
        <v>0</v>
      </c>
      <c r="J411" s="221" t="str">
        <f t="shared" si="99"/>
        <v/>
      </c>
      <c r="K411" s="244"/>
      <c r="N411" s="215"/>
      <c r="O411" s="215"/>
      <c r="P411" s="223"/>
      <c r="S411" s="215"/>
      <c r="T411" s="215"/>
      <c r="V411" s="215"/>
      <c r="W411" s="215"/>
      <c r="Y411" s="247"/>
    </row>
    <row r="412" spans="1:25" s="247" customFormat="1" ht="21.75" hidden="1" customHeight="1">
      <c r="A412" s="259">
        <v>215</v>
      </c>
      <c r="B412" s="620">
        <v>6700</v>
      </c>
      <c r="C412" s="885" t="s">
        <v>1037</v>
      </c>
      <c r="D412" s="886"/>
      <c r="E412" s="621"/>
      <c r="F412" s="621">
        <f>SUM(F413:F414)</f>
        <v>0</v>
      </c>
      <c r="G412" s="621">
        <f>SUM(G413:G414)</f>
        <v>0</v>
      </c>
      <c r="H412" s="621">
        <f>SUM(H413:H414)</f>
        <v>0</v>
      </c>
      <c r="I412" s="621">
        <f>SUM(I413:I414)</f>
        <v>0</v>
      </c>
      <c r="J412" s="221" t="str">
        <f t="shared" si="99"/>
        <v/>
      </c>
      <c r="K412" s="244"/>
      <c r="L412" s="215"/>
      <c r="M412" s="215"/>
      <c r="N412" s="219"/>
      <c r="O412" s="219"/>
      <c r="P412" s="223"/>
      <c r="Q412" s="215"/>
      <c r="R412" s="215"/>
      <c r="S412" s="219"/>
      <c r="T412" s="219"/>
      <c r="U412" s="215"/>
      <c r="V412" s="219"/>
      <c r="W412" s="219"/>
      <c r="X412" s="215"/>
      <c r="Y412" s="215"/>
    </row>
    <row r="413" spans="1:25" hidden="1">
      <c r="A413" s="262">
        <v>220</v>
      </c>
      <c r="B413" s="136"/>
      <c r="C413" s="144">
        <v>6701</v>
      </c>
      <c r="D413" s="138" t="s">
        <v>1038</v>
      </c>
      <c r="E413" s="593"/>
      <c r="F413" s="449"/>
      <c r="G413" s="245"/>
      <c r="H413" s="592">
        <v>0</v>
      </c>
      <c r="I413" s="476">
        <f>F413+G413+H413</f>
        <v>0</v>
      </c>
      <c r="J413" s="221" t="str">
        <f t="shared" si="99"/>
        <v/>
      </c>
      <c r="K413" s="244"/>
      <c r="N413" s="215"/>
      <c r="O413" s="215"/>
      <c r="P413" s="223"/>
      <c r="S413" s="215"/>
      <c r="T413" s="215"/>
      <c r="V413" s="215"/>
      <c r="W413" s="215"/>
    </row>
    <row r="414" spans="1:25" hidden="1">
      <c r="A414" s="260">
        <v>225</v>
      </c>
      <c r="B414" s="136"/>
      <c r="C414" s="142">
        <v>6702</v>
      </c>
      <c r="D414" s="146" t="s">
        <v>358</v>
      </c>
      <c r="E414" s="593"/>
      <c r="F414" s="449"/>
      <c r="G414" s="245"/>
      <c r="H414" s="592">
        <v>0</v>
      </c>
      <c r="I414" s="476">
        <f>F414+G414+H414</f>
        <v>0</v>
      </c>
      <c r="J414" s="221" t="str">
        <f t="shared" si="99"/>
        <v/>
      </c>
      <c r="K414" s="244"/>
      <c r="N414" s="215"/>
      <c r="O414" s="215"/>
      <c r="P414" s="223"/>
      <c r="S414" s="215"/>
      <c r="T414" s="215"/>
      <c r="V414" s="215"/>
      <c r="W414" s="215"/>
      <c r="Y414" s="247"/>
    </row>
    <row r="415" spans="1:25" s="247" customFormat="1" ht="22.5" hidden="1" customHeight="1">
      <c r="A415" s="259">
        <v>230</v>
      </c>
      <c r="B415" s="620">
        <v>6900</v>
      </c>
      <c r="C415" s="885" t="s">
        <v>272</v>
      </c>
      <c r="D415" s="886"/>
      <c r="E415" s="621"/>
      <c r="F415" s="621">
        <f>SUM(F416:F421)</f>
        <v>0</v>
      </c>
      <c r="G415" s="621">
        <f>SUM(G416:G421)</f>
        <v>0</v>
      </c>
      <c r="H415" s="621">
        <f>SUM(H416:H421)</f>
        <v>0</v>
      </c>
      <c r="I415" s="621">
        <f>SUM(I416:I421)</f>
        <v>0</v>
      </c>
      <c r="J415" s="221" t="str">
        <f t="shared" si="99"/>
        <v/>
      </c>
      <c r="K415" s="244"/>
      <c r="L415" s="215"/>
      <c r="M415" s="215"/>
      <c r="N415" s="219"/>
      <c r="O415" s="219"/>
      <c r="P415" s="223"/>
      <c r="Q415" s="215"/>
      <c r="R415" s="215"/>
      <c r="S415" s="219"/>
      <c r="T415" s="219"/>
      <c r="U415" s="215"/>
      <c r="V415" s="219"/>
      <c r="W415" s="219"/>
      <c r="X415" s="215"/>
      <c r="Y415" s="215"/>
    </row>
    <row r="416" spans="1:25" hidden="1">
      <c r="A416" s="260">
        <v>235</v>
      </c>
      <c r="B416" s="152"/>
      <c r="C416" s="195">
        <v>6901</v>
      </c>
      <c r="D416" s="138" t="s">
        <v>1039</v>
      </c>
      <c r="E416" s="593"/>
      <c r="F416" s="592">
        <v>0</v>
      </c>
      <c r="G416" s="592">
        <v>0</v>
      </c>
      <c r="H416" s="592">
        <v>0</v>
      </c>
      <c r="I416" s="476">
        <f t="shared" ref="I416:I421" si="102">F416+G416+H416</f>
        <v>0</v>
      </c>
      <c r="J416" s="221" t="str">
        <f t="shared" si="99"/>
        <v/>
      </c>
      <c r="K416" s="244"/>
      <c r="N416" s="215"/>
      <c r="O416" s="215"/>
      <c r="P416" s="223"/>
      <c r="S416" s="215"/>
      <c r="T416" s="215"/>
      <c r="V416" s="215"/>
      <c r="W416" s="215"/>
    </row>
    <row r="417" spans="1:25" ht="21" hidden="1" customHeight="1">
      <c r="A417" s="260">
        <v>240</v>
      </c>
      <c r="B417" s="152"/>
      <c r="C417" s="137">
        <v>6905</v>
      </c>
      <c r="D417" s="145" t="s">
        <v>1007</v>
      </c>
      <c r="E417" s="593"/>
      <c r="F417" s="592">
        <v>0</v>
      </c>
      <c r="G417" s="592">
        <v>0</v>
      </c>
      <c r="H417" s="592">
        <v>0</v>
      </c>
      <c r="I417" s="476">
        <f t="shared" si="102"/>
        <v>0</v>
      </c>
      <c r="J417" s="221" t="str">
        <f t="shared" si="99"/>
        <v/>
      </c>
      <c r="K417" s="244"/>
      <c r="N417" s="215"/>
      <c r="O417" s="215"/>
      <c r="P417" s="223"/>
      <c r="S417" s="215"/>
      <c r="T417" s="215"/>
      <c r="V417" s="215"/>
      <c r="W417" s="215"/>
      <c r="Y417" s="247"/>
    </row>
    <row r="418" spans="1:25" ht="21" hidden="1" customHeight="1">
      <c r="A418" s="260">
        <v>240</v>
      </c>
      <c r="B418" s="152"/>
      <c r="C418" s="137">
        <v>6906</v>
      </c>
      <c r="D418" s="145" t="s">
        <v>79</v>
      </c>
      <c r="E418" s="593"/>
      <c r="F418" s="592">
        <v>0</v>
      </c>
      <c r="G418" s="592">
        <v>0</v>
      </c>
      <c r="H418" s="592">
        <v>0</v>
      </c>
      <c r="I418" s="476">
        <f t="shared" si="102"/>
        <v>0</v>
      </c>
      <c r="J418" s="221" t="str">
        <f t="shared" si="99"/>
        <v/>
      </c>
      <c r="K418" s="244"/>
      <c r="N418" s="215"/>
      <c r="O418" s="215"/>
      <c r="P418" s="223"/>
      <c r="S418" s="215"/>
      <c r="T418" s="215"/>
      <c r="V418" s="215"/>
      <c r="W418" s="215"/>
    </row>
    <row r="419" spans="1:25" ht="31.2" hidden="1">
      <c r="A419" s="260">
        <v>245</v>
      </c>
      <c r="B419" s="152"/>
      <c r="C419" s="137">
        <v>6907</v>
      </c>
      <c r="D419" s="145" t="s">
        <v>1411</v>
      </c>
      <c r="E419" s="593"/>
      <c r="F419" s="592">
        <v>0</v>
      </c>
      <c r="G419" s="592">
        <v>0</v>
      </c>
      <c r="H419" s="592">
        <v>0</v>
      </c>
      <c r="I419" s="476">
        <f t="shared" si="102"/>
        <v>0</v>
      </c>
      <c r="J419" s="221" t="str">
        <f t="shared" si="99"/>
        <v/>
      </c>
      <c r="K419" s="244"/>
      <c r="N419" s="215"/>
      <c r="O419" s="215"/>
      <c r="P419" s="223"/>
      <c r="S419" s="215"/>
      <c r="T419" s="215"/>
      <c r="V419" s="215"/>
      <c r="W419" s="215"/>
    </row>
    <row r="420" spans="1:25" hidden="1">
      <c r="A420" s="260">
        <v>250</v>
      </c>
      <c r="B420" s="152"/>
      <c r="C420" s="137">
        <v>6908</v>
      </c>
      <c r="D420" s="145" t="s">
        <v>1040</v>
      </c>
      <c r="E420" s="593"/>
      <c r="F420" s="592">
        <v>0</v>
      </c>
      <c r="G420" s="592">
        <v>0</v>
      </c>
      <c r="H420" s="592">
        <v>0</v>
      </c>
      <c r="I420" s="476">
        <f t="shared" si="102"/>
        <v>0</v>
      </c>
      <c r="J420" s="221" t="str">
        <f t="shared" si="99"/>
        <v/>
      </c>
      <c r="K420" s="244"/>
      <c r="N420" s="215"/>
      <c r="O420" s="215"/>
      <c r="P420" s="223"/>
      <c r="S420" s="215"/>
      <c r="T420" s="215"/>
      <c r="V420" s="215"/>
      <c r="W420" s="215"/>
    </row>
    <row r="421" spans="1:25" hidden="1">
      <c r="A421" s="260">
        <v>255</v>
      </c>
      <c r="B421" s="152"/>
      <c r="C421" s="142">
        <v>6909</v>
      </c>
      <c r="D421" s="146" t="s">
        <v>1041</v>
      </c>
      <c r="E421" s="593"/>
      <c r="F421" s="592">
        <v>0</v>
      </c>
      <c r="G421" s="592">
        <v>0</v>
      </c>
      <c r="H421" s="592">
        <v>0</v>
      </c>
      <c r="I421" s="476">
        <f t="shared" si="102"/>
        <v>0</v>
      </c>
      <c r="J421" s="221" t="str">
        <f t="shared" si="99"/>
        <v/>
      </c>
      <c r="K421" s="244"/>
      <c r="N421" s="215"/>
      <c r="O421" s="215"/>
      <c r="P421" s="223"/>
      <c r="S421" s="215"/>
      <c r="T421" s="215"/>
      <c r="V421" s="215"/>
      <c r="W421" s="215"/>
    </row>
    <row r="422" spans="1:25" ht="16.8" thickBot="1">
      <c r="A422" s="275">
        <v>260</v>
      </c>
      <c r="B422" s="624"/>
      <c r="C422" s="625" t="s">
        <v>1241</v>
      </c>
      <c r="D422" s="626" t="s">
        <v>1726</v>
      </c>
      <c r="E422" s="627"/>
      <c r="F422" s="627">
        <f>SUM(F364,F378,F386,F391,F394,F399,F402,F405,F408,F409,F412,F415)</f>
        <v>2857117</v>
      </c>
      <c r="G422" s="628">
        <f>SUM(G364,G378,G386,G391,G394,G399,G402,G405,G408,G409,G412,G415)</f>
        <v>1643500</v>
      </c>
      <c r="H422" s="627">
        <f>SUM(H364,H378,H386,H391,H394,H399,H402,H405,H408,H409,H412,H415)</f>
        <v>0</v>
      </c>
      <c r="I422" s="627">
        <f>SUM(I364,I378,I386,I391,I394,I399,I402,I405,I408,I409,I412,I415)</f>
        <v>4500617</v>
      </c>
      <c r="J422" s="221">
        <f t="shared" si="99"/>
        <v>1</v>
      </c>
      <c r="N422" s="215"/>
      <c r="O422" s="215"/>
      <c r="P422" s="223"/>
      <c r="S422" s="215"/>
      <c r="T422" s="215"/>
      <c r="V422" s="215"/>
      <c r="W422" s="215"/>
    </row>
    <row r="423" spans="1:25" ht="17.399999999999999" hidden="1" thickTop="1" thickBot="1">
      <c r="A423" s="275">
        <v>261</v>
      </c>
      <c r="B423" s="190" t="s">
        <v>1573</v>
      </c>
      <c r="C423" s="191" t="s">
        <v>1658</v>
      </c>
      <c r="D423" s="360" t="s">
        <v>1004</v>
      </c>
      <c r="E423" s="593"/>
      <c r="F423" s="622"/>
      <c r="G423" s="622"/>
      <c r="H423" s="623"/>
      <c r="I423" s="477"/>
      <c r="J423" s="221" t="str">
        <f t="shared" si="99"/>
        <v/>
      </c>
      <c r="N423" s="215"/>
      <c r="O423" s="215"/>
      <c r="P423" s="223"/>
      <c r="S423" s="215"/>
      <c r="T423" s="215"/>
      <c r="V423" s="215"/>
      <c r="W423" s="215"/>
    </row>
    <row r="424" spans="1:25" ht="16.8" hidden="1" thickTop="1" thickBot="1">
      <c r="A424" s="275">
        <v>262</v>
      </c>
      <c r="B424" s="196"/>
      <c r="C424" s="360"/>
      <c r="D424" s="617" t="s">
        <v>1725</v>
      </c>
      <c r="E424" s="593"/>
      <c r="F424" s="622"/>
      <c r="G424" s="622"/>
      <c r="H424" s="623"/>
      <c r="I424" s="477"/>
      <c r="J424" s="221" t="str">
        <f t="shared" si="99"/>
        <v/>
      </c>
      <c r="N424" s="215"/>
      <c r="O424" s="215"/>
      <c r="P424" s="223"/>
      <c r="S424" s="215"/>
      <c r="T424" s="215"/>
      <c r="V424" s="215"/>
      <c r="W424" s="215"/>
    </row>
    <row r="425" spans="1:25" s="247" customFormat="1" ht="24" hidden="1" customHeight="1">
      <c r="A425" s="318">
        <v>265</v>
      </c>
      <c r="B425" s="620">
        <v>7400</v>
      </c>
      <c r="C425" s="885" t="s">
        <v>1412</v>
      </c>
      <c r="D425" s="886"/>
      <c r="E425" s="621"/>
      <c r="F425" s="666"/>
      <c r="G425" s="666"/>
      <c r="H425" s="592">
        <v>0</v>
      </c>
      <c r="I425" s="621">
        <f>F425+G425+H425</f>
        <v>0</v>
      </c>
      <c r="J425" s="221" t="str">
        <f t="shared" si="99"/>
        <v/>
      </c>
      <c r="K425" s="244"/>
      <c r="L425" s="215"/>
      <c r="M425" s="215"/>
      <c r="N425" s="219"/>
      <c r="O425" s="219"/>
      <c r="P425" s="223"/>
      <c r="Q425" s="215"/>
      <c r="R425" s="215"/>
      <c r="S425" s="219"/>
      <c r="T425" s="219"/>
      <c r="U425" s="215"/>
      <c r="V425" s="219"/>
      <c r="W425" s="219"/>
      <c r="X425" s="215"/>
      <c r="Y425" s="215"/>
    </row>
    <row r="426" spans="1:25" s="247" customFormat="1" ht="15.75" hidden="1" customHeight="1">
      <c r="A426" s="318">
        <v>275</v>
      </c>
      <c r="B426" s="620">
        <v>7500</v>
      </c>
      <c r="C426" s="885" t="s">
        <v>1042</v>
      </c>
      <c r="D426" s="886"/>
      <c r="E426" s="621"/>
      <c r="F426" s="666"/>
      <c r="G426" s="666"/>
      <c r="H426" s="592">
        <v>0</v>
      </c>
      <c r="I426" s="621">
        <f>F426+G426+H426</f>
        <v>0</v>
      </c>
      <c r="J426" s="221" t="str">
        <f t="shared" si="99"/>
        <v/>
      </c>
      <c r="K426" s="244"/>
      <c r="L426" s="215"/>
      <c r="M426" s="215"/>
      <c r="N426" s="219"/>
      <c r="O426" s="219"/>
      <c r="P426" s="223"/>
      <c r="Q426" s="215"/>
      <c r="R426" s="215"/>
      <c r="S426" s="219"/>
      <c r="T426" s="219"/>
      <c r="U426" s="215"/>
      <c r="V426" s="219"/>
      <c r="W426" s="219"/>
      <c r="X426" s="215"/>
      <c r="Y426" s="215"/>
    </row>
    <row r="427" spans="1:25" s="247" customFormat="1" ht="30" hidden="1" customHeight="1">
      <c r="A427" s="259">
        <v>285</v>
      </c>
      <c r="B427" s="620">
        <v>7600</v>
      </c>
      <c r="C427" s="885" t="s">
        <v>273</v>
      </c>
      <c r="D427" s="886"/>
      <c r="E427" s="621"/>
      <c r="F427" s="666"/>
      <c r="G427" s="666"/>
      <c r="H427" s="592">
        <v>0</v>
      </c>
      <c r="I427" s="621">
        <f>F427+G427+H427</f>
        <v>0</v>
      </c>
      <c r="J427" s="221" t="str">
        <f t="shared" si="99"/>
        <v/>
      </c>
      <c r="K427" s="244"/>
      <c r="L427" s="215"/>
      <c r="M427" s="215"/>
      <c r="N427" s="219"/>
      <c r="O427" s="219"/>
      <c r="P427" s="223"/>
    </row>
    <row r="428" spans="1:25" s="247" customFormat="1" ht="24" hidden="1" customHeight="1">
      <c r="A428" s="259">
        <v>295</v>
      </c>
      <c r="B428" s="620">
        <v>7700</v>
      </c>
      <c r="C428" s="885" t="s">
        <v>1008</v>
      </c>
      <c r="D428" s="886"/>
      <c r="E428" s="621"/>
      <c r="F428" s="592">
        <v>0</v>
      </c>
      <c r="G428" s="592">
        <v>0</v>
      </c>
      <c r="H428" s="592">
        <v>0</v>
      </c>
      <c r="I428" s="621">
        <f>F428+G428+H428</f>
        <v>0</v>
      </c>
      <c r="J428" s="221" t="str">
        <f>(IF($E428&lt;&gt;0,$J$2,IF($I428&lt;&gt;0,$J$2,"")))</f>
        <v/>
      </c>
      <c r="K428" s="244"/>
      <c r="L428" s="215"/>
      <c r="M428" s="215"/>
      <c r="N428" s="219"/>
      <c r="O428" s="219"/>
      <c r="P428" s="223"/>
    </row>
    <row r="429" spans="1:25" s="247" customFormat="1" ht="32.25" hidden="1" customHeight="1">
      <c r="A429" s="259">
        <v>215</v>
      </c>
      <c r="B429" s="620">
        <v>7800</v>
      </c>
      <c r="C429" s="885" t="s">
        <v>611</v>
      </c>
      <c r="D429" s="886"/>
      <c r="E429" s="621"/>
      <c r="F429" s="621">
        <f>SUM(F430:F431)</f>
        <v>0</v>
      </c>
      <c r="G429" s="621">
        <f>SUM(G430:G431)</f>
        <v>0</v>
      </c>
      <c r="H429" s="621">
        <f>SUM(H430:H431)</f>
        <v>0</v>
      </c>
      <c r="I429" s="621">
        <f>SUM(I430:I431)</f>
        <v>0</v>
      </c>
      <c r="J429" s="221" t="str">
        <f>(IF($E429&lt;&gt;0,$J$2,IF($I429&lt;&gt;0,$J$2,"")))</f>
        <v/>
      </c>
      <c r="K429" s="244"/>
      <c r="L429" s="215"/>
      <c r="M429" s="215"/>
      <c r="N429" s="219"/>
      <c r="O429" s="219"/>
      <c r="P429" s="223"/>
    </row>
    <row r="430" spans="1:25" ht="16.2" hidden="1" thickTop="1">
      <c r="A430" s="262">
        <v>220</v>
      </c>
      <c r="B430" s="136"/>
      <c r="C430" s="144">
        <v>7833</v>
      </c>
      <c r="D430" s="138" t="s">
        <v>1043</v>
      </c>
      <c r="E430" s="593"/>
      <c r="F430" s="516"/>
      <c r="G430" s="517"/>
      <c r="H430" s="592">
        <v>0</v>
      </c>
      <c r="I430" s="518">
        <f>F430+G430+H430</f>
        <v>0</v>
      </c>
      <c r="J430" s="221" t="str">
        <f>(IF($E430&lt;&gt;0,$J$2,IF($I430&lt;&gt;0,$J$2,"")))</f>
        <v/>
      </c>
      <c r="K430" s="244"/>
      <c r="N430" s="215"/>
      <c r="O430" s="215"/>
      <c r="P430" s="223"/>
      <c r="S430" s="215"/>
      <c r="T430" s="215"/>
      <c r="V430" s="215"/>
      <c r="W430" s="215"/>
      <c r="Y430" s="247"/>
    </row>
    <row r="431" spans="1:25" ht="31.8" hidden="1" thickTop="1">
      <c r="A431" s="260">
        <v>225</v>
      </c>
      <c r="B431" s="136"/>
      <c r="C431" s="142">
        <v>7888</v>
      </c>
      <c r="D431" s="146" t="s">
        <v>1044</v>
      </c>
      <c r="E431" s="593"/>
      <c r="F431" s="449"/>
      <c r="G431" s="245"/>
      <c r="H431" s="592">
        <v>0</v>
      </c>
      <c r="I431" s="476">
        <f>F431+G431+H431</f>
        <v>0</v>
      </c>
      <c r="J431" s="221" t="str">
        <f>(IF($E431&lt;&gt;0,$J$2,IF($I431&lt;&gt;0,$J$2,"")))</f>
        <v/>
      </c>
      <c r="K431" s="244"/>
      <c r="N431" s="215"/>
      <c r="O431" s="215"/>
      <c r="P431" s="223"/>
      <c r="S431" s="215"/>
      <c r="T431" s="215"/>
      <c r="V431" s="215"/>
      <c r="W431" s="215"/>
      <c r="Y431" s="247"/>
    </row>
    <row r="432" spans="1:25" ht="17.399999999999999" thickTop="1" thickBot="1">
      <c r="A432" s="260">
        <v>315</v>
      </c>
      <c r="B432" s="624"/>
      <c r="C432" s="625" t="s">
        <v>1241</v>
      </c>
      <c r="D432" s="626" t="s">
        <v>1727</v>
      </c>
      <c r="E432" s="627"/>
      <c r="F432" s="627">
        <f>SUM(F425,F426,F427,F428,F429)</f>
        <v>0</v>
      </c>
      <c r="G432" s="628">
        <f>SUM(G425,G426,G427,G428,G429)</f>
        <v>0</v>
      </c>
      <c r="H432" s="627">
        <f>SUM(H425,H426,H427,H428,H429)</f>
        <v>0</v>
      </c>
      <c r="I432" s="627">
        <f>SUM(I425,I426,I427,I428,I429)</f>
        <v>0</v>
      </c>
      <c r="J432" s="221">
        <v>1</v>
      </c>
      <c r="N432" s="215"/>
      <c r="O432" s="215"/>
      <c r="P432" s="223"/>
      <c r="S432" s="215"/>
      <c r="T432" s="215"/>
      <c r="V432" s="215"/>
      <c r="W432" s="215"/>
    </row>
    <row r="433" spans="1:23" ht="15" customHeight="1" thickTop="1">
      <c r="A433" s="260"/>
      <c r="J433" s="221">
        <v>1</v>
      </c>
      <c r="N433" s="215"/>
      <c r="O433" s="215"/>
      <c r="P433" s="223"/>
      <c r="S433" s="215"/>
      <c r="T433" s="215"/>
      <c r="V433" s="215"/>
      <c r="W433" s="215"/>
    </row>
    <row r="434" spans="1:23">
      <c r="A434" s="260"/>
      <c r="E434" s="278"/>
      <c r="F434" s="278"/>
      <c r="G434" s="278"/>
      <c r="H434" s="278"/>
      <c r="I434" s="278"/>
      <c r="J434" s="221">
        <v>1</v>
      </c>
      <c r="L434" s="278"/>
      <c r="M434" s="278"/>
      <c r="N434" s="282"/>
      <c r="O434" s="282"/>
      <c r="P434" s="223"/>
      <c r="Q434" s="278"/>
      <c r="R434" s="278"/>
      <c r="S434" s="282"/>
      <c r="T434" s="282"/>
      <c r="U434" s="278"/>
      <c r="V434" s="282"/>
      <c r="W434" s="282"/>
    </row>
    <row r="435" spans="1:23">
      <c r="A435" s="260"/>
      <c r="C435" s="227"/>
      <c r="D435" s="228"/>
      <c r="E435" s="278"/>
      <c r="F435" s="278"/>
      <c r="G435" s="278"/>
      <c r="H435" s="278"/>
      <c r="I435" s="278"/>
      <c r="J435" s="221">
        <v>1</v>
      </c>
      <c r="L435" s="278"/>
      <c r="M435" s="278"/>
      <c r="N435" s="282"/>
      <c r="O435" s="282"/>
      <c r="P435" s="223"/>
      <c r="Q435" s="278"/>
      <c r="R435" s="278"/>
      <c r="S435" s="282"/>
      <c r="T435" s="282"/>
      <c r="U435" s="278"/>
      <c r="V435" s="282"/>
      <c r="W435" s="282"/>
    </row>
    <row r="436" spans="1:23" ht="39.75" customHeight="1">
      <c r="A436" s="260"/>
      <c r="B436" s="880" t="str">
        <f>$B$7</f>
        <v>БЮДЖЕТ - НАЧАЛЕН ПЛАН
ПО ПЪЛНА ЕДИННА БЮДЖЕТНА КЛАСИФИКАЦИЯ</v>
      </c>
      <c r="C436" s="881"/>
      <c r="D436" s="881"/>
      <c r="E436" s="278"/>
      <c r="F436" s="278"/>
      <c r="G436" s="278"/>
      <c r="H436" s="278"/>
      <c r="I436" s="278"/>
      <c r="J436" s="221">
        <v>1</v>
      </c>
      <c r="L436" s="278"/>
      <c r="M436" s="278"/>
      <c r="N436" s="282"/>
      <c r="O436" s="282"/>
      <c r="P436" s="223"/>
      <c r="Q436" s="278"/>
      <c r="R436" s="278"/>
      <c r="S436" s="282"/>
      <c r="T436" s="282"/>
      <c r="U436" s="278"/>
      <c r="V436" s="282"/>
      <c r="W436" s="282"/>
    </row>
    <row r="437" spans="1:23">
      <c r="A437" s="260"/>
      <c r="C437" s="227"/>
      <c r="D437" s="228"/>
      <c r="E437" s="279" t="s">
        <v>1654</v>
      </c>
      <c r="F437" s="279" t="s">
        <v>1522</v>
      </c>
      <c r="G437" s="278"/>
      <c r="H437" s="278"/>
      <c r="I437" s="278"/>
      <c r="J437" s="221">
        <v>1</v>
      </c>
      <c r="L437" s="278"/>
      <c r="M437" s="278"/>
      <c r="N437" s="282"/>
      <c r="O437" s="282"/>
      <c r="P437" s="223"/>
      <c r="Q437" s="278"/>
      <c r="R437" s="278"/>
      <c r="S437" s="282"/>
      <c r="T437" s="282"/>
      <c r="U437" s="278"/>
      <c r="V437" s="282"/>
      <c r="W437" s="282"/>
    </row>
    <row r="438" spans="1:23" ht="38.25" customHeight="1">
      <c r="A438" s="260"/>
      <c r="B438" s="882" t="str">
        <f>$B$9</f>
        <v>Маджарово</v>
      </c>
      <c r="C438" s="883"/>
      <c r="D438" s="884"/>
      <c r="E438" s="578">
        <f>$E$9</f>
        <v>45292</v>
      </c>
      <c r="F438" s="579">
        <f>$F$9</f>
        <v>45657</v>
      </c>
      <c r="G438" s="278"/>
      <c r="H438" s="278"/>
      <c r="I438" s="278"/>
      <c r="J438" s="221">
        <v>1</v>
      </c>
      <c r="L438" s="278"/>
      <c r="M438" s="278"/>
      <c r="N438" s="282"/>
      <c r="O438" s="282"/>
      <c r="P438" s="223"/>
      <c r="Q438" s="278"/>
      <c r="R438" s="278"/>
      <c r="S438" s="282"/>
      <c r="T438" s="282"/>
      <c r="U438" s="278"/>
      <c r="V438" s="282"/>
      <c r="W438" s="282"/>
    </row>
    <row r="439" spans="1:23">
      <c r="A439" s="260"/>
      <c r="B439" s="230" t="str">
        <f>$B$10</f>
        <v>(наименование на разпоредителя с бюджет)</v>
      </c>
      <c r="E439" s="278"/>
      <c r="F439" s="280">
        <f>$F$10</f>
        <v>0</v>
      </c>
      <c r="G439" s="278"/>
      <c r="H439" s="278"/>
      <c r="I439" s="278"/>
      <c r="J439" s="221">
        <v>1</v>
      </c>
      <c r="L439" s="278"/>
      <c r="M439" s="278"/>
      <c r="N439" s="282"/>
      <c r="O439" s="282"/>
      <c r="P439" s="223"/>
      <c r="Q439" s="278"/>
      <c r="R439" s="278"/>
      <c r="S439" s="282"/>
      <c r="T439" s="282"/>
      <c r="U439" s="278"/>
      <c r="V439" s="282"/>
      <c r="W439" s="282"/>
    </row>
    <row r="440" spans="1:23">
      <c r="A440" s="260"/>
      <c r="B440" s="230"/>
      <c r="E440" s="281"/>
      <c r="F440" s="278"/>
      <c r="G440" s="278"/>
      <c r="H440" s="278"/>
      <c r="I440" s="278"/>
      <c r="J440" s="221">
        <v>1</v>
      </c>
      <c r="L440" s="278"/>
      <c r="M440" s="278"/>
      <c r="N440" s="282"/>
      <c r="O440" s="282"/>
      <c r="P440" s="223"/>
      <c r="Q440" s="278"/>
      <c r="R440" s="278"/>
      <c r="S440" s="282"/>
      <c r="T440" s="282"/>
      <c r="U440" s="278"/>
      <c r="V440" s="282"/>
      <c r="W440" s="282"/>
    </row>
    <row r="441" spans="1:23" ht="39.75" customHeight="1">
      <c r="A441" s="260"/>
      <c r="B441" s="906" t="str">
        <f>$B$12</f>
        <v>Маджарово</v>
      </c>
      <c r="C441" s="907"/>
      <c r="D441" s="908"/>
      <c r="E441" s="594" t="s">
        <v>1655</v>
      </c>
      <c r="F441" s="580" t="str">
        <f>$F$12</f>
        <v>7604</v>
      </c>
      <c r="G441" s="278"/>
      <c r="H441" s="278"/>
      <c r="I441" s="278"/>
      <c r="J441" s="221">
        <v>1</v>
      </c>
      <c r="L441" s="278"/>
      <c r="M441" s="278"/>
      <c r="N441" s="282"/>
      <c r="O441" s="282"/>
      <c r="P441" s="223"/>
      <c r="Q441" s="278"/>
      <c r="R441" s="278"/>
      <c r="S441" s="282"/>
      <c r="T441" s="282"/>
      <c r="U441" s="278"/>
      <c r="V441" s="282"/>
      <c r="W441" s="282"/>
    </row>
    <row r="442" spans="1:23">
      <c r="A442" s="260"/>
      <c r="B442" s="581" t="str">
        <f>$B$13</f>
        <v>(наименование на първостепенния разпоредител с бюджет)</v>
      </c>
      <c r="E442" s="281" t="s">
        <v>1656</v>
      </c>
      <c r="F442" s="278"/>
      <c r="G442" s="278"/>
      <c r="H442" s="278"/>
      <c r="I442" s="278"/>
      <c r="J442" s="221">
        <v>1</v>
      </c>
      <c r="L442" s="278"/>
      <c r="M442" s="278"/>
      <c r="N442" s="282"/>
      <c r="O442" s="282"/>
      <c r="P442" s="223"/>
      <c r="Q442" s="278"/>
      <c r="R442" s="278"/>
      <c r="S442" s="282"/>
      <c r="T442" s="282"/>
      <c r="U442" s="278"/>
      <c r="V442" s="282"/>
      <c r="W442" s="282"/>
    </row>
    <row r="443" spans="1:23">
      <c r="A443" s="260"/>
      <c r="B443" s="230"/>
      <c r="D443" s="277"/>
      <c r="E443" s="277"/>
      <c r="F443" s="277"/>
      <c r="G443" s="277"/>
      <c r="H443" s="277"/>
      <c r="I443" s="277"/>
      <c r="J443" s="221">
        <v>1</v>
      </c>
      <c r="N443" s="215"/>
      <c r="O443" s="215"/>
      <c r="P443" s="223"/>
      <c r="S443" s="215"/>
      <c r="T443" s="215"/>
      <c r="V443" s="215"/>
      <c r="W443" s="215"/>
    </row>
    <row r="444" spans="1:23" ht="16.2" thickBot="1">
      <c r="A444" s="260"/>
      <c r="C444" s="227"/>
      <c r="D444" s="228"/>
      <c r="E444" s="278"/>
      <c r="F444" s="281"/>
      <c r="G444" s="281"/>
      <c r="H444" s="281"/>
      <c r="I444" s="281" t="s">
        <v>1657</v>
      </c>
      <c r="J444" s="221">
        <v>1</v>
      </c>
      <c r="N444" s="215"/>
      <c r="O444" s="215"/>
      <c r="P444" s="223"/>
      <c r="S444" s="215"/>
      <c r="T444" s="215"/>
      <c r="V444" s="215"/>
      <c r="W444" s="215"/>
    </row>
    <row r="445" spans="1:23" ht="16.5" customHeight="1" thickBot="1">
      <c r="A445" s="260"/>
      <c r="B445" s="633"/>
      <c r="C445" s="634"/>
      <c r="D445" s="635" t="s">
        <v>1480</v>
      </c>
      <c r="E445" s="723"/>
      <c r="F445" s="927" t="s">
        <v>1459</v>
      </c>
      <c r="G445" s="928"/>
      <c r="H445" s="929"/>
      <c r="I445" s="930"/>
      <c r="J445" s="221">
        <v>1</v>
      </c>
      <c r="N445" s="215"/>
      <c r="O445" s="215"/>
      <c r="P445" s="223"/>
      <c r="S445" s="215"/>
      <c r="T445" s="215"/>
      <c r="V445" s="215"/>
      <c r="W445" s="215"/>
    </row>
    <row r="446" spans="1:23" ht="31.8" thickBot="1">
      <c r="A446" s="260"/>
      <c r="B446" s="636"/>
      <c r="C446" s="636"/>
      <c r="D446" s="629" t="s">
        <v>1413</v>
      </c>
      <c r="E446" s="725"/>
      <c r="F446" s="638" t="str">
        <f>+F20</f>
        <v>държавни дейности</v>
      </c>
      <c r="G446" s="638" t="str">
        <f>+G20</f>
        <v>местни дейности</v>
      </c>
      <c r="H446" s="638" t="str">
        <f>+H20</f>
        <v>дофинансиране</v>
      </c>
      <c r="I446" s="639" t="str">
        <f>+I20</f>
        <v>Общо</v>
      </c>
      <c r="J446" s="221">
        <v>1</v>
      </c>
      <c r="N446" s="215"/>
      <c r="O446" s="215"/>
      <c r="P446" s="223"/>
      <c r="S446" s="215"/>
      <c r="T446" s="215"/>
      <c r="V446" s="215"/>
      <c r="W446" s="215"/>
    </row>
    <row r="447" spans="1:23" ht="18" thickBot="1">
      <c r="A447" s="260"/>
      <c r="B447" s="363"/>
      <c r="C447" s="240"/>
      <c r="D447" s="364" t="s">
        <v>1414</v>
      </c>
      <c r="E447" s="725"/>
      <c r="F447" s="296"/>
      <c r="G447" s="296"/>
      <c r="H447" s="296"/>
      <c r="I447" s="483"/>
      <c r="J447" s="221">
        <v>1</v>
      </c>
      <c r="N447" s="215"/>
      <c r="O447" s="215"/>
      <c r="P447" s="223"/>
      <c r="S447" s="215"/>
      <c r="T447" s="215"/>
      <c r="V447" s="215"/>
      <c r="W447" s="215"/>
    </row>
    <row r="448" spans="1:23" ht="16.2" thickBot="1">
      <c r="A448" s="260"/>
      <c r="B448" s="630"/>
      <c r="C448" s="631"/>
      <c r="D448" s="632" t="s">
        <v>1241</v>
      </c>
      <c r="E448" s="724"/>
      <c r="F448" s="637">
        <f>+F167-F304+F422+F432</f>
        <v>-694309</v>
      </c>
      <c r="G448" s="637">
        <f>+G167-G304+G422+G432</f>
        <v>-656105</v>
      </c>
      <c r="H448" s="637">
        <f>+H167-H304+H422+H432</f>
        <v>0</v>
      </c>
      <c r="I448" s="637">
        <f>+I167-I304+I422+I432</f>
        <v>-1350414</v>
      </c>
      <c r="J448" s="221">
        <v>1</v>
      </c>
      <c r="N448" s="215"/>
      <c r="O448" s="215"/>
      <c r="P448" s="223"/>
      <c r="S448" s="215"/>
      <c r="T448" s="215"/>
      <c r="V448" s="215"/>
      <c r="W448" s="215"/>
    </row>
    <row r="449" spans="1:25">
      <c r="A449" s="260"/>
      <c r="B449" s="227"/>
      <c r="C449" s="365"/>
      <c r="D449" s="366"/>
      <c r="E449" s="367"/>
      <c r="F449" s="367"/>
      <c r="G449" s="367"/>
      <c r="H449" s="367"/>
      <c r="I449" s="367"/>
      <c r="J449" s="221">
        <v>1</v>
      </c>
      <c r="N449" s="215"/>
      <c r="O449" s="215"/>
      <c r="P449" s="223"/>
      <c r="S449" s="215"/>
      <c r="T449" s="215"/>
      <c r="V449" s="215"/>
      <c r="W449" s="215"/>
    </row>
    <row r="450" spans="1:25">
      <c r="A450" s="260"/>
      <c r="E450" s="278"/>
      <c r="F450" s="278"/>
      <c r="G450" s="278"/>
      <c r="H450" s="278"/>
      <c r="I450" s="278"/>
      <c r="J450" s="221">
        <v>1</v>
      </c>
      <c r="N450" s="215"/>
      <c r="O450" s="215"/>
      <c r="P450" s="223"/>
      <c r="S450" s="215"/>
      <c r="T450" s="215"/>
      <c r="V450" s="215"/>
      <c r="W450" s="215"/>
    </row>
    <row r="451" spans="1:25">
      <c r="A451" s="260"/>
      <c r="C451" s="227"/>
      <c r="D451" s="228"/>
      <c r="E451" s="278"/>
      <c r="F451" s="278"/>
      <c r="G451" s="278"/>
      <c r="H451" s="278"/>
      <c r="I451" s="278"/>
      <c r="J451" s="221">
        <v>1</v>
      </c>
      <c r="N451" s="215"/>
      <c r="O451" s="215"/>
      <c r="P451" s="223"/>
      <c r="S451" s="215"/>
      <c r="T451" s="215"/>
      <c r="V451" s="215"/>
      <c r="W451" s="215"/>
    </row>
    <row r="452" spans="1:25" ht="39" customHeight="1">
      <c r="A452" s="260"/>
      <c r="B452" s="880" t="str">
        <f>$B$7</f>
        <v>БЮДЖЕТ - НАЧАЛЕН ПЛАН
ПО ПЪЛНА ЕДИННА БЮДЖЕТНА КЛАСИФИКАЦИЯ</v>
      </c>
      <c r="C452" s="881"/>
      <c r="D452" s="881"/>
      <c r="E452" s="278"/>
      <c r="F452" s="278"/>
      <c r="G452" s="278"/>
      <c r="H452" s="278"/>
      <c r="I452" s="278"/>
      <c r="J452" s="221">
        <v>1</v>
      </c>
      <c r="L452" s="278"/>
      <c r="M452" s="278"/>
      <c r="N452" s="282"/>
      <c r="O452" s="282"/>
      <c r="P452" s="223"/>
      <c r="Q452" s="278"/>
      <c r="R452" s="278"/>
      <c r="S452" s="282"/>
      <c r="T452" s="282"/>
      <c r="U452" s="278"/>
      <c r="V452" s="282"/>
      <c r="W452" s="282"/>
    </row>
    <row r="453" spans="1:25">
      <c r="A453" s="260"/>
      <c r="C453" s="227"/>
      <c r="D453" s="228"/>
      <c r="E453" s="596" t="s">
        <v>1654</v>
      </c>
      <c r="F453" s="596" t="s">
        <v>1522</v>
      </c>
      <c r="G453" s="278"/>
      <c r="H453" s="278"/>
      <c r="I453" s="278"/>
      <c r="J453" s="221">
        <v>1</v>
      </c>
      <c r="L453" s="278"/>
      <c r="M453" s="278"/>
      <c r="N453" s="282"/>
      <c r="O453" s="282"/>
      <c r="P453" s="223"/>
      <c r="Q453" s="278"/>
      <c r="R453" s="278"/>
      <c r="S453" s="282"/>
      <c r="T453" s="282"/>
      <c r="U453" s="278"/>
      <c r="V453" s="282"/>
      <c r="W453" s="282"/>
    </row>
    <row r="454" spans="1:25" ht="38.25" customHeight="1">
      <c r="A454" s="260"/>
      <c r="B454" s="882" t="str">
        <f>$B$9</f>
        <v>Маджарово</v>
      </c>
      <c r="C454" s="883"/>
      <c r="D454" s="884"/>
      <c r="E454" s="578">
        <f>$E$9</f>
        <v>45292</v>
      </c>
      <c r="F454" s="579">
        <f>$F$9</f>
        <v>45657</v>
      </c>
      <c r="G454" s="278"/>
      <c r="H454" s="278"/>
      <c r="I454" s="278"/>
      <c r="J454" s="221">
        <v>1</v>
      </c>
      <c r="L454" s="278"/>
      <c r="M454" s="278"/>
      <c r="N454" s="282"/>
      <c r="O454" s="282"/>
      <c r="P454" s="223"/>
      <c r="Q454" s="278"/>
      <c r="R454" s="278"/>
      <c r="S454" s="282"/>
      <c r="T454" s="282"/>
      <c r="U454" s="278"/>
      <c r="V454" s="282"/>
      <c r="W454" s="282"/>
    </row>
    <row r="455" spans="1:25">
      <c r="A455" s="260"/>
      <c r="B455" s="230" t="str">
        <f>$B$10</f>
        <v>(наименование на разпоредителя с бюджет)</v>
      </c>
      <c r="E455" s="278"/>
      <c r="F455" s="595">
        <f>$F$10</f>
        <v>0</v>
      </c>
      <c r="G455" s="278"/>
      <c r="H455" s="278"/>
      <c r="I455" s="278"/>
      <c r="J455" s="221">
        <v>1</v>
      </c>
      <c r="L455" s="278"/>
      <c r="M455" s="278"/>
      <c r="N455" s="282"/>
      <c r="O455" s="282"/>
      <c r="P455" s="223"/>
      <c r="Q455" s="278"/>
      <c r="R455" s="278"/>
      <c r="S455" s="282"/>
      <c r="T455" s="282"/>
      <c r="U455" s="278"/>
      <c r="V455" s="282"/>
      <c r="W455" s="282"/>
    </row>
    <row r="456" spans="1:25">
      <c r="A456" s="260"/>
      <c r="B456" s="230"/>
      <c r="E456" s="281"/>
      <c r="F456" s="278"/>
      <c r="G456" s="278"/>
      <c r="H456" s="278"/>
      <c r="I456" s="278"/>
      <c r="J456" s="221">
        <v>1</v>
      </c>
      <c r="L456" s="278"/>
      <c r="M456" s="278"/>
      <c r="N456" s="282"/>
      <c r="O456" s="282"/>
      <c r="P456" s="223"/>
      <c r="Q456" s="278"/>
      <c r="R456" s="278"/>
      <c r="S456" s="282"/>
      <c r="T456" s="282"/>
      <c r="U456" s="278"/>
      <c r="V456" s="282"/>
      <c r="W456" s="282"/>
    </row>
    <row r="457" spans="1:25" ht="38.25" customHeight="1">
      <c r="A457" s="260"/>
      <c r="B457" s="906" t="str">
        <f>$B$12</f>
        <v>Маджарово</v>
      </c>
      <c r="C457" s="907"/>
      <c r="D457" s="908"/>
      <c r="E457" s="594" t="s">
        <v>1655</v>
      </c>
      <c r="F457" s="580" t="str">
        <f>$F$12</f>
        <v>7604</v>
      </c>
      <c r="G457" s="278"/>
      <c r="H457" s="278"/>
      <c r="I457" s="278"/>
      <c r="J457" s="221">
        <v>1</v>
      </c>
      <c r="L457" s="278"/>
      <c r="M457" s="278"/>
      <c r="N457" s="282"/>
      <c r="O457" s="282"/>
      <c r="P457" s="223"/>
      <c r="Q457" s="278"/>
      <c r="R457" s="278"/>
      <c r="S457" s="282"/>
      <c r="T457" s="282"/>
      <c r="U457" s="278"/>
      <c r="V457" s="282"/>
      <c r="W457" s="282"/>
    </row>
    <row r="458" spans="1:25">
      <c r="A458" s="260"/>
      <c r="B458" s="581" t="str">
        <f>$B$13</f>
        <v>(наименование на първостепенния разпоредител с бюджет)</v>
      </c>
      <c r="E458" s="281" t="s">
        <v>1656</v>
      </c>
      <c r="F458" s="278"/>
      <c r="G458" s="278"/>
      <c r="H458" s="278"/>
      <c r="I458" s="278"/>
      <c r="J458" s="221">
        <v>1</v>
      </c>
      <c r="L458" s="278"/>
      <c r="M458" s="278"/>
      <c r="N458" s="282"/>
      <c r="O458" s="282"/>
      <c r="P458" s="223"/>
      <c r="Q458" s="278"/>
      <c r="R458" s="278"/>
      <c r="S458" s="282"/>
      <c r="T458" s="282"/>
      <c r="U458" s="278"/>
      <c r="V458" s="282"/>
      <c r="W458" s="282"/>
    </row>
    <row r="459" spans="1:25">
      <c r="A459" s="260"/>
      <c r="B459" s="230"/>
      <c r="D459" s="277"/>
      <c r="E459" s="277"/>
      <c r="F459" s="277"/>
      <c r="G459" s="277"/>
      <c r="H459" s="277"/>
      <c r="I459" s="277"/>
      <c r="J459" s="221">
        <v>1</v>
      </c>
      <c r="N459" s="215"/>
      <c r="O459" s="215"/>
      <c r="S459" s="215"/>
      <c r="T459" s="215"/>
      <c r="V459" s="215"/>
      <c r="W459" s="215"/>
    </row>
    <row r="460" spans="1:25" ht="16.2" thickBot="1">
      <c r="A460" s="260"/>
      <c r="C460" s="227"/>
      <c r="D460" s="228"/>
      <c r="E460" s="278"/>
      <c r="F460" s="281"/>
      <c r="G460" s="281"/>
      <c r="H460" s="281"/>
      <c r="I460" s="281" t="s">
        <v>1657</v>
      </c>
      <c r="J460" s="221">
        <v>1</v>
      </c>
      <c r="N460" s="215"/>
      <c r="O460" s="215"/>
      <c r="S460" s="215"/>
      <c r="T460" s="215"/>
      <c r="V460" s="215"/>
      <c r="W460" s="215"/>
    </row>
    <row r="461" spans="1:25" ht="27.75" customHeight="1" thickBot="1">
      <c r="A461" s="260"/>
      <c r="B461" s="640"/>
      <c r="C461" s="640"/>
      <c r="D461" s="643" t="s">
        <v>1729</v>
      </c>
      <c r="E461" s="670"/>
      <c r="F461" s="931" t="s">
        <v>1459</v>
      </c>
      <c r="G461" s="932"/>
      <c r="H461" s="933"/>
      <c r="I461" s="934"/>
      <c r="J461" s="221">
        <v>1</v>
      </c>
      <c r="N461" s="215"/>
      <c r="O461" s="215"/>
      <c r="S461" s="215"/>
      <c r="T461" s="215"/>
      <c r="V461" s="215"/>
      <c r="W461" s="215"/>
    </row>
    <row r="462" spans="1:25" ht="60" customHeight="1" thickBot="1">
      <c r="A462" s="260"/>
      <c r="B462" s="641" t="s">
        <v>1573</v>
      </c>
      <c r="C462" s="642" t="s">
        <v>1658</v>
      </c>
      <c r="D462" s="577" t="s">
        <v>1000</v>
      </c>
      <c r="E462" s="670"/>
      <c r="F462" s="588" t="str">
        <f>+F20</f>
        <v>държавни дейности</v>
      </c>
      <c r="G462" s="588" t="str">
        <f>+G20</f>
        <v>местни дейности</v>
      </c>
      <c r="H462" s="588" t="str">
        <f>+H20</f>
        <v>дофинансиране</v>
      </c>
      <c r="I462" s="588" t="str">
        <f>+I20</f>
        <v>Общо</v>
      </c>
      <c r="J462" s="221">
        <v>1</v>
      </c>
      <c r="N462" s="215"/>
      <c r="O462" s="215"/>
      <c r="S462" s="215"/>
      <c r="T462" s="215"/>
      <c r="V462" s="215"/>
      <c r="W462" s="215"/>
    </row>
    <row r="463" spans="1:25" ht="18" thickBot="1">
      <c r="A463" s="260">
        <v>1</v>
      </c>
      <c r="B463" s="868"/>
      <c r="C463" s="506"/>
      <c r="D463" s="295" t="s">
        <v>1024</v>
      </c>
      <c r="E463" s="670"/>
      <c r="F463" s="483"/>
      <c r="G463" s="483"/>
      <c r="H463" s="553"/>
      <c r="I463" s="483"/>
      <c r="J463" s="221">
        <v>1</v>
      </c>
      <c r="N463" s="215"/>
      <c r="O463" s="215"/>
      <c r="S463" s="215"/>
      <c r="T463" s="215"/>
      <c r="V463" s="215"/>
      <c r="W463" s="215"/>
    </row>
    <row r="464" spans="1:25" s="247" customFormat="1" ht="18.75" hidden="1" customHeight="1">
      <c r="A464" s="259">
        <v>5</v>
      </c>
      <c r="B464" s="870">
        <v>7000</v>
      </c>
      <c r="C464" s="904" t="s">
        <v>1415</v>
      </c>
      <c r="D464" s="905"/>
      <c r="E464" s="726"/>
      <c r="F464" s="645">
        <f>SUM(F465:F467)</f>
        <v>0</v>
      </c>
      <c r="G464" s="646">
        <f>SUM(G465:G467)</f>
        <v>0</v>
      </c>
      <c r="H464" s="647">
        <f>SUM(H465:H467)</f>
        <v>0</v>
      </c>
      <c r="I464" s="647">
        <f>SUM(I465:I467)</f>
        <v>0</v>
      </c>
      <c r="J464" s="221" t="str">
        <f t="shared" ref="J464:J527" si="103">(IF($E464&lt;&gt;0,$J$2,IF($I464&lt;&gt;0,$J$2,"")))</f>
        <v/>
      </c>
      <c r="K464" s="244"/>
      <c r="L464" s="215"/>
      <c r="M464" s="215"/>
      <c r="N464" s="219"/>
      <c r="O464" s="219"/>
      <c r="P464" s="369"/>
      <c r="Q464" s="215"/>
      <c r="R464" s="215"/>
      <c r="S464" s="219"/>
      <c r="T464" s="219"/>
      <c r="U464" s="215"/>
      <c r="V464" s="219"/>
      <c r="W464" s="219"/>
      <c r="X464" s="215"/>
      <c r="Y464" s="215"/>
    </row>
    <row r="465" spans="1:25" ht="16.2" hidden="1">
      <c r="A465" s="260">
        <v>10</v>
      </c>
      <c r="B465" s="173"/>
      <c r="C465" s="144">
        <v>7001</v>
      </c>
      <c r="D465" s="163" t="s">
        <v>1009</v>
      </c>
      <c r="E465" s="593"/>
      <c r="F465" s="449"/>
      <c r="G465" s="245"/>
      <c r="H465" s="592">
        <v>0</v>
      </c>
      <c r="I465" s="476">
        <f>F465+G465+H465</f>
        <v>0</v>
      </c>
      <c r="J465" s="221" t="str">
        <f t="shared" si="103"/>
        <v/>
      </c>
      <c r="K465" s="244"/>
      <c r="N465" s="215"/>
      <c r="O465" s="215"/>
      <c r="S465" s="215"/>
      <c r="T465" s="215"/>
      <c r="V465" s="215"/>
      <c r="W465" s="215"/>
    </row>
    <row r="466" spans="1:25" ht="16.2" hidden="1">
      <c r="A466" s="261">
        <v>20</v>
      </c>
      <c r="B466" s="173"/>
      <c r="C466" s="137">
        <v>7003</v>
      </c>
      <c r="D466" s="145" t="s">
        <v>1416</v>
      </c>
      <c r="E466" s="593"/>
      <c r="F466" s="449"/>
      <c r="G466" s="245"/>
      <c r="H466" s="592">
        <v>0</v>
      </c>
      <c r="I466" s="476">
        <f>F466+G466+H466</f>
        <v>0</v>
      </c>
      <c r="J466" s="221" t="str">
        <f t="shared" si="103"/>
        <v/>
      </c>
      <c r="K466" s="244"/>
      <c r="N466" s="215"/>
      <c r="O466" s="215"/>
      <c r="S466" s="215"/>
      <c r="T466" s="215"/>
      <c r="V466" s="215"/>
      <c r="W466" s="215"/>
      <c r="Y466" s="247"/>
    </row>
    <row r="467" spans="1:25" ht="16.2" hidden="1">
      <c r="A467" s="261">
        <v>25</v>
      </c>
      <c r="B467" s="173"/>
      <c r="C467" s="142">
        <v>7010</v>
      </c>
      <c r="D467" s="148" t="s">
        <v>1417</v>
      </c>
      <c r="E467" s="593"/>
      <c r="F467" s="449"/>
      <c r="G467" s="245"/>
      <c r="H467" s="592">
        <v>0</v>
      </c>
      <c r="I467" s="476">
        <f>F467+G467+H467</f>
        <v>0</v>
      </c>
      <c r="J467" s="221" t="str">
        <f t="shared" si="103"/>
        <v/>
      </c>
      <c r="K467" s="244"/>
      <c r="N467" s="215"/>
      <c r="O467" s="215"/>
      <c r="S467" s="215"/>
      <c r="T467" s="215"/>
      <c r="V467" s="215"/>
      <c r="W467" s="215"/>
    </row>
    <row r="468" spans="1:25" s="247" customFormat="1" hidden="1">
      <c r="A468" s="259">
        <v>30</v>
      </c>
      <c r="B468" s="869">
        <v>7100</v>
      </c>
      <c r="C468" s="879" t="s">
        <v>1418</v>
      </c>
      <c r="D468" s="879"/>
      <c r="E468" s="644"/>
      <c r="F468" s="648">
        <f>+F469+F470</f>
        <v>0</v>
      </c>
      <c r="G468" s="649">
        <f>+G469+G470</f>
        <v>0</v>
      </c>
      <c r="H468" s="649">
        <f>+H469+H470</f>
        <v>0</v>
      </c>
      <c r="I468" s="649">
        <f>+I469+I470</f>
        <v>0</v>
      </c>
      <c r="J468" s="221" t="str">
        <f t="shared" si="103"/>
        <v/>
      </c>
      <c r="K468" s="244"/>
      <c r="L468" s="215"/>
      <c r="M468" s="215"/>
      <c r="N468" s="219"/>
      <c r="O468" s="219"/>
      <c r="P468" s="369"/>
      <c r="Q468" s="215"/>
      <c r="R468" s="215"/>
      <c r="S468" s="219"/>
      <c r="T468" s="219"/>
      <c r="U468" s="215"/>
      <c r="V468" s="219"/>
      <c r="W468" s="219"/>
      <c r="X468" s="215"/>
      <c r="Y468" s="215"/>
    </row>
    <row r="469" spans="1:25" ht="16.2" hidden="1">
      <c r="A469" s="260">
        <v>35</v>
      </c>
      <c r="B469" s="173"/>
      <c r="C469" s="144">
        <v>7101</v>
      </c>
      <c r="D469" s="174" t="s">
        <v>1419</v>
      </c>
      <c r="E469" s="593"/>
      <c r="F469" s="449"/>
      <c r="G469" s="245"/>
      <c r="H469" s="592">
        <v>0</v>
      </c>
      <c r="I469" s="476">
        <f>F469+G469+H469</f>
        <v>0</v>
      </c>
      <c r="J469" s="221" t="str">
        <f t="shared" si="103"/>
        <v/>
      </c>
      <c r="K469" s="244"/>
      <c r="N469" s="215"/>
      <c r="O469" s="215"/>
      <c r="S469" s="215"/>
      <c r="T469" s="215"/>
      <c r="V469" s="215"/>
      <c r="W469" s="215"/>
    </row>
    <row r="470" spans="1:25" ht="16.2" hidden="1">
      <c r="A470" s="260">
        <v>40</v>
      </c>
      <c r="B470" s="173"/>
      <c r="C470" s="142">
        <v>7102</v>
      </c>
      <c r="D470" s="148" t="s">
        <v>1420</v>
      </c>
      <c r="E470" s="593"/>
      <c r="F470" s="449"/>
      <c r="G470" s="245"/>
      <c r="H470" s="592">
        <v>0</v>
      </c>
      <c r="I470" s="476">
        <f>F470+G470+H470</f>
        <v>0</v>
      </c>
      <c r="J470" s="221" t="str">
        <f t="shared" si="103"/>
        <v/>
      </c>
      <c r="K470" s="244"/>
      <c r="N470" s="215"/>
      <c r="O470" s="215"/>
      <c r="S470" s="215"/>
      <c r="T470" s="215"/>
      <c r="V470" s="215"/>
      <c r="W470" s="215"/>
      <c r="Y470" s="247"/>
    </row>
    <row r="471" spans="1:25" s="247" customFormat="1" hidden="1">
      <c r="A471" s="259">
        <v>45</v>
      </c>
      <c r="B471" s="869">
        <v>7200</v>
      </c>
      <c r="C471" s="879" t="s">
        <v>1700</v>
      </c>
      <c r="D471" s="879"/>
      <c r="E471" s="644"/>
      <c r="F471" s="648">
        <f>+F472+F473</f>
        <v>0</v>
      </c>
      <c r="G471" s="649">
        <f>+G472+G473</f>
        <v>0</v>
      </c>
      <c r="H471" s="649">
        <f>+H472+H473</f>
        <v>0</v>
      </c>
      <c r="I471" s="649">
        <f>+I472+I473</f>
        <v>0</v>
      </c>
      <c r="J471" s="221" t="str">
        <f t="shared" si="103"/>
        <v/>
      </c>
      <c r="K471" s="244"/>
      <c r="L471" s="215"/>
      <c r="M471" s="215"/>
      <c r="N471" s="219"/>
      <c r="O471" s="219"/>
      <c r="P471" s="369"/>
      <c r="Q471" s="215"/>
      <c r="R471" s="215"/>
      <c r="S471" s="219"/>
      <c r="T471" s="219"/>
      <c r="U471" s="215"/>
      <c r="V471" s="219"/>
      <c r="W471" s="219"/>
      <c r="X471" s="215"/>
      <c r="Y471" s="215"/>
    </row>
    <row r="472" spans="1:25" ht="16.2" hidden="1">
      <c r="A472" s="260">
        <v>50</v>
      </c>
      <c r="B472" s="173"/>
      <c r="C472" s="144">
        <v>7201</v>
      </c>
      <c r="D472" s="174" t="s">
        <v>1701</v>
      </c>
      <c r="E472" s="593"/>
      <c r="F472" s="449"/>
      <c r="G472" s="245"/>
      <c r="H472" s="592">
        <v>0</v>
      </c>
      <c r="I472" s="476">
        <f>F472+G472+H472</f>
        <v>0</v>
      </c>
      <c r="J472" s="221" t="str">
        <f t="shared" si="103"/>
        <v/>
      </c>
      <c r="K472" s="244"/>
      <c r="N472" s="215"/>
      <c r="O472" s="215"/>
      <c r="S472" s="215"/>
      <c r="T472" s="215"/>
      <c r="V472" s="215"/>
      <c r="W472" s="215"/>
    </row>
    <row r="473" spans="1:25" ht="16.2" hidden="1">
      <c r="A473" s="260">
        <v>55</v>
      </c>
      <c r="B473" s="173"/>
      <c r="C473" s="142">
        <v>7202</v>
      </c>
      <c r="D473" s="148" t="s">
        <v>1702</v>
      </c>
      <c r="E473" s="593"/>
      <c r="F473" s="449"/>
      <c r="G473" s="245"/>
      <c r="H473" s="592">
        <v>0</v>
      </c>
      <c r="I473" s="476">
        <f>F473+G473+H473</f>
        <v>0</v>
      </c>
      <c r="J473" s="221" t="str">
        <f t="shared" si="103"/>
        <v/>
      </c>
      <c r="K473" s="244"/>
      <c r="N473" s="215"/>
      <c r="O473" s="215"/>
      <c r="S473" s="215"/>
      <c r="T473" s="215"/>
      <c r="V473" s="215"/>
      <c r="W473" s="215"/>
      <c r="Y473" s="247"/>
    </row>
    <row r="474" spans="1:25" s="247" customFormat="1" hidden="1">
      <c r="A474" s="259">
        <v>60</v>
      </c>
      <c r="B474" s="869">
        <v>7300</v>
      </c>
      <c r="C474" s="900" t="s">
        <v>1421</v>
      </c>
      <c r="D474" s="901"/>
      <c r="E474" s="644"/>
      <c r="F474" s="648">
        <f>SUM(F475:F480)</f>
        <v>0</v>
      </c>
      <c r="G474" s="649">
        <f>SUM(G475:G480)</f>
        <v>0</v>
      </c>
      <c r="H474" s="649">
        <f>SUM(H475:H480)</f>
        <v>0</v>
      </c>
      <c r="I474" s="649">
        <f>SUM(I475:I480)</f>
        <v>0</v>
      </c>
      <c r="J474" s="221" t="str">
        <f t="shared" si="103"/>
        <v/>
      </c>
      <c r="K474" s="244"/>
      <c r="L474" s="215"/>
      <c r="M474" s="215"/>
      <c r="N474" s="219"/>
      <c r="O474" s="219"/>
      <c r="P474" s="369"/>
      <c r="Q474" s="215"/>
      <c r="R474" s="215"/>
      <c r="S474" s="219"/>
      <c r="T474" s="219"/>
      <c r="U474" s="215"/>
      <c r="V474" s="219"/>
      <c r="W474" s="219"/>
      <c r="X474" s="215"/>
      <c r="Y474" s="215"/>
    </row>
    <row r="475" spans="1:25" ht="16.2" hidden="1">
      <c r="A475" s="260">
        <v>65</v>
      </c>
      <c r="B475" s="136"/>
      <c r="C475" s="144">
        <v>7320</v>
      </c>
      <c r="D475" s="319" t="s">
        <v>1422</v>
      </c>
      <c r="E475" s="593"/>
      <c r="F475" s="465"/>
      <c r="G475" s="359"/>
      <c r="H475" s="592">
        <v>0</v>
      </c>
      <c r="I475" s="476">
        <f t="shared" ref="I475:I480" si="104">F475+G475+H475</f>
        <v>0</v>
      </c>
      <c r="J475" s="221" t="str">
        <f t="shared" si="103"/>
        <v/>
      </c>
      <c r="K475" s="244"/>
      <c r="N475" s="215"/>
      <c r="O475" s="215"/>
      <c r="S475" s="215"/>
      <c r="T475" s="215"/>
      <c r="V475" s="215"/>
      <c r="W475" s="215"/>
    </row>
    <row r="476" spans="1:25" ht="32.4" hidden="1">
      <c r="A476" s="260">
        <v>85</v>
      </c>
      <c r="B476" s="136"/>
      <c r="C476" s="168">
        <v>7369</v>
      </c>
      <c r="D476" s="320" t="s">
        <v>1423</v>
      </c>
      <c r="E476" s="593"/>
      <c r="F476" s="465"/>
      <c r="G476" s="359"/>
      <c r="H476" s="592">
        <v>0</v>
      </c>
      <c r="I476" s="476">
        <f t="shared" si="104"/>
        <v>0</v>
      </c>
      <c r="J476" s="221" t="str">
        <f t="shared" si="103"/>
        <v/>
      </c>
      <c r="K476" s="244"/>
      <c r="N476" s="215"/>
      <c r="O476" s="215"/>
      <c r="S476" s="215"/>
      <c r="T476" s="215"/>
      <c r="V476" s="215"/>
      <c r="W476" s="215"/>
      <c r="Y476" s="247"/>
    </row>
    <row r="477" spans="1:25" ht="32.4" hidden="1">
      <c r="A477" s="260">
        <v>90</v>
      </c>
      <c r="B477" s="136"/>
      <c r="C477" s="166">
        <v>7370</v>
      </c>
      <c r="D477" s="321" t="s">
        <v>1424</v>
      </c>
      <c r="E477" s="593"/>
      <c r="F477" s="465"/>
      <c r="G477" s="359"/>
      <c r="H477" s="592">
        <v>0</v>
      </c>
      <c r="I477" s="476">
        <f t="shared" si="104"/>
        <v>0</v>
      </c>
      <c r="J477" s="221" t="str">
        <f t="shared" si="103"/>
        <v/>
      </c>
      <c r="K477" s="244"/>
      <c r="N477" s="215"/>
      <c r="O477" s="215"/>
      <c r="S477" s="215"/>
      <c r="T477" s="215"/>
      <c r="V477" s="215"/>
      <c r="W477" s="215"/>
    </row>
    <row r="478" spans="1:25" ht="16.2" hidden="1">
      <c r="A478" s="260">
        <v>95</v>
      </c>
      <c r="B478" s="136"/>
      <c r="C478" s="137">
        <v>7391</v>
      </c>
      <c r="D478" s="159" t="s">
        <v>1425</v>
      </c>
      <c r="E478" s="593"/>
      <c r="F478" s="449"/>
      <c r="G478" s="245"/>
      <c r="H478" s="592">
        <v>0</v>
      </c>
      <c r="I478" s="476">
        <f t="shared" si="104"/>
        <v>0</v>
      </c>
      <c r="J478" s="221" t="str">
        <f t="shared" si="103"/>
        <v/>
      </c>
      <c r="K478" s="244"/>
      <c r="N478" s="215"/>
      <c r="O478" s="215"/>
      <c r="S478" s="215"/>
      <c r="T478" s="215"/>
      <c r="V478" s="215"/>
      <c r="W478" s="215"/>
    </row>
    <row r="479" spans="1:25" ht="16.2" hidden="1">
      <c r="A479" s="260">
        <v>100</v>
      </c>
      <c r="B479" s="136"/>
      <c r="C479" s="137">
        <v>7392</v>
      </c>
      <c r="D479" s="159" t="s">
        <v>1426</v>
      </c>
      <c r="E479" s="593"/>
      <c r="F479" s="592">
        <v>0</v>
      </c>
      <c r="G479" s="592">
        <v>0</v>
      </c>
      <c r="H479" s="592">
        <v>0</v>
      </c>
      <c r="I479" s="476">
        <f t="shared" si="104"/>
        <v>0</v>
      </c>
      <c r="J479" s="221" t="str">
        <f t="shared" si="103"/>
        <v/>
      </c>
      <c r="K479" s="244"/>
      <c r="N479" s="215"/>
      <c r="O479" s="215"/>
      <c r="S479" s="215"/>
      <c r="T479" s="215"/>
      <c r="V479" s="215"/>
      <c r="W479" s="215"/>
    </row>
    <row r="480" spans="1:25" ht="16.2" hidden="1">
      <c r="A480" s="260">
        <v>105</v>
      </c>
      <c r="B480" s="136"/>
      <c r="C480" s="142">
        <v>7393</v>
      </c>
      <c r="D480" s="141" t="s">
        <v>1427</v>
      </c>
      <c r="E480" s="593"/>
      <c r="F480" s="449"/>
      <c r="G480" s="245"/>
      <c r="H480" s="592">
        <v>0</v>
      </c>
      <c r="I480" s="476">
        <f t="shared" si="104"/>
        <v>0</v>
      </c>
      <c r="J480" s="221" t="str">
        <f t="shared" si="103"/>
        <v/>
      </c>
      <c r="K480" s="244"/>
      <c r="N480" s="215"/>
      <c r="O480" s="215"/>
      <c r="S480" s="215"/>
      <c r="T480" s="215"/>
      <c r="V480" s="215"/>
      <c r="W480" s="215"/>
    </row>
    <row r="481" spans="1:244" s="361" customFormat="1" hidden="1">
      <c r="A481" s="263">
        <v>110</v>
      </c>
      <c r="B481" s="869">
        <v>7900</v>
      </c>
      <c r="C481" s="892" t="s">
        <v>1428</v>
      </c>
      <c r="D481" s="893"/>
      <c r="E481" s="644"/>
      <c r="F481" s="650">
        <f>+F482+F483</f>
        <v>0</v>
      </c>
      <c r="G481" s="651">
        <f>+G482+G483</f>
        <v>0</v>
      </c>
      <c r="H481" s="651">
        <f>+H482+H483</f>
        <v>0</v>
      </c>
      <c r="I481" s="651">
        <f>+I482+I483</f>
        <v>0</v>
      </c>
      <c r="J481" s="221" t="str">
        <f t="shared" si="103"/>
        <v/>
      </c>
      <c r="K481" s="244"/>
      <c r="L481" s="370"/>
      <c r="M481" s="370"/>
      <c r="N481" s="371"/>
      <c r="O481" s="370"/>
      <c r="P481" s="370"/>
      <c r="Q481" s="371"/>
      <c r="R481" s="370"/>
      <c r="S481" s="370"/>
      <c r="T481" s="371"/>
      <c r="U481" s="370"/>
      <c r="V481" s="370"/>
      <c r="W481" s="371"/>
      <c r="X481" s="370"/>
      <c r="Y481" s="215"/>
      <c r="Z481" s="264"/>
      <c r="AA481" s="370"/>
      <c r="AB481" s="370"/>
      <c r="AC481" s="371"/>
      <c r="AD481" s="370"/>
      <c r="AE481" s="370"/>
      <c r="AF481" s="371"/>
      <c r="AG481" s="372"/>
      <c r="AH481" s="372"/>
      <c r="AI481" s="373"/>
      <c r="AJ481" s="372"/>
      <c r="AK481" s="372"/>
      <c r="AL481" s="373"/>
      <c r="AM481" s="372"/>
      <c r="AN481" s="372"/>
      <c r="AO481" s="374"/>
      <c r="AP481" s="372"/>
      <c r="AQ481" s="372"/>
      <c r="AR481" s="373"/>
      <c r="AS481" s="372"/>
      <c r="AT481" s="372"/>
      <c r="AU481" s="373"/>
      <c r="AV481" s="372"/>
      <c r="AW481" s="373"/>
      <c r="AX481" s="374"/>
      <c r="AY481" s="373"/>
      <c r="AZ481" s="373"/>
      <c r="BA481" s="372"/>
      <c r="BB481" s="372"/>
      <c r="BC481" s="373"/>
      <c r="BD481" s="372"/>
      <c r="BE481" s="215"/>
      <c r="BF481" s="372"/>
    </row>
    <row r="482" spans="1:244" s="380" customFormat="1" ht="16.2" hidden="1">
      <c r="A482" s="375">
        <v>115</v>
      </c>
      <c r="B482" s="136"/>
      <c r="C482" s="197">
        <v>7901</v>
      </c>
      <c r="D482" s="466" t="s">
        <v>1429</v>
      </c>
      <c r="E482" s="593"/>
      <c r="F482" s="592">
        <v>0</v>
      </c>
      <c r="G482" s="592">
        <v>0</v>
      </c>
      <c r="H482" s="592">
        <v>0</v>
      </c>
      <c r="I482" s="476">
        <f>F482+G482+H482</f>
        <v>0</v>
      </c>
      <c r="J482" s="221" t="str">
        <f t="shared" si="103"/>
        <v/>
      </c>
      <c r="K482" s="244"/>
      <c r="L482" s="376"/>
      <c r="M482" s="377"/>
      <c r="N482" s="376"/>
      <c r="O482" s="376"/>
      <c r="P482" s="377"/>
      <c r="Q482" s="376"/>
      <c r="R482" s="376"/>
      <c r="S482" s="377"/>
      <c r="T482" s="376"/>
      <c r="U482" s="376"/>
      <c r="V482" s="377"/>
      <c r="W482" s="376"/>
      <c r="X482" s="376"/>
      <c r="Y482" s="215"/>
      <c r="Z482" s="376"/>
      <c r="AA482" s="376"/>
      <c r="AB482" s="377"/>
      <c r="AC482" s="376"/>
      <c r="AD482" s="376"/>
      <c r="AE482" s="377"/>
      <c r="AF482" s="376"/>
      <c r="AG482" s="376"/>
      <c r="AH482" s="377"/>
      <c r="AI482" s="376"/>
      <c r="AJ482" s="376"/>
      <c r="AK482" s="377"/>
      <c r="AL482" s="376"/>
      <c r="AM482" s="376"/>
      <c r="AN482" s="378"/>
      <c r="AO482" s="376"/>
      <c r="AP482" s="376"/>
      <c r="AQ482" s="377"/>
      <c r="AR482" s="376"/>
      <c r="AS482" s="376"/>
      <c r="AT482" s="377"/>
      <c r="AU482" s="376"/>
      <c r="AV482" s="377"/>
      <c r="AW482" s="378"/>
      <c r="AX482" s="377"/>
      <c r="AY482" s="377"/>
      <c r="AZ482" s="376"/>
      <c r="BA482" s="376"/>
      <c r="BB482" s="377"/>
      <c r="BC482" s="376"/>
      <c r="BD482" s="379"/>
      <c r="BE482" s="376"/>
      <c r="BF482" s="379"/>
      <c r="BG482" s="379"/>
      <c r="BH482" s="379"/>
      <c r="BI482" s="379"/>
      <c r="BJ482" s="379"/>
      <c r="BK482" s="379"/>
      <c r="BL482" s="379"/>
      <c r="BM482" s="379"/>
      <c r="BN482" s="379"/>
      <c r="BO482" s="379"/>
      <c r="BP482" s="379"/>
      <c r="BQ482" s="379"/>
      <c r="BR482" s="379"/>
      <c r="BS482" s="379"/>
      <c r="BT482" s="379"/>
      <c r="BU482" s="379"/>
      <c r="BV482" s="379"/>
      <c r="BW482" s="379"/>
      <c r="BX482" s="379"/>
      <c r="BY482" s="379"/>
      <c r="BZ482" s="379"/>
      <c r="CA482" s="379"/>
      <c r="CB482" s="379"/>
      <c r="CC482" s="379"/>
      <c r="CD482" s="379"/>
      <c r="CE482" s="379"/>
      <c r="CF482" s="379"/>
      <c r="CG482" s="379"/>
      <c r="CH482" s="379"/>
      <c r="CI482" s="379"/>
      <c r="CJ482" s="379"/>
      <c r="CK482" s="379"/>
      <c r="CL482" s="379"/>
      <c r="CM482" s="379"/>
      <c r="CN482" s="379"/>
      <c r="CO482" s="379"/>
      <c r="CP482" s="379"/>
      <c r="CQ482" s="379"/>
      <c r="CR482" s="379"/>
      <c r="CS482" s="379"/>
      <c r="CT482" s="379"/>
      <c r="CU482" s="379"/>
      <c r="CV482" s="379"/>
      <c r="CW482" s="379"/>
      <c r="CX482" s="379"/>
      <c r="CY482" s="379"/>
      <c r="CZ482" s="379"/>
      <c r="DA482" s="379"/>
      <c r="DB482" s="379"/>
      <c r="DC482" s="379"/>
      <c r="DD482" s="379"/>
      <c r="DE482" s="379"/>
      <c r="DF482" s="379"/>
      <c r="DG482" s="379"/>
      <c r="DH482" s="379"/>
      <c r="DI482" s="379"/>
      <c r="DJ482" s="379"/>
      <c r="DK482" s="379"/>
      <c r="DL482" s="379"/>
      <c r="DM482" s="379"/>
      <c r="DN482" s="379"/>
      <c r="DO482" s="379"/>
      <c r="DP482" s="379"/>
      <c r="DQ482" s="379"/>
      <c r="DR482" s="379"/>
      <c r="DS482" s="379"/>
      <c r="DT482" s="379"/>
      <c r="DU482" s="379"/>
      <c r="DV482" s="379"/>
      <c r="DW482" s="379"/>
      <c r="DX482" s="379"/>
      <c r="DY482" s="379"/>
      <c r="DZ482" s="379"/>
      <c r="EA482" s="379"/>
      <c r="EB482" s="379"/>
      <c r="EC482" s="379"/>
      <c r="ED482" s="379"/>
      <c r="EE482" s="379"/>
      <c r="EF482" s="379"/>
      <c r="EG482" s="379"/>
      <c r="EH482" s="379"/>
      <c r="EI482" s="379"/>
      <c r="EJ482" s="379"/>
      <c r="EK482" s="379"/>
      <c r="EL482" s="379"/>
      <c r="EM482" s="379"/>
      <c r="EN482" s="379"/>
      <c r="EO482" s="379"/>
      <c r="EP482" s="379"/>
      <c r="EQ482" s="379"/>
      <c r="ER482" s="379"/>
      <c r="ES482" s="379"/>
      <c r="ET482" s="379"/>
      <c r="EU482" s="379"/>
      <c r="EV482" s="379"/>
      <c r="EW482" s="379"/>
      <c r="EX482" s="379"/>
      <c r="EY482" s="379"/>
      <c r="EZ482" s="379"/>
      <c r="FA482" s="379"/>
      <c r="FB482" s="379"/>
      <c r="FC482" s="379"/>
      <c r="FD482" s="379"/>
      <c r="FE482" s="379"/>
      <c r="FF482" s="379"/>
      <c r="FG482" s="379"/>
      <c r="FH482" s="379"/>
      <c r="FI482" s="379"/>
      <c r="FJ482" s="379"/>
      <c r="FK482" s="379"/>
      <c r="FL482" s="379"/>
      <c r="FM482" s="379"/>
      <c r="FN482" s="379"/>
      <c r="FO482" s="379"/>
      <c r="FP482" s="379"/>
      <c r="FQ482" s="379"/>
      <c r="FR482" s="379"/>
      <c r="FS482" s="379"/>
      <c r="FT482" s="379"/>
      <c r="FU482" s="379"/>
      <c r="FV482" s="379"/>
      <c r="FW482" s="379"/>
      <c r="FX482" s="379"/>
      <c r="FY482" s="379"/>
      <c r="FZ482" s="379"/>
      <c r="GA482" s="379"/>
      <c r="GB482" s="379"/>
      <c r="GC482" s="379"/>
      <c r="GD482" s="379"/>
      <c r="GE482" s="379"/>
      <c r="GF482" s="379"/>
      <c r="GG482" s="379"/>
      <c r="GH482" s="379"/>
      <c r="GI482" s="379"/>
      <c r="GJ482" s="379"/>
      <c r="GK482" s="379"/>
      <c r="GL482" s="379"/>
      <c r="GM482" s="379"/>
      <c r="GN482" s="379"/>
      <c r="GO482" s="379"/>
      <c r="GP482" s="379"/>
      <c r="GQ482" s="379"/>
      <c r="GR482" s="379"/>
      <c r="GS482" s="379"/>
      <c r="GT482" s="379"/>
      <c r="GU482" s="379"/>
      <c r="GV482" s="379"/>
      <c r="GW482" s="379"/>
      <c r="GX482" s="379"/>
      <c r="GY482" s="379"/>
      <c r="GZ482" s="379"/>
      <c r="HA482" s="379"/>
      <c r="HB482" s="379"/>
      <c r="HC482" s="379"/>
      <c r="HD482" s="379"/>
      <c r="HE482" s="379"/>
      <c r="HF482" s="379"/>
      <c r="HG482" s="379"/>
      <c r="HH482" s="379"/>
      <c r="HI482" s="379"/>
      <c r="HJ482" s="379"/>
      <c r="HK482" s="379"/>
      <c r="HL482" s="379"/>
      <c r="HM482" s="379"/>
      <c r="HN482" s="379"/>
      <c r="HO482" s="379"/>
      <c r="HP482" s="379"/>
      <c r="HQ482" s="379"/>
      <c r="HR482" s="379"/>
      <c r="HS482" s="379"/>
      <c r="HT482" s="379"/>
      <c r="HU482" s="379"/>
      <c r="HV482" s="379"/>
      <c r="HW482" s="379"/>
      <c r="HX482" s="379"/>
      <c r="HY482" s="379"/>
      <c r="HZ482" s="379"/>
      <c r="IA482" s="379"/>
      <c r="IB482" s="379"/>
      <c r="IC482" s="379"/>
      <c r="ID482" s="379"/>
      <c r="IE482" s="379"/>
      <c r="IF482" s="379"/>
      <c r="IG482" s="379"/>
      <c r="IH482" s="379"/>
      <c r="II482" s="379"/>
      <c r="IJ482" s="379"/>
    </row>
    <row r="483" spans="1:244" s="380" customFormat="1" ht="16.2" hidden="1">
      <c r="A483" s="375">
        <v>120</v>
      </c>
      <c r="B483" s="136"/>
      <c r="C483" s="198">
        <v>7902</v>
      </c>
      <c r="D483" s="467" t="s">
        <v>1430</v>
      </c>
      <c r="E483" s="593"/>
      <c r="F483" s="592">
        <v>0</v>
      </c>
      <c r="G483" s="592">
        <v>0</v>
      </c>
      <c r="H483" s="592">
        <v>0</v>
      </c>
      <c r="I483" s="476">
        <f>F483+G483+H483</f>
        <v>0</v>
      </c>
      <c r="J483" s="221" t="str">
        <f t="shared" si="103"/>
        <v/>
      </c>
      <c r="K483" s="244"/>
      <c r="L483" s="376"/>
      <c r="M483" s="377"/>
      <c r="N483" s="376"/>
      <c r="O483" s="376"/>
      <c r="P483" s="377"/>
      <c r="Q483" s="376"/>
      <c r="R483" s="376"/>
      <c r="S483" s="377"/>
      <c r="T483" s="376"/>
      <c r="U483" s="376"/>
      <c r="V483" s="377"/>
      <c r="W483" s="376"/>
      <c r="X483" s="376"/>
      <c r="Y483" s="370"/>
      <c r="Z483" s="376"/>
      <c r="AA483" s="376"/>
      <c r="AB483" s="377"/>
      <c r="AC483" s="376"/>
      <c r="AD483" s="376"/>
      <c r="AE483" s="377"/>
      <c r="AF483" s="376"/>
      <c r="AG483" s="376"/>
      <c r="AH483" s="377"/>
      <c r="AI483" s="376"/>
      <c r="AJ483" s="376"/>
      <c r="AK483" s="377"/>
      <c r="AL483" s="376"/>
      <c r="AM483" s="376"/>
      <c r="AN483" s="378"/>
      <c r="AO483" s="376"/>
      <c r="AP483" s="376"/>
      <c r="AQ483" s="377"/>
      <c r="AR483" s="376"/>
      <c r="AS483" s="376"/>
      <c r="AT483" s="377"/>
      <c r="AU483" s="376"/>
      <c r="AV483" s="377"/>
      <c r="AW483" s="378"/>
      <c r="AX483" s="377"/>
      <c r="AY483" s="377"/>
      <c r="AZ483" s="376"/>
      <c r="BA483" s="376"/>
      <c r="BB483" s="377"/>
      <c r="BC483" s="376"/>
      <c r="BD483" s="379"/>
      <c r="BE483" s="376"/>
      <c r="BF483" s="379"/>
      <c r="BG483" s="379"/>
      <c r="BH483" s="379"/>
      <c r="BI483" s="379"/>
      <c r="BJ483" s="379"/>
      <c r="BK483" s="379"/>
      <c r="BL483" s="379"/>
      <c r="BM483" s="379"/>
      <c r="BN483" s="379"/>
      <c r="BO483" s="379"/>
      <c r="BP483" s="379"/>
      <c r="BQ483" s="379"/>
      <c r="BR483" s="379"/>
      <c r="BS483" s="379"/>
      <c r="BT483" s="379"/>
      <c r="BU483" s="379"/>
      <c r="BV483" s="379"/>
      <c r="BW483" s="379"/>
      <c r="BX483" s="379"/>
      <c r="BY483" s="379"/>
      <c r="BZ483" s="379"/>
      <c r="CA483" s="379"/>
      <c r="CB483" s="379"/>
      <c r="CC483" s="379"/>
      <c r="CD483" s="379"/>
      <c r="CE483" s="379"/>
      <c r="CF483" s="379"/>
      <c r="CG483" s="379"/>
      <c r="CH483" s="379"/>
      <c r="CI483" s="379"/>
      <c r="CJ483" s="379"/>
      <c r="CK483" s="379"/>
      <c r="CL483" s="379"/>
      <c r="CM483" s="379"/>
      <c r="CN483" s="379"/>
      <c r="CO483" s="379"/>
      <c r="CP483" s="379"/>
      <c r="CQ483" s="379"/>
      <c r="CR483" s="379"/>
      <c r="CS483" s="379"/>
      <c r="CT483" s="379"/>
      <c r="CU483" s="379"/>
      <c r="CV483" s="379"/>
      <c r="CW483" s="379"/>
      <c r="CX483" s="379"/>
      <c r="CY483" s="379"/>
      <c r="CZ483" s="379"/>
      <c r="DA483" s="379"/>
      <c r="DB483" s="379"/>
      <c r="DC483" s="379"/>
      <c r="DD483" s="379"/>
      <c r="DE483" s="379"/>
      <c r="DF483" s="379"/>
      <c r="DG483" s="379"/>
      <c r="DH483" s="379"/>
      <c r="DI483" s="379"/>
      <c r="DJ483" s="379"/>
      <c r="DK483" s="379"/>
      <c r="DL483" s="379"/>
      <c r="DM483" s="379"/>
      <c r="DN483" s="379"/>
      <c r="DO483" s="379"/>
      <c r="DP483" s="379"/>
      <c r="DQ483" s="379"/>
      <c r="DR483" s="379"/>
      <c r="DS483" s="379"/>
      <c r="DT483" s="379"/>
      <c r="DU483" s="379"/>
      <c r="DV483" s="379"/>
      <c r="DW483" s="379"/>
      <c r="DX483" s="379"/>
      <c r="DY483" s="379"/>
      <c r="DZ483" s="379"/>
      <c r="EA483" s="379"/>
      <c r="EB483" s="379"/>
      <c r="EC483" s="379"/>
      <c r="ED483" s="379"/>
      <c r="EE483" s="379"/>
      <c r="EF483" s="379"/>
      <c r="EG483" s="379"/>
      <c r="EH483" s="379"/>
      <c r="EI483" s="379"/>
      <c r="EJ483" s="379"/>
      <c r="EK483" s="379"/>
      <c r="EL483" s="379"/>
      <c r="EM483" s="379"/>
      <c r="EN483" s="379"/>
      <c r="EO483" s="379"/>
      <c r="EP483" s="379"/>
      <c r="EQ483" s="379"/>
      <c r="ER483" s="379"/>
      <c r="ES483" s="379"/>
      <c r="ET483" s="379"/>
      <c r="EU483" s="379"/>
      <c r="EV483" s="379"/>
      <c r="EW483" s="379"/>
      <c r="EX483" s="379"/>
      <c r="EY483" s="379"/>
      <c r="EZ483" s="379"/>
      <c r="FA483" s="379"/>
      <c r="FB483" s="379"/>
      <c r="FC483" s="379"/>
      <c r="FD483" s="379"/>
      <c r="FE483" s="379"/>
      <c r="FF483" s="379"/>
      <c r="FG483" s="379"/>
      <c r="FH483" s="379"/>
      <c r="FI483" s="379"/>
      <c r="FJ483" s="379"/>
      <c r="FK483" s="379"/>
      <c r="FL483" s="379"/>
      <c r="FM483" s="379"/>
      <c r="FN483" s="379"/>
      <c r="FO483" s="379"/>
      <c r="FP483" s="379"/>
      <c r="FQ483" s="379"/>
      <c r="FR483" s="379"/>
      <c r="FS483" s="379"/>
      <c r="FT483" s="379"/>
      <c r="FU483" s="379"/>
      <c r="FV483" s="379"/>
      <c r="FW483" s="379"/>
      <c r="FX483" s="379"/>
      <c r="FY483" s="379"/>
      <c r="FZ483" s="379"/>
      <c r="GA483" s="379"/>
      <c r="GB483" s="379"/>
      <c r="GC483" s="379"/>
      <c r="GD483" s="379"/>
      <c r="GE483" s="379"/>
      <c r="GF483" s="379"/>
      <c r="GG483" s="379"/>
      <c r="GH483" s="379"/>
      <c r="GI483" s="379"/>
      <c r="GJ483" s="379"/>
      <c r="GK483" s="379"/>
      <c r="GL483" s="379"/>
      <c r="GM483" s="379"/>
      <c r="GN483" s="379"/>
      <c r="GO483" s="379"/>
      <c r="GP483" s="379"/>
      <c r="GQ483" s="379"/>
      <c r="GR483" s="379"/>
      <c r="GS483" s="379"/>
      <c r="GT483" s="379"/>
      <c r="GU483" s="379"/>
      <c r="GV483" s="379"/>
      <c r="GW483" s="379"/>
      <c r="GX483" s="379"/>
      <c r="GY483" s="379"/>
      <c r="GZ483" s="379"/>
      <c r="HA483" s="379"/>
      <c r="HB483" s="379"/>
      <c r="HC483" s="379"/>
      <c r="HD483" s="379"/>
      <c r="HE483" s="379"/>
      <c r="HF483" s="379"/>
      <c r="HG483" s="379"/>
      <c r="HH483" s="379"/>
      <c r="HI483" s="379"/>
      <c r="HJ483" s="379"/>
      <c r="HK483" s="379"/>
      <c r="HL483" s="379"/>
      <c r="HM483" s="379"/>
      <c r="HN483" s="379"/>
      <c r="HO483" s="379"/>
      <c r="HP483" s="379"/>
      <c r="HQ483" s="379"/>
      <c r="HR483" s="379"/>
      <c r="HS483" s="379"/>
      <c r="HT483" s="379"/>
      <c r="HU483" s="379"/>
      <c r="HV483" s="379"/>
      <c r="HW483" s="379"/>
      <c r="HX483" s="379"/>
      <c r="HY483" s="379"/>
      <c r="HZ483" s="379"/>
      <c r="IA483" s="379"/>
      <c r="IB483" s="379"/>
      <c r="IC483" s="379"/>
      <c r="ID483" s="379"/>
      <c r="IE483" s="379"/>
      <c r="IF483" s="379"/>
      <c r="IG483" s="379"/>
      <c r="IH483" s="379"/>
      <c r="II483" s="379"/>
      <c r="IJ483" s="379"/>
    </row>
    <row r="484" spans="1:244" s="247" customFormat="1" ht="16.2" hidden="1">
      <c r="A484" s="259">
        <v>125</v>
      </c>
      <c r="B484" s="869">
        <v>8000</v>
      </c>
      <c r="C484" s="888" t="s">
        <v>1431</v>
      </c>
      <c r="D484" s="888"/>
      <c r="E484" s="644"/>
      <c r="F484" s="648">
        <f>SUM(F485:F499)</f>
        <v>0</v>
      </c>
      <c r="G484" s="649">
        <f>SUM(G485:G499)</f>
        <v>0</v>
      </c>
      <c r="H484" s="649">
        <f>SUM(H485:H499)</f>
        <v>0</v>
      </c>
      <c r="I484" s="649">
        <f>SUM(I485:I499)</f>
        <v>0</v>
      </c>
      <c r="J484" s="221" t="str">
        <f t="shared" si="103"/>
        <v/>
      </c>
      <c r="K484" s="244"/>
      <c r="L484" s="215"/>
      <c r="M484" s="215"/>
      <c r="N484" s="219"/>
      <c r="O484" s="219"/>
      <c r="P484" s="369"/>
      <c r="Q484" s="215"/>
      <c r="R484" s="215"/>
      <c r="S484" s="219"/>
      <c r="T484" s="219"/>
      <c r="U484" s="215"/>
      <c r="V484" s="219"/>
      <c r="W484" s="219"/>
      <c r="X484" s="215"/>
      <c r="Y484" s="378"/>
    </row>
    <row r="485" spans="1:244" ht="16.2" hidden="1">
      <c r="A485" s="260">
        <v>130</v>
      </c>
      <c r="B485" s="140"/>
      <c r="C485" s="144">
        <v>8011</v>
      </c>
      <c r="D485" s="138" t="s">
        <v>1432</v>
      </c>
      <c r="E485" s="593"/>
      <c r="F485" s="449"/>
      <c r="G485" s="245"/>
      <c r="H485" s="592">
        <v>0</v>
      </c>
      <c r="I485" s="476">
        <f t="shared" ref="I485:I499" si="105">F485+G485+H485</f>
        <v>0</v>
      </c>
      <c r="J485" s="221" t="str">
        <f t="shared" si="103"/>
        <v/>
      </c>
      <c r="K485" s="244"/>
      <c r="N485" s="215"/>
      <c r="O485" s="215"/>
      <c r="S485" s="215"/>
      <c r="T485" s="215"/>
      <c r="V485" s="215"/>
      <c r="W485" s="215"/>
      <c r="Y485" s="378"/>
    </row>
    <row r="486" spans="1:244" ht="16.2" hidden="1">
      <c r="A486" s="260">
        <v>135</v>
      </c>
      <c r="B486" s="140"/>
      <c r="C486" s="137">
        <v>8012</v>
      </c>
      <c r="D486" s="139" t="s">
        <v>1433</v>
      </c>
      <c r="E486" s="593"/>
      <c r="F486" s="449"/>
      <c r="G486" s="245"/>
      <c r="H486" s="592">
        <v>0</v>
      </c>
      <c r="I486" s="476">
        <f t="shared" si="105"/>
        <v>0</v>
      </c>
      <c r="J486" s="221" t="str">
        <f t="shared" si="103"/>
        <v/>
      </c>
      <c r="K486" s="244"/>
      <c r="N486" s="215"/>
      <c r="O486" s="215"/>
      <c r="S486" s="215"/>
      <c r="T486" s="215"/>
      <c r="V486" s="215"/>
      <c r="W486" s="215"/>
      <c r="Y486" s="247"/>
    </row>
    <row r="487" spans="1:244" ht="18" hidden="1" customHeight="1">
      <c r="A487" s="260">
        <v>140</v>
      </c>
      <c r="B487" s="140"/>
      <c r="C487" s="137">
        <v>8017</v>
      </c>
      <c r="D487" s="139" t="s">
        <v>1434</v>
      </c>
      <c r="E487" s="593"/>
      <c r="F487" s="449"/>
      <c r="G487" s="245"/>
      <c r="H487" s="592">
        <v>0</v>
      </c>
      <c r="I487" s="476">
        <f t="shared" si="105"/>
        <v>0</v>
      </c>
      <c r="J487" s="221" t="str">
        <f t="shared" si="103"/>
        <v/>
      </c>
      <c r="K487" s="244"/>
      <c r="N487" s="215"/>
      <c r="O487" s="215"/>
      <c r="S487" s="215"/>
      <c r="T487" s="215"/>
      <c r="V487" s="215"/>
      <c r="W487" s="215"/>
    </row>
    <row r="488" spans="1:244" ht="16.2" hidden="1">
      <c r="A488" s="260">
        <v>145</v>
      </c>
      <c r="B488" s="140"/>
      <c r="C488" s="168">
        <v>8018</v>
      </c>
      <c r="D488" s="199" t="s">
        <v>1435</v>
      </c>
      <c r="E488" s="593"/>
      <c r="F488" s="449"/>
      <c r="G488" s="245"/>
      <c r="H488" s="592">
        <v>0</v>
      </c>
      <c r="I488" s="476">
        <f t="shared" si="105"/>
        <v>0</v>
      </c>
      <c r="J488" s="221" t="str">
        <f t="shared" si="103"/>
        <v/>
      </c>
      <c r="K488" s="244"/>
      <c r="N488" s="215"/>
      <c r="O488" s="215"/>
      <c r="S488" s="215"/>
      <c r="T488" s="215"/>
      <c r="V488" s="215"/>
      <c r="W488" s="215"/>
    </row>
    <row r="489" spans="1:244" ht="16.2" hidden="1">
      <c r="A489" s="260">
        <v>150</v>
      </c>
      <c r="B489" s="140"/>
      <c r="C489" s="164">
        <v>8031</v>
      </c>
      <c r="D489" s="165" t="s">
        <v>1436</v>
      </c>
      <c r="E489" s="593"/>
      <c r="F489" s="449"/>
      <c r="G489" s="245"/>
      <c r="H489" s="592">
        <v>0</v>
      </c>
      <c r="I489" s="476">
        <f t="shared" si="105"/>
        <v>0</v>
      </c>
      <c r="J489" s="221" t="str">
        <f t="shared" si="103"/>
        <v/>
      </c>
      <c r="K489" s="244"/>
      <c r="N489" s="215"/>
      <c r="O489" s="215"/>
      <c r="S489" s="215"/>
      <c r="T489" s="215"/>
      <c r="V489" s="215"/>
      <c r="W489" s="215"/>
    </row>
    <row r="490" spans="1:244" ht="16.2" hidden="1">
      <c r="A490" s="260">
        <v>155</v>
      </c>
      <c r="B490" s="140"/>
      <c r="C490" s="137">
        <v>8032</v>
      </c>
      <c r="D490" s="139" t="s">
        <v>1437</v>
      </c>
      <c r="E490" s="593"/>
      <c r="F490" s="449"/>
      <c r="G490" s="245"/>
      <c r="H490" s="592">
        <v>0</v>
      </c>
      <c r="I490" s="476">
        <f t="shared" si="105"/>
        <v>0</v>
      </c>
      <c r="J490" s="221" t="str">
        <f t="shared" si="103"/>
        <v/>
      </c>
      <c r="K490" s="244"/>
      <c r="N490" s="215"/>
      <c r="O490" s="215"/>
      <c r="S490" s="215"/>
      <c r="T490" s="215"/>
      <c r="V490" s="215"/>
      <c r="W490" s="215"/>
    </row>
    <row r="491" spans="1:244" ht="18" hidden="1" customHeight="1">
      <c r="A491" s="260">
        <v>175</v>
      </c>
      <c r="B491" s="140"/>
      <c r="C491" s="137">
        <v>8037</v>
      </c>
      <c r="D491" s="139" t="s">
        <v>1438</v>
      </c>
      <c r="E491" s="593"/>
      <c r="F491" s="449"/>
      <c r="G491" s="245"/>
      <c r="H491" s="592">
        <v>0</v>
      </c>
      <c r="I491" s="476">
        <f t="shared" si="105"/>
        <v>0</v>
      </c>
      <c r="J491" s="221" t="str">
        <f t="shared" si="103"/>
        <v/>
      </c>
      <c r="K491" s="244"/>
      <c r="N491" s="215"/>
      <c r="O491" s="215"/>
      <c r="S491" s="215"/>
      <c r="T491" s="215"/>
      <c r="V491" s="215"/>
      <c r="W491" s="215"/>
    </row>
    <row r="492" spans="1:244" ht="16.2" hidden="1">
      <c r="A492" s="260">
        <v>180</v>
      </c>
      <c r="B492" s="140"/>
      <c r="C492" s="168">
        <v>8038</v>
      </c>
      <c r="D492" s="199" t="s">
        <v>308</v>
      </c>
      <c r="E492" s="593"/>
      <c r="F492" s="449"/>
      <c r="G492" s="245"/>
      <c r="H492" s="592">
        <v>0</v>
      </c>
      <c r="I492" s="476">
        <f t="shared" si="105"/>
        <v>0</v>
      </c>
      <c r="J492" s="221" t="str">
        <f t="shared" si="103"/>
        <v/>
      </c>
      <c r="K492" s="244"/>
      <c r="N492" s="215"/>
      <c r="O492" s="215"/>
      <c r="S492" s="215"/>
      <c r="T492" s="215"/>
      <c r="V492" s="215"/>
      <c r="W492" s="215"/>
    </row>
    <row r="493" spans="1:244" ht="16.2" hidden="1">
      <c r="A493" s="260">
        <v>185</v>
      </c>
      <c r="B493" s="140"/>
      <c r="C493" s="164">
        <v>8051</v>
      </c>
      <c r="D493" s="165" t="s">
        <v>309</v>
      </c>
      <c r="E493" s="593"/>
      <c r="F493" s="449"/>
      <c r="G493" s="245"/>
      <c r="H493" s="592">
        <v>0</v>
      </c>
      <c r="I493" s="476">
        <f t="shared" si="105"/>
        <v>0</v>
      </c>
      <c r="J493" s="221" t="str">
        <f t="shared" si="103"/>
        <v/>
      </c>
      <c r="K493" s="244"/>
      <c r="N493" s="215"/>
      <c r="O493" s="215"/>
      <c r="S493" s="215"/>
      <c r="T493" s="215"/>
      <c r="V493" s="215"/>
      <c r="W493" s="215"/>
    </row>
    <row r="494" spans="1:244" ht="16.2" hidden="1">
      <c r="A494" s="260">
        <v>190</v>
      </c>
      <c r="B494" s="140"/>
      <c r="C494" s="137">
        <v>8052</v>
      </c>
      <c r="D494" s="139" t="s">
        <v>310</v>
      </c>
      <c r="E494" s="593"/>
      <c r="F494" s="449"/>
      <c r="G494" s="245"/>
      <c r="H494" s="592">
        <v>0</v>
      </c>
      <c r="I494" s="476">
        <f t="shared" si="105"/>
        <v>0</v>
      </c>
      <c r="J494" s="221" t="str">
        <f t="shared" si="103"/>
        <v/>
      </c>
      <c r="K494" s="244"/>
      <c r="N494" s="215"/>
      <c r="O494" s="215"/>
      <c r="S494" s="215"/>
      <c r="T494" s="215"/>
      <c r="V494" s="215"/>
      <c r="W494" s="215"/>
    </row>
    <row r="495" spans="1:244" ht="31.8" hidden="1">
      <c r="A495" s="260">
        <v>195</v>
      </c>
      <c r="B495" s="140"/>
      <c r="C495" s="137">
        <v>8057</v>
      </c>
      <c r="D495" s="139" t="s">
        <v>311</v>
      </c>
      <c r="E495" s="593"/>
      <c r="F495" s="449"/>
      <c r="G495" s="245"/>
      <c r="H495" s="592">
        <v>0</v>
      </c>
      <c r="I495" s="476">
        <f t="shared" si="105"/>
        <v>0</v>
      </c>
      <c r="J495" s="221" t="str">
        <f t="shared" si="103"/>
        <v/>
      </c>
      <c r="K495" s="244"/>
      <c r="N495" s="215"/>
      <c r="O495" s="215"/>
      <c r="S495" s="215"/>
      <c r="T495" s="215"/>
      <c r="V495" s="215"/>
      <c r="W495" s="215"/>
    </row>
    <row r="496" spans="1:244" ht="16.2" hidden="1">
      <c r="A496" s="260">
        <v>200</v>
      </c>
      <c r="B496" s="140"/>
      <c r="C496" s="168">
        <v>8058</v>
      </c>
      <c r="D496" s="199" t="s">
        <v>312</v>
      </c>
      <c r="E496" s="593"/>
      <c r="F496" s="449"/>
      <c r="G496" s="245"/>
      <c r="H496" s="592">
        <v>0</v>
      </c>
      <c r="I496" s="476">
        <f t="shared" si="105"/>
        <v>0</v>
      </c>
      <c r="J496" s="221" t="str">
        <f t="shared" si="103"/>
        <v/>
      </c>
      <c r="K496" s="244"/>
      <c r="N496" s="215"/>
      <c r="O496" s="215"/>
      <c r="S496" s="215"/>
      <c r="T496" s="215"/>
      <c r="V496" s="215"/>
      <c r="W496" s="215"/>
    </row>
    <row r="497" spans="1:25" ht="16.2" hidden="1">
      <c r="A497" s="260">
        <v>205</v>
      </c>
      <c r="B497" s="140"/>
      <c r="C497" s="166">
        <v>8080</v>
      </c>
      <c r="D497" s="200" t="s">
        <v>34</v>
      </c>
      <c r="E497" s="593"/>
      <c r="F497" s="592">
        <v>0</v>
      </c>
      <c r="G497" s="592">
        <v>0</v>
      </c>
      <c r="H497" s="592">
        <v>0</v>
      </c>
      <c r="I497" s="476">
        <f t="shared" si="105"/>
        <v>0</v>
      </c>
      <c r="J497" s="221" t="str">
        <f t="shared" si="103"/>
        <v/>
      </c>
      <c r="K497" s="244"/>
      <c r="N497" s="215"/>
      <c r="O497" s="215"/>
      <c r="S497" s="215"/>
      <c r="T497" s="215"/>
      <c r="V497" s="215"/>
      <c r="W497" s="215"/>
    </row>
    <row r="498" spans="1:25" ht="16.2" hidden="1">
      <c r="A498" s="260">
        <v>210</v>
      </c>
      <c r="B498" s="140"/>
      <c r="C498" s="137">
        <v>8097</v>
      </c>
      <c r="D498" s="159" t="s">
        <v>313</v>
      </c>
      <c r="E498" s="593"/>
      <c r="F498" s="592">
        <v>0</v>
      </c>
      <c r="G498" s="592">
        <v>0</v>
      </c>
      <c r="H498" s="592">
        <v>0</v>
      </c>
      <c r="I498" s="476">
        <f t="shared" si="105"/>
        <v>0</v>
      </c>
      <c r="J498" s="221" t="str">
        <f t="shared" si="103"/>
        <v/>
      </c>
      <c r="K498" s="244"/>
      <c r="N498" s="215"/>
      <c r="O498" s="215"/>
      <c r="S498" s="215"/>
      <c r="T498" s="215"/>
      <c r="V498" s="215"/>
      <c r="W498" s="215"/>
    </row>
    <row r="499" spans="1:25" ht="16.2" hidden="1">
      <c r="A499" s="260">
        <v>215</v>
      </c>
      <c r="B499" s="140"/>
      <c r="C499" s="142">
        <v>8098</v>
      </c>
      <c r="D499" s="154" t="s">
        <v>314</v>
      </c>
      <c r="E499" s="593"/>
      <c r="F499" s="592">
        <v>0</v>
      </c>
      <c r="G499" s="592">
        <v>0</v>
      </c>
      <c r="H499" s="592">
        <v>0</v>
      </c>
      <c r="I499" s="476">
        <f t="shared" si="105"/>
        <v>0</v>
      </c>
      <c r="J499" s="221" t="str">
        <f t="shared" si="103"/>
        <v/>
      </c>
      <c r="K499" s="244"/>
      <c r="N499" s="215"/>
      <c r="O499" s="215"/>
      <c r="S499" s="215"/>
      <c r="T499" s="215"/>
      <c r="V499" s="215"/>
      <c r="W499" s="215"/>
    </row>
    <row r="500" spans="1:25" s="247" customFormat="1" ht="33" hidden="1" customHeight="1">
      <c r="A500" s="259">
        <v>220</v>
      </c>
      <c r="B500" s="869">
        <v>8100</v>
      </c>
      <c r="C500" s="890" t="s">
        <v>315</v>
      </c>
      <c r="D500" s="891"/>
      <c r="E500" s="644"/>
      <c r="F500" s="648">
        <f>SUM(F501:F504)</f>
        <v>0</v>
      </c>
      <c r="G500" s="649">
        <f>SUM(G501:G504)</f>
        <v>0</v>
      </c>
      <c r="H500" s="649">
        <f>SUM(H501:H504)</f>
        <v>0</v>
      </c>
      <c r="I500" s="649">
        <f>SUM(I501:I504)</f>
        <v>0</v>
      </c>
      <c r="J500" s="221" t="str">
        <f t="shared" si="103"/>
        <v/>
      </c>
      <c r="K500" s="244"/>
      <c r="L500" s="215"/>
      <c r="M500" s="215"/>
      <c r="N500" s="219"/>
      <c r="O500" s="219"/>
      <c r="P500" s="369"/>
      <c r="Q500" s="215"/>
      <c r="R500" s="215"/>
      <c r="S500" s="219"/>
      <c r="T500" s="219"/>
      <c r="U500" s="215"/>
      <c r="V500" s="219"/>
      <c r="W500" s="219"/>
      <c r="X500" s="215"/>
      <c r="Y500" s="215"/>
    </row>
    <row r="501" spans="1:25" ht="16.2" hidden="1">
      <c r="A501" s="260">
        <v>225</v>
      </c>
      <c r="B501" s="136"/>
      <c r="C501" s="144">
        <v>8111</v>
      </c>
      <c r="D501" s="147" t="s">
        <v>316</v>
      </c>
      <c r="E501" s="593"/>
      <c r="F501" s="592">
        <v>0</v>
      </c>
      <c r="G501" s="592">
        <v>0</v>
      </c>
      <c r="H501" s="592">
        <v>0</v>
      </c>
      <c r="I501" s="476">
        <f>F501+G501+H501</f>
        <v>0</v>
      </c>
      <c r="J501" s="221" t="str">
        <f t="shared" si="103"/>
        <v/>
      </c>
      <c r="K501" s="244"/>
      <c r="N501" s="215"/>
      <c r="O501" s="215"/>
      <c r="S501" s="215"/>
      <c r="T501" s="215"/>
      <c r="V501" s="215"/>
      <c r="W501" s="215"/>
    </row>
    <row r="502" spans="1:25" ht="16.2" hidden="1">
      <c r="A502" s="260">
        <v>230</v>
      </c>
      <c r="B502" s="136"/>
      <c r="C502" s="168">
        <v>8112</v>
      </c>
      <c r="D502" s="170" t="s">
        <v>317</v>
      </c>
      <c r="E502" s="593"/>
      <c r="F502" s="592">
        <v>0</v>
      </c>
      <c r="G502" s="592">
        <v>0</v>
      </c>
      <c r="H502" s="592">
        <v>0</v>
      </c>
      <c r="I502" s="476">
        <f>F502+G502+H502</f>
        <v>0</v>
      </c>
      <c r="J502" s="221" t="str">
        <f t="shared" si="103"/>
        <v/>
      </c>
      <c r="K502" s="244"/>
      <c r="N502" s="215"/>
      <c r="O502" s="215"/>
      <c r="S502" s="215"/>
      <c r="T502" s="215"/>
      <c r="V502" s="215"/>
      <c r="W502" s="215"/>
      <c r="Y502" s="247"/>
    </row>
    <row r="503" spans="1:25" ht="31.8" hidden="1">
      <c r="A503" s="260">
        <v>235</v>
      </c>
      <c r="B503" s="143"/>
      <c r="C503" s="137">
        <v>8121</v>
      </c>
      <c r="D503" s="159" t="s">
        <v>318</v>
      </c>
      <c r="E503" s="593"/>
      <c r="F503" s="592">
        <v>0</v>
      </c>
      <c r="G503" s="592">
        <v>0</v>
      </c>
      <c r="H503" s="592">
        <v>0</v>
      </c>
      <c r="I503" s="476">
        <f>F503+G503+H503</f>
        <v>0</v>
      </c>
      <c r="J503" s="221" t="str">
        <f t="shared" si="103"/>
        <v/>
      </c>
      <c r="K503" s="244"/>
      <c r="N503" s="215"/>
      <c r="O503" s="215"/>
      <c r="S503" s="215"/>
      <c r="T503" s="215"/>
      <c r="V503" s="215"/>
      <c r="W503" s="215"/>
    </row>
    <row r="504" spans="1:25" ht="31.8" hidden="1">
      <c r="A504" s="260">
        <v>240</v>
      </c>
      <c r="B504" s="136"/>
      <c r="C504" s="142">
        <v>8122</v>
      </c>
      <c r="D504" s="154" t="s">
        <v>758</v>
      </c>
      <c r="E504" s="593"/>
      <c r="F504" s="592">
        <v>0</v>
      </c>
      <c r="G504" s="592">
        <v>0</v>
      </c>
      <c r="H504" s="592">
        <v>0</v>
      </c>
      <c r="I504" s="476">
        <f>F504+G504+H504</f>
        <v>0</v>
      </c>
      <c r="J504" s="221" t="str">
        <f t="shared" si="103"/>
        <v/>
      </c>
      <c r="K504" s="244"/>
      <c r="N504" s="215"/>
      <c r="O504" s="215"/>
      <c r="S504" s="215"/>
      <c r="T504" s="215"/>
      <c r="V504" s="215"/>
      <c r="W504" s="215"/>
    </row>
    <row r="505" spans="1:25" s="247" customFormat="1" ht="23.25" hidden="1" customHeight="1">
      <c r="A505" s="259">
        <v>245</v>
      </c>
      <c r="B505" s="869">
        <v>8200</v>
      </c>
      <c r="C505" s="894" t="s">
        <v>759</v>
      </c>
      <c r="D505" s="895"/>
      <c r="E505" s="644"/>
      <c r="F505" s="671">
        <v>0</v>
      </c>
      <c r="G505" s="671">
        <v>0</v>
      </c>
      <c r="H505" s="671">
        <v>0</v>
      </c>
      <c r="I505" s="652">
        <f>F505+G505+H505</f>
        <v>0</v>
      </c>
      <c r="J505" s="221" t="str">
        <f t="shared" si="103"/>
        <v/>
      </c>
      <c r="K505" s="244"/>
      <c r="L505" s="215"/>
      <c r="M505" s="215"/>
      <c r="N505" s="219"/>
      <c r="O505" s="219"/>
      <c r="P505" s="369"/>
      <c r="Q505" s="215"/>
      <c r="R505" s="215"/>
      <c r="S505" s="219"/>
      <c r="T505" s="219"/>
      <c r="U505" s="215"/>
      <c r="V505" s="219"/>
      <c r="W505" s="219"/>
      <c r="X505" s="215"/>
      <c r="Y505" s="215"/>
    </row>
    <row r="506" spans="1:25" s="247" customFormat="1" ht="16.2" hidden="1">
      <c r="A506" s="259">
        <v>255</v>
      </c>
      <c r="B506" s="869">
        <v>8300</v>
      </c>
      <c r="C506" s="896" t="s">
        <v>760</v>
      </c>
      <c r="D506" s="896"/>
      <c r="E506" s="644"/>
      <c r="F506" s="648">
        <f>SUM(F507:F514)</f>
        <v>0</v>
      </c>
      <c r="G506" s="649">
        <f>SUM(G507:G514)</f>
        <v>0</v>
      </c>
      <c r="H506" s="649">
        <f>SUM(H507:H514)</f>
        <v>0</v>
      </c>
      <c r="I506" s="649">
        <f>SUM(I507:I514)</f>
        <v>0</v>
      </c>
      <c r="J506" s="221" t="str">
        <f t="shared" si="103"/>
        <v/>
      </c>
      <c r="K506" s="244"/>
      <c r="L506" s="215"/>
      <c r="M506" s="215"/>
      <c r="N506" s="219"/>
      <c r="O506" s="219"/>
      <c r="P506" s="369"/>
      <c r="Q506" s="215"/>
      <c r="R506" s="215"/>
      <c r="S506" s="219"/>
      <c r="T506" s="219"/>
      <c r="U506" s="215"/>
      <c r="V506" s="219"/>
      <c r="W506" s="219"/>
      <c r="X506" s="215"/>
      <c r="Y506" s="215"/>
    </row>
    <row r="507" spans="1:25" ht="18.75" hidden="1" customHeight="1">
      <c r="A507" s="261">
        <v>260</v>
      </c>
      <c r="B507" s="143"/>
      <c r="C507" s="144">
        <v>8311</v>
      </c>
      <c r="D507" s="147" t="s">
        <v>761</v>
      </c>
      <c r="E507" s="593"/>
      <c r="F507" s="449"/>
      <c r="G507" s="245"/>
      <c r="H507" s="592">
        <v>0</v>
      </c>
      <c r="I507" s="476">
        <f t="shared" ref="I507:I570" si="106">F507+G507+H507</f>
        <v>0</v>
      </c>
      <c r="J507" s="221" t="str">
        <f t="shared" si="103"/>
        <v/>
      </c>
      <c r="K507" s="244"/>
      <c r="N507" s="215"/>
      <c r="O507" s="215"/>
      <c r="S507" s="215"/>
      <c r="T507" s="215"/>
      <c r="V507" s="215"/>
      <c r="W507" s="215"/>
      <c r="Y507" s="247"/>
    </row>
    <row r="508" spans="1:25" ht="18.75" hidden="1" customHeight="1">
      <c r="A508" s="261">
        <v>261</v>
      </c>
      <c r="B508" s="136"/>
      <c r="C508" s="168">
        <v>8312</v>
      </c>
      <c r="D508" s="170" t="s">
        <v>762</v>
      </c>
      <c r="E508" s="593"/>
      <c r="F508" s="449"/>
      <c r="G508" s="245"/>
      <c r="H508" s="592">
        <v>0</v>
      </c>
      <c r="I508" s="476">
        <f t="shared" si="106"/>
        <v>0</v>
      </c>
      <c r="J508" s="221" t="str">
        <f t="shared" si="103"/>
        <v/>
      </c>
      <c r="K508" s="244"/>
      <c r="N508" s="215"/>
      <c r="O508" s="215"/>
      <c r="S508" s="215"/>
      <c r="T508" s="215"/>
      <c r="V508" s="215"/>
      <c r="W508" s="215"/>
      <c r="Y508" s="247"/>
    </row>
    <row r="509" spans="1:25" ht="18.75" hidden="1" customHeight="1">
      <c r="A509" s="261">
        <v>262</v>
      </c>
      <c r="B509" s="136"/>
      <c r="C509" s="137">
        <v>8321</v>
      </c>
      <c r="D509" s="159" t="s">
        <v>763</v>
      </c>
      <c r="E509" s="593"/>
      <c r="F509" s="449"/>
      <c r="G509" s="245"/>
      <c r="H509" s="592">
        <v>0</v>
      </c>
      <c r="I509" s="476">
        <f t="shared" si="106"/>
        <v>0</v>
      </c>
      <c r="J509" s="221" t="str">
        <f t="shared" si="103"/>
        <v/>
      </c>
      <c r="K509" s="244"/>
      <c r="N509" s="215"/>
      <c r="O509" s="215"/>
      <c r="S509" s="215"/>
      <c r="T509" s="215"/>
      <c r="V509" s="215"/>
      <c r="W509" s="215"/>
    </row>
    <row r="510" spans="1:25" ht="18.75" hidden="1" customHeight="1">
      <c r="A510" s="261">
        <v>263</v>
      </c>
      <c r="B510" s="136"/>
      <c r="C510" s="142">
        <v>8322</v>
      </c>
      <c r="D510" s="154" t="s">
        <v>764</v>
      </c>
      <c r="E510" s="593"/>
      <c r="F510" s="449"/>
      <c r="G510" s="245"/>
      <c r="H510" s="592">
        <v>0</v>
      </c>
      <c r="I510" s="476">
        <f t="shared" si="106"/>
        <v>0</v>
      </c>
      <c r="J510" s="221" t="str">
        <f t="shared" si="103"/>
        <v/>
      </c>
      <c r="K510" s="244"/>
      <c r="N510" s="215"/>
      <c r="O510" s="215"/>
      <c r="S510" s="215"/>
      <c r="T510" s="215"/>
      <c r="V510" s="215"/>
      <c r="W510" s="215"/>
    </row>
    <row r="511" spans="1:25" ht="18.75" hidden="1" customHeight="1">
      <c r="A511" s="261">
        <v>264</v>
      </c>
      <c r="B511" s="143"/>
      <c r="C511" s="144">
        <v>8371</v>
      </c>
      <c r="D511" s="147" t="s">
        <v>765</v>
      </c>
      <c r="E511" s="593"/>
      <c r="F511" s="449"/>
      <c r="G511" s="245"/>
      <c r="H511" s="592">
        <v>0</v>
      </c>
      <c r="I511" s="476">
        <f t="shared" si="106"/>
        <v>0</v>
      </c>
      <c r="J511" s="221" t="str">
        <f t="shared" si="103"/>
        <v/>
      </c>
      <c r="K511" s="244"/>
      <c r="N511" s="215"/>
      <c r="O511" s="215"/>
      <c r="S511" s="215"/>
      <c r="T511" s="215"/>
      <c r="V511" s="215"/>
      <c r="W511" s="215"/>
    </row>
    <row r="512" spans="1:25" ht="18.75" hidden="1" customHeight="1">
      <c r="A512" s="261">
        <v>265</v>
      </c>
      <c r="B512" s="136"/>
      <c r="C512" s="168">
        <v>8372</v>
      </c>
      <c r="D512" s="170" t="s">
        <v>766</v>
      </c>
      <c r="E512" s="593"/>
      <c r="F512" s="449"/>
      <c r="G512" s="245"/>
      <c r="H512" s="592">
        <v>0</v>
      </c>
      <c r="I512" s="476">
        <f t="shared" si="106"/>
        <v>0</v>
      </c>
      <c r="J512" s="221" t="str">
        <f t="shared" si="103"/>
        <v/>
      </c>
      <c r="K512" s="244"/>
      <c r="N512" s="215"/>
      <c r="O512" s="215"/>
      <c r="S512" s="215"/>
      <c r="T512" s="215"/>
      <c r="V512" s="215"/>
      <c r="W512" s="215"/>
    </row>
    <row r="513" spans="1:25" ht="18.75" hidden="1" customHeight="1">
      <c r="A513" s="261">
        <v>266</v>
      </c>
      <c r="B513" s="136"/>
      <c r="C513" s="137">
        <v>8381</v>
      </c>
      <c r="D513" s="159" t="s">
        <v>767</v>
      </c>
      <c r="E513" s="593"/>
      <c r="F513" s="449"/>
      <c r="G513" s="245"/>
      <c r="H513" s="592">
        <v>0</v>
      </c>
      <c r="I513" s="476">
        <f t="shared" si="106"/>
        <v>0</v>
      </c>
      <c r="J513" s="221" t="str">
        <f t="shared" si="103"/>
        <v/>
      </c>
      <c r="K513" s="244"/>
      <c r="N513" s="215"/>
      <c r="O513" s="215"/>
      <c r="S513" s="215"/>
      <c r="T513" s="215"/>
      <c r="V513" s="215"/>
      <c r="W513" s="215"/>
    </row>
    <row r="514" spans="1:25" ht="18.75" hidden="1" customHeight="1">
      <c r="A514" s="261">
        <v>267</v>
      </c>
      <c r="B514" s="136"/>
      <c r="C514" s="142">
        <v>8382</v>
      </c>
      <c r="D514" s="154" t="s">
        <v>768</v>
      </c>
      <c r="E514" s="593"/>
      <c r="F514" s="449"/>
      <c r="G514" s="245"/>
      <c r="H514" s="592">
        <v>0</v>
      </c>
      <c r="I514" s="476">
        <f t="shared" si="106"/>
        <v>0</v>
      </c>
      <c r="J514" s="221" t="str">
        <f t="shared" si="103"/>
        <v/>
      </c>
      <c r="K514" s="244"/>
      <c r="N514" s="215"/>
      <c r="O514" s="215"/>
      <c r="S514" s="215"/>
      <c r="T514" s="215"/>
      <c r="V514" s="215"/>
      <c r="W514" s="215"/>
    </row>
    <row r="515" spans="1:25" s="247" customFormat="1" hidden="1">
      <c r="A515" s="259">
        <v>295</v>
      </c>
      <c r="B515" s="869">
        <v>8500</v>
      </c>
      <c r="C515" s="888" t="s">
        <v>769</v>
      </c>
      <c r="D515" s="888"/>
      <c r="E515" s="644"/>
      <c r="F515" s="648">
        <f>SUM(F516:F518)</f>
        <v>0</v>
      </c>
      <c r="G515" s="649">
        <f>SUM(G516:G518)</f>
        <v>0</v>
      </c>
      <c r="H515" s="649">
        <f>SUM(H516:H518)</f>
        <v>0</v>
      </c>
      <c r="I515" s="649">
        <f>SUM(I516:I518)</f>
        <v>0</v>
      </c>
      <c r="J515" s="221" t="str">
        <f t="shared" si="103"/>
        <v/>
      </c>
      <c r="K515" s="244"/>
      <c r="L515" s="215"/>
      <c r="M515" s="215"/>
      <c r="N515" s="219"/>
      <c r="O515" s="219"/>
      <c r="P515" s="369"/>
      <c r="Q515" s="215"/>
      <c r="R515" s="215"/>
      <c r="S515" s="219"/>
      <c r="T515" s="219"/>
      <c r="U515" s="215"/>
      <c r="V515" s="219"/>
      <c r="W515" s="219"/>
      <c r="X515" s="215"/>
      <c r="Y515" s="215"/>
    </row>
    <row r="516" spans="1:25" ht="16.2" hidden="1">
      <c r="A516" s="260">
        <v>300</v>
      </c>
      <c r="B516" s="136"/>
      <c r="C516" s="144">
        <v>8501</v>
      </c>
      <c r="D516" s="138" t="s">
        <v>770</v>
      </c>
      <c r="E516" s="593"/>
      <c r="F516" s="449"/>
      <c r="G516" s="245"/>
      <c r="H516" s="592">
        <v>0</v>
      </c>
      <c r="I516" s="476">
        <f t="shared" si="106"/>
        <v>0</v>
      </c>
      <c r="J516" s="221" t="str">
        <f t="shared" si="103"/>
        <v/>
      </c>
      <c r="K516" s="244"/>
      <c r="N516" s="215"/>
      <c r="O516" s="215"/>
      <c r="S516" s="215"/>
      <c r="T516" s="215"/>
      <c r="V516" s="215"/>
      <c r="W516" s="215"/>
    </row>
    <row r="517" spans="1:25" ht="16.2" hidden="1">
      <c r="A517" s="260">
        <v>305</v>
      </c>
      <c r="B517" s="136"/>
      <c r="C517" s="137">
        <v>8502</v>
      </c>
      <c r="D517" s="139" t="s">
        <v>771</v>
      </c>
      <c r="E517" s="593"/>
      <c r="F517" s="449"/>
      <c r="G517" s="245"/>
      <c r="H517" s="592">
        <v>0</v>
      </c>
      <c r="I517" s="476">
        <f t="shared" si="106"/>
        <v>0</v>
      </c>
      <c r="J517" s="221" t="str">
        <f t="shared" si="103"/>
        <v/>
      </c>
      <c r="K517" s="244"/>
      <c r="N517" s="215"/>
      <c r="O517" s="215"/>
      <c r="S517" s="215"/>
      <c r="T517" s="215"/>
      <c r="V517" s="215"/>
      <c r="W517" s="215"/>
      <c r="Y517" s="247"/>
    </row>
    <row r="518" spans="1:25" ht="16.2" hidden="1">
      <c r="A518" s="260">
        <v>310</v>
      </c>
      <c r="B518" s="136"/>
      <c r="C518" s="142">
        <v>8504</v>
      </c>
      <c r="D518" s="154" t="s">
        <v>772</v>
      </c>
      <c r="E518" s="593"/>
      <c r="F518" s="449"/>
      <c r="G518" s="245"/>
      <c r="H518" s="592">
        <v>0</v>
      </c>
      <c r="I518" s="476">
        <f t="shared" si="106"/>
        <v>0</v>
      </c>
      <c r="J518" s="221" t="str">
        <f t="shared" si="103"/>
        <v/>
      </c>
      <c r="K518" s="244"/>
      <c r="N518" s="215"/>
      <c r="O518" s="215"/>
      <c r="S518" s="215"/>
      <c r="T518" s="215"/>
      <c r="V518" s="215"/>
      <c r="W518" s="215"/>
    </row>
    <row r="519" spans="1:25" s="247" customFormat="1" hidden="1">
      <c r="A519" s="259">
        <v>315</v>
      </c>
      <c r="B519" s="869">
        <v>8600</v>
      </c>
      <c r="C519" s="888" t="s">
        <v>773</v>
      </c>
      <c r="D519" s="888"/>
      <c r="E519" s="644"/>
      <c r="F519" s="648">
        <f>SUM(F520:F523)</f>
        <v>0</v>
      </c>
      <c r="G519" s="649">
        <f>SUM(G520:G523)</f>
        <v>0</v>
      </c>
      <c r="H519" s="649">
        <f>SUM(H520:H523)</f>
        <v>0</v>
      </c>
      <c r="I519" s="649">
        <f>SUM(I520:I523)</f>
        <v>0</v>
      </c>
      <c r="J519" s="221" t="str">
        <f t="shared" si="103"/>
        <v/>
      </c>
      <c r="K519" s="244"/>
      <c r="L519" s="215"/>
      <c r="M519" s="215"/>
      <c r="N519" s="219"/>
      <c r="O519" s="219"/>
      <c r="P519" s="369"/>
      <c r="Q519" s="215"/>
      <c r="R519" s="215"/>
      <c r="S519" s="219"/>
      <c r="T519" s="219"/>
      <c r="U519" s="215"/>
      <c r="V519" s="219"/>
      <c r="W519" s="219"/>
      <c r="X519" s="215"/>
      <c r="Y519" s="215"/>
    </row>
    <row r="520" spans="1:25" ht="16.2" hidden="1">
      <c r="A520" s="260">
        <v>320</v>
      </c>
      <c r="B520" s="136"/>
      <c r="C520" s="144">
        <v>8611</v>
      </c>
      <c r="D520" s="138" t="s">
        <v>774</v>
      </c>
      <c r="E520" s="593"/>
      <c r="F520" s="449"/>
      <c r="G520" s="245"/>
      <c r="H520" s="592">
        <v>0</v>
      </c>
      <c r="I520" s="476">
        <f t="shared" si="106"/>
        <v>0</v>
      </c>
      <c r="J520" s="221" t="str">
        <f t="shared" si="103"/>
        <v/>
      </c>
      <c r="K520" s="244"/>
      <c r="N520" s="215"/>
      <c r="O520" s="215"/>
      <c r="S520" s="215"/>
      <c r="T520" s="215"/>
      <c r="V520" s="215"/>
      <c r="W520" s="215"/>
    </row>
    <row r="521" spans="1:25" ht="16.2" hidden="1">
      <c r="A521" s="260">
        <v>325</v>
      </c>
      <c r="B521" s="136"/>
      <c r="C521" s="164">
        <v>8621</v>
      </c>
      <c r="D521" s="165" t="s">
        <v>775</v>
      </c>
      <c r="E521" s="593"/>
      <c r="F521" s="449"/>
      <c r="G521" s="245"/>
      <c r="H521" s="592">
        <v>0</v>
      </c>
      <c r="I521" s="476">
        <f t="shared" si="106"/>
        <v>0</v>
      </c>
      <c r="J521" s="221" t="str">
        <f t="shared" si="103"/>
        <v/>
      </c>
      <c r="K521" s="244"/>
      <c r="N521" s="215"/>
      <c r="O521" s="215"/>
      <c r="S521" s="215"/>
      <c r="T521" s="215"/>
      <c r="V521" s="215"/>
      <c r="W521" s="215"/>
      <c r="Y521" s="247"/>
    </row>
    <row r="522" spans="1:25" ht="16.2" hidden="1">
      <c r="A522" s="260">
        <v>330</v>
      </c>
      <c r="B522" s="136"/>
      <c r="C522" s="137">
        <v>8623</v>
      </c>
      <c r="D522" s="139" t="s">
        <v>776</v>
      </c>
      <c r="E522" s="593"/>
      <c r="F522" s="449"/>
      <c r="G522" s="245"/>
      <c r="H522" s="592">
        <v>0</v>
      </c>
      <c r="I522" s="476">
        <f t="shared" si="106"/>
        <v>0</v>
      </c>
      <c r="J522" s="221" t="str">
        <f t="shared" si="103"/>
        <v/>
      </c>
      <c r="K522" s="244"/>
      <c r="N522" s="215"/>
      <c r="O522" s="215"/>
      <c r="S522" s="215"/>
      <c r="T522" s="215"/>
      <c r="V522" s="215"/>
      <c r="W522" s="215"/>
    </row>
    <row r="523" spans="1:25" ht="16.2" hidden="1">
      <c r="A523" s="260">
        <v>340</v>
      </c>
      <c r="B523" s="136"/>
      <c r="C523" s="201">
        <v>8640</v>
      </c>
      <c r="D523" s="202" t="s">
        <v>777</v>
      </c>
      <c r="E523" s="593"/>
      <c r="F523" s="592">
        <v>0</v>
      </c>
      <c r="G523" s="592">
        <v>0</v>
      </c>
      <c r="H523" s="592">
        <v>0</v>
      </c>
      <c r="I523" s="476">
        <f t="shared" si="106"/>
        <v>0</v>
      </c>
      <c r="J523" s="221" t="str">
        <f t="shared" si="103"/>
        <v/>
      </c>
      <c r="K523" s="244"/>
      <c r="N523" s="215"/>
      <c r="O523" s="215"/>
      <c r="S523" s="215"/>
      <c r="T523" s="215"/>
      <c r="V523" s="215"/>
      <c r="W523" s="215"/>
    </row>
    <row r="524" spans="1:25" s="247" customFormat="1" ht="32.25" hidden="1" customHeight="1">
      <c r="A524" s="259">
        <v>295</v>
      </c>
      <c r="B524" s="869">
        <v>8700</v>
      </c>
      <c r="C524" s="889" t="s">
        <v>109</v>
      </c>
      <c r="D524" s="889"/>
      <c r="E524" s="644"/>
      <c r="F524" s="648">
        <f>SUM(F525:F526)</f>
        <v>0</v>
      </c>
      <c r="G524" s="649">
        <f>SUM(G525:G526)</f>
        <v>0</v>
      </c>
      <c r="H524" s="649">
        <f>SUM(H525:H526)</f>
        <v>0</v>
      </c>
      <c r="I524" s="649">
        <f>SUM(I525:I526)</f>
        <v>0</v>
      </c>
      <c r="J524" s="221" t="str">
        <f t="shared" si="103"/>
        <v/>
      </c>
      <c r="K524" s="244"/>
      <c r="L524" s="215"/>
      <c r="M524" s="215"/>
      <c r="N524" s="219"/>
      <c r="O524" s="219"/>
      <c r="P524" s="369"/>
      <c r="Q524" s="215"/>
      <c r="R524" s="215"/>
      <c r="S524" s="219"/>
      <c r="T524" s="219"/>
      <c r="U524" s="215"/>
      <c r="V524" s="219"/>
      <c r="W524" s="219"/>
      <c r="X524" s="215"/>
      <c r="Y524" s="215"/>
    </row>
    <row r="525" spans="1:25" hidden="1">
      <c r="A525" s="260">
        <v>300</v>
      </c>
      <c r="B525" s="136"/>
      <c r="C525" s="144">
        <v>8733</v>
      </c>
      <c r="D525" s="138" t="s">
        <v>319</v>
      </c>
      <c r="E525" s="593"/>
      <c r="F525" s="592">
        <v>0</v>
      </c>
      <c r="G525" s="592">
        <v>0</v>
      </c>
      <c r="H525" s="592">
        <v>0</v>
      </c>
      <c r="I525" s="476">
        <f t="shared" si="106"/>
        <v>0</v>
      </c>
      <c r="J525" s="221" t="str">
        <f t="shared" si="103"/>
        <v/>
      </c>
      <c r="K525" s="244"/>
      <c r="N525" s="215"/>
      <c r="O525" s="215"/>
      <c r="S525" s="215"/>
      <c r="T525" s="215"/>
      <c r="V525" s="215"/>
      <c r="W525" s="215"/>
    </row>
    <row r="526" spans="1:25" ht="16.2" hidden="1">
      <c r="A526" s="260">
        <v>310</v>
      </c>
      <c r="B526" s="136"/>
      <c r="C526" s="142">
        <v>8766</v>
      </c>
      <c r="D526" s="154" t="s">
        <v>320</v>
      </c>
      <c r="E526" s="593"/>
      <c r="F526" s="592">
        <v>0</v>
      </c>
      <c r="G526" s="592">
        <v>0</v>
      </c>
      <c r="H526" s="592">
        <v>0</v>
      </c>
      <c r="I526" s="476">
        <f t="shared" si="106"/>
        <v>0</v>
      </c>
      <c r="J526" s="221" t="str">
        <f t="shared" si="103"/>
        <v/>
      </c>
      <c r="K526" s="244"/>
      <c r="N526" s="215"/>
      <c r="O526" s="215"/>
      <c r="S526" s="215"/>
      <c r="T526" s="215"/>
      <c r="V526" s="215"/>
      <c r="W526" s="215"/>
    </row>
    <row r="527" spans="1:25" s="247" customFormat="1" ht="31.5" customHeight="1">
      <c r="A527" s="259">
        <v>355</v>
      </c>
      <c r="B527" s="869">
        <v>8800</v>
      </c>
      <c r="C527" s="890" t="s">
        <v>110</v>
      </c>
      <c r="D527" s="891"/>
      <c r="E527" s="644"/>
      <c r="F527" s="648">
        <f>SUM(F528:F533)</f>
        <v>-19</v>
      </c>
      <c r="G527" s="649">
        <f>SUM(G528:G533)</f>
        <v>0</v>
      </c>
      <c r="H527" s="649">
        <f>SUM(H528:H533)</f>
        <v>0</v>
      </c>
      <c r="I527" s="649">
        <f>SUM(I528:I533)</f>
        <v>-19</v>
      </c>
      <c r="J527" s="221">
        <f t="shared" si="103"/>
        <v>1</v>
      </c>
      <c r="K527" s="244"/>
      <c r="L527" s="215"/>
      <c r="M527" s="215"/>
      <c r="N527" s="219"/>
      <c r="O527" s="219"/>
      <c r="P527" s="369"/>
      <c r="Q527" s="215"/>
      <c r="R527" s="215"/>
      <c r="S527" s="219"/>
      <c r="T527" s="219"/>
      <c r="U527" s="215"/>
      <c r="V527" s="219"/>
      <c r="W527" s="219"/>
      <c r="X527" s="215"/>
      <c r="Y527" s="215"/>
    </row>
    <row r="528" spans="1:25" hidden="1">
      <c r="A528" s="260">
        <v>360</v>
      </c>
      <c r="B528" s="136"/>
      <c r="C528" s="144">
        <v>8801</v>
      </c>
      <c r="D528" s="138" t="s">
        <v>324</v>
      </c>
      <c r="E528" s="593"/>
      <c r="F528" s="592">
        <v>0</v>
      </c>
      <c r="G528" s="592">
        <v>0</v>
      </c>
      <c r="H528" s="592">
        <v>0</v>
      </c>
      <c r="I528" s="476">
        <f t="shared" si="106"/>
        <v>0</v>
      </c>
      <c r="J528" s="221" t="str">
        <f t="shared" ref="J528:J591" si="107">(IF($E528&lt;&gt;0,$J$2,IF($I528&lt;&gt;0,$J$2,"")))</f>
        <v/>
      </c>
      <c r="K528" s="244"/>
      <c r="N528" s="215"/>
      <c r="O528" s="215"/>
      <c r="S528" s="215"/>
      <c r="T528" s="215"/>
      <c r="V528" s="215"/>
      <c r="W528" s="215"/>
    </row>
    <row r="529" spans="1:25" hidden="1">
      <c r="A529" s="260">
        <v>365</v>
      </c>
      <c r="B529" s="136"/>
      <c r="C529" s="137">
        <v>8802</v>
      </c>
      <c r="D529" s="139" t="s">
        <v>325</v>
      </c>
      <c r="E529" s="593"/>
      <c r="F529" s="465"/>
      <c r="G529" s="359"/>
      <c r="H529" s="592">
        <v>0</v>
      </c>
      <c r="I529" s="476">
        <f t="shared" si="106"/>
        <v>0</v>
      </c>
      <c r="J529" s="221" t="str">
        <f t="shared" si="107"/>
        <v/>
      </c>
      <c r="K529" s="244"/>
      <c r="N529" s="215"/>
      <c r="O529" s="215"/>
      <c r="S529" s="215"/>
      <c r="T529" s="215"/>
      <c r="V529" s="215"/>
      <c r="W529" s="215"/>
      <c r="Y529" s="247"/>
    </row>
    <row r="530" spans="1:25" ht="31.2">
      <c r="A530" s="260">
        <v>365</v>
      </c>
      <c r="B530" s="136"/>
      <c r="C530" s="137">
        <v>8803</v>
      </c>
      <c r="D530" s="139" t="s">
        <v>1463</v>
      </c>
      <c r="E530" s="593"/>
      <c r="F530" s="465">
        <v>-19</v>
      </c>
      <c r="G530" s="359"/>
      <c r="H530" s="592">
        <v>0</v>
      </c>
      <c r="I530" s="476">
        <f t="shared" si="106"/>
        <v>-19</v>
      </c>
      <c r="J530" s="221">
        <f t="shared" si="107"/>
        <v>1</v>
      </c>
      <c r="K530" s="244"/>
      <c r="N530" s="215"/>
      <c r="O530" s="215"/>
      <c r="S530" s="215"/>
      <c r="T530" s="215"/>
      <c r="V530" s="215"/>
      <c r="W530" s="215"/>
      <c r="Y530" s="247"/>
    </row>
    <row r="531" spans="1:25" hidden="1">
      <c r="A531" s="260">
        <v>370</v>
      </c>
      <c r="B531" s="136"/>
      <c r="C531" s="137">
        <v>8804</v>
      </c>
      <c r="D531" s="139" t="s">
        <v>321</v>
      </c>
      <c r="E531" s="593"/>
      <c r="F531" s="465"/>
      <c r="G531" s="359"/>
      <c r="H531" s="592">
        <v>0</v>
      </c>
      <c r="I531" s="476">
        <f t="shared" si="106"/>
        <v>0</v>
      </c>
      <c r="J531" s="221" t="str">
        <f t="shared" si="107"/>
        <v/>
      </c>
      <c r="K531" s="244"/>
      <c r="N531" s="215"/>
      <c r="O531" s="215"/>
      <c r="S531" s="215"/>
      <c r="T531" s="215"/>
      <c r="V531" s="215"/>
      <c r="W531" s="215"/>
    </row>
    <row r="532" spans="1:25" hidden="1">
      <c r="A532" s="260">
        <v>365</v>
      </c>
      <c r="B532" s="136"/>
      <c r="C532" s="137">
        <v>8805</v>
      </c>
      <c r="D532" s="494" t="s">
        <v>322</v>
      </c>
      <c r="E532" s="593"/>
      <c r="F532" s="465"/>
      <c r="G532" s="359"/>
      <c r="H532" s="592">
        <v>0</v>
      </c>
      <c r="I532" s="476">
        <f t="shared" si="106"/>
        <v>0</v>
      </c>
      <c r="J532" s="221" t="str">
        <f t="shared" si="107"/>
        <v/>
      </c>
      <c r="K532" s="244"/>
      <c r="N532" s="215"/>
      <c r="O532" s="215"/>
      <c r="S532" s="215"/>
      <c r="T532" s="215"/>
      <c r="V532" s="215"/>
      <c r="W532" s="215"/>
      <c r="Y532" s="247"/>
    </row>
    <row r="533" spans="1:25" hidden="1">
      <c r="A533" s="260">
        <v>370</v>
      </c>
      <c r="B533" s="136"/>
      <c r="C533" s="142">
        <v>8809</v>
      </c>
      <c r="D533" s="141" t="s">
        <v>323</v>
      </c>
      <c r="E533" s="593"/>
      <c r="F533" s="465"/>
      <c r="G533" s="359"/>
      <c r="H533" s="592">
        <v>0</v>
      </c>
      <c r="I533" s="476">
        <f t="shared" si="106"/>
        <v>0</v>
      </c>
      <c r="J533" s="221" t="str">
        <f t="shared" si="107"/>
        <v/>
      </c>
      <c r="K533" s="244"/>
      <c r="N533" s="215"/>
      <c r="O533" s="215"/>
      <c r="S533" s="215"/>
      <c r="T533" s="215"/>
      <c r="V533" s="215"/>
      <c r="W533" s="215"/>
    </row>
    <row r="534" spans="1:25" s="247" customFormat="1" ht="24" hidden="1" customHeight="1">
      <c r="A534" s="259">
        <v>375</v>
      </c>
      <c r="B534" s="869">
        <v>8900</v>
      </c>
      <c r="C534" s="902" t="s">
        <v>359</v>
      </c>
      <c r="D534" s="901"/>
      <c r="E534" s="644"/>
      <c r="F534" s="648">
        <f>SUM(F535:F537)</f>
        <v>0</v>
      </c>
      <c r="G534" s="649">
        <f>SUM(G535:G537)</f>
        <v>0</v>
      </c>
      <c r="H534" s="649">
        <f>SUM(H535:H537)</f>
        <v>0</v>
      </c>
      <c r="I534" s="649">
        <f>SUM(I535:I537)</f>
        <v>0</v>
      </c>
      <c r="J534" s="221" t="str">
        <f t="shared" si="107"/>
        <v/>
      </c>
      <c r="K534" s="244"/>
      <c r="L534" s="215"/>
      <c r="M534" s="215"/>
      <c r="N534" s="219"/>
      <c r="O534" s="219"/>
      <c r="P534" s="369"/>
      <c r="Q534" s="215"/>
      <c r="R534" s="215"/>
      <c r="S534" s="219"/>
      <c r="T534" s="219"/>
      <c r="U534" s="215"/>
      <c r="V534" s="219"/>
      <c r="W534" s="219"/>
      <c r="X534" s="215"/>
      <c r="Y534" s="215"/>
    </row>
    <row r="535" spans="1:25" hidden="1">
      <c r="A535" s="260">
        <v>380</v>
      </c>
      <c r="B535" s="152"/>
      <c r="C535" s="144">
        <v>8901</v>
      </c>
      <c r="D535" s="138" t="s">
        <v>1464</v>
      </c>
      <c r="E535" s="593"/>
      <c r="F535" s="592">
        <v>0</v>
      </c>
      <c r="G535" s="592">
        <v>0</v>
      </c>
      <c r="H535" s="592">
        <v>0</v>
      </c>
      <c r="I535" s="476">
        <f t="shared" si="106"/>
        <v>0</v>
      </c>
      <c r="J535" s="221" t="str">
        <f t="shared" si="107"/>
        <v/>
      </c>
      <c r="K535" s="244"/>
      <c r="N535" s="215"/>
      <c r="O535" s="215"/>
      <c r="S535" s="215"/>
      <c r="T535" s="215"/>
      <c r="V535" s="215"/>
      <c r="W535" s="215"/>
    </row>
    <row r="536" spans="1:25" ht="31.2" hidden="1">
      <c r="A536" s="260">
        <v>385</v>
      </c>
      <c r="B536" s="152"/>
      <c r="C536" s="137">
        <v>8902</v>
      </c>
      <c r="D536" s="139" t="s">
        <v>1465</v>
      </c>
      <c r="E536" s="593"/>
      <c r="F536" s="592">
        <v>0</v>
      </c>
      <c r="G536" s="592">
        <v>0</v>
      </c>
      <c r="H536" s="592">
        <v>0</v>
      </c>
      <c r="I536" s="476">
        <f t="shared" si="106"/>
        <v>0</v>
      </c>
      <c r="J536" s="221" t="str">
        <f t="shared" si="107"/>
        <v/>
      </c>
      <c r="K536" s="244"/>
      <c r="N536" s="215"/>
      <c r="O536" s="215"/>
      <c r="S536" s="215"/>
      <c r="T536" s="215"/>
      <c r="V536" s="215"/>
      <c r="W536" s="215"/>
      <c r="Y536" s="247"/>
    </row>
    <row r="537" spans="1:25" ht="17.25" hidden="1" customHeight="1">
      <c r="A537" s="260">
        <v>390</v>
      </c>
      <c r="B537" s="152"/>
      <c r="C537" s="142">
        <v>8903</v>
      </c>
      <c r="D537" s="141" t="s">
        <v>1045</v>
      </c>
      <c r="E537" s="593"/>
      <c r="F537" s="592">
        <v>0</v>
      </c>
      <c r="G537" s="592">
        <v>0</v>
      </c>
      <c r="H537" s="592">
        <v>0</v>
      </c>
      <c r="I537" s="476">
        <f t="shared" si="106"/>
        <v>0</v>
      </c>
      <c r="J537" s="221" t="str">
        <f t="shared" si="107"/>
        <v/>
      </c>
      <c r="K537" s="244"/>
      <c r="N537" s="215"/>
      <c r="O537" s="215"/>
      <c r="S537" s="215"/>
      <c r="T537" s="215"/>
      <c r="V537" s="215"/>
      <c r="W537" s="215"/>
    </row>
    <row r="538" spans="1:25" s="247" customFormat="1" hidden="1">
      <c r="A538" s="259">
        <v>395</v>
      </c>
      <c r="B538" s="869">
        <v>9000</v>
      </c>
      <c r="C538" s="903" t="s">
        <v>1687</v>
      </c>
      <c r="D538" s="903"/>
      <c r="E538" s="644"/>
      <c r="F538" s="653"/>
      <c r="G538" s="654"/>
      <c r="H538" s="651"/>
      <c r="I538" s="652">
        <f t="shared" si="106"/>
        <v>0</v>
      </c>
      <c r="J538" s="221" t="str">
        <f t="shared" si="107"/>
        <v/>
      </c>
      <c r="K538" s="244"/>
      <c r="L538" s="215"/>
      <c r="M538" s="215"/>
      <c r="N538" s="219"/>
      <c r="O538" s="219"/>
      <c r="P538" s="369"/>
      <c r="Q538" s="215"/>
      <c r="R538" s="215"/>
      <c r="S538" s="219"/>
      <c r="T538" s="219"/>
      <c r="U538" s="215"/>
      <c r="V538" s="219"/>
      <c r="W538" s="219"/>
      <c r="X538" s="215"/>
      <c r="Y538" s="215"/>
    </row>
    <row r="539" spans="1:25" s="247" customFormat="1" ht="33" hidden="1" customHeight="1">
      <c r="A539" s="259">
        <v>405</v>
      </c>
      <c r="B539" s="869">
        <v>9100</v>
      </c>
      <c r="C539" s="887" t="s">
        <v>1466</v>
      </c>
      <c r="D539" s="887"/>
      <c r="E539" s="644"/>
      <c r="F539" s="648">
        <f>SUM(F540:F543)</f>
        <v>0</v>
      </c>
      <c r="G539" s="649">
        <f>SUM(G540:G543)</f>
        <v>0</v>
      </c>
      <c r="H539" s="649">
        <f>SUM(H540:H543)</f>
        <v>0</v>
      </c>
      <c r="I539" s="649">
        <f>SUM(I540:I543)</f>
        <v>0</v>
      </c>
      <c r="J539" s="221" t="str">
        <f t="shared" si="107"/>
        <v/>
      </c>
      <c r="K539" s="244"/>
      <c r="L539" s="215"/>
      <c r="M539" s="215"/>
      <c r="N539" s="219"/>
      <c r="O539" s="219"/>
      <c r="P539" s="369"/>
      <c r="Q539" s="215"/>
      <c r="R539" s="215"/>
      <c r="S539" s="219"/>
      <c r="T539" s="219"/>
      <c r="U539" s="215"/>
      <c r="V539" s="219"/>
      <c r="W539" s="219"/>
      <c r="X539" s="215"/>
      <c r="Y539" s="215"/>
    </row>
    <row r="540" spans="1:25" ht="16.2" hidden="1">
      <c r="A540" s="260">
        <v>410</v>
      </c>
      <c r="B540" s="136"/>
      <c r="C540" s="144">
        <v>9111</v>
      </c>
      <c r="D540" s="147" t="s">
        <v>780</v>
      </c>
      <c r="E540" s="593"/>
      <c r="F540" s="449"/>
      <c r="G540" s="245"/>
      <c r="H540" s="592">
        <v>0</v>
      </c>
      <c r="I540" s="476">
        <f t="shared" si="106"/>
        <v>0</v>
      </c>
      <c r="J540" s="221" t="str">
        <f t="shared" si="107"/>
        <v/>
      </c>
      <c r="K540" s="244"/>
      <c r="N540" s="215"/>
      <c r="O540" s="215"/>
      <c r="S540" s="215"/>
      <c r="T540" s="215"/>
      <c r="V540" s="215"/>
      <c r="W540" s="215"/>
      <c r="Y540" s="247"/>
    </row>
    <row r="541" spans="1:25" ht="16.2" hidden="1">
      <c r="A541" s="260">
        <v>415</v>
      </c>
      <c r="B541" s="136"/>
      <c r="C541" s="137">
        <v>9112</v>
      </c>
      <c r="D541" s="159" t="s">
        <v>781</v>
      </c>
      <c r="E541" s="593"/>
      <c r="F541" s="449"/>
      <c r="G541" s="245"/>
      <c r="H541" s="592">
        <v>0</v>
      </c>
      <c r="I541" s="476">
        <f t="shared" si="106"/>
        <v>0</v>
      </c>
      <c r="J541" s="221" t="str">
        <f t="shared" si="107"/>
        <v/>
      </c>
      <c r="K541" s="244"/>
      <c r="N541" s="215"/>
      <c r="O541" s="215"/>
      <c r="S541" s="215"/>
      <c r="T541" s="215"/>
      <c r="V541" s="215"/>
      <c r="W541" s="215"/>
      <c r="Y541" s="247"/>
    </row>
    <row r="542" spans="1:25" ht="16.2" hidden="1">
      <c r="A542" s="260">
        <v>420</v>
      </c>
      <c r="B542" s="136"/>
      <c r="C542" s="137">
        <v>9121</v>
      </c>
      <c r="D542" s="159" t="s">
        <v>782</v>
      </c>
      <c r="E542" s="593"/>
      <c r="F542" s="449"/>
      <c r="G542" s="245"/>
      <c r="H542" s="592">
        <v>0</v>
      </c>
      <c r="I542" s="476">
        <f t="shared" si="106"/>
        <v>0</v>
      </c>
      <c r="J542" s="221" t="str">
        <f t="shared" si="107"/>
        <v/>
      </c>
      <c r="K542" s="244"/>
      <c r="N542" s="215"/>
      <c r="O542" s="215"/>
      <c r="S542" s="215"/>
      <c r="T542" s="215"/>
      <c r="V542" s="215"/>
      <c r="W542" s="215"/>
    </row>
    <row r="543" spans="1:25" ht="16.2" hidden="1">
      <c r="A543" s="260">
        <v>425</v>
      </c>
      <c r="B543" s="136"/>
      <c r="C543" s="142">
        <v>9122</v>
      </c>
      <c r="D543" s="154" t="s">
        <v>783</v>
      </c>
      <c r="E543" s="593"/>
      <c r="F543" s="449"/>
      <c r="G543" s="245"/>
      <c r="H543" s="592">
        <v>0</v>
      </c>
      <c r="I543" s="476">
        <f t="shared" si="106"/>
        <v>0</v>
      </c>
      <c r="J543" s="221" t="str">
        <f t="shared" si="107"/>
        <v/>
      </c>
      <c r="K543" s="244"/>
      <c r="N543" s="215"/>
      <c r="O543" s="215"/>
      <c r="S543" s="215"/>
      <c r="T543" s="215"/>
      <c r="V543" s="215"/>
      <c r="W543" s="215"/>
    </row>
    <row r="544" spans="1:25" s="247" customFormat="1" ht="31.5" hidden="1" customHeight="1">
      <c r="A544" s="259">
        <v>430</v>
      </c>
      <c r="B544" s="869">
        <v>9200</v>
      </c>
      <c r="C544" s="889" t="s">
        <v>784</v>
      </c>
      <c r="D544" s="891"/>
      <c r="E544" s="644"/>
      <c r="F544" s="648">
        <f>+F545+F546</f>
        <v>0</v>
      </c>
      <c r="G544" s="649">
        <f>+G545+G546</f>
        <v>0</v>
      </c>
      <c r="H544" s="649">
        <f>+H545+H546</f>
        <v>0</v>
      </c>
      <c r="I544" s="649">
        <f>+I545+I546</f>
        <v>0</v>
      </c>
      <c r="J544" s="221" t="str">
        <f t="shared" si="107"/>
        <v/>
      </c>
      <c r="K544" s="244"/>
      <c r="L544" s="215"/>
      <c r="M544" s="215"/>
      <c r="N544" s="219"/>
      <c r="O544" s="219"/>
      <c r="P544" s="369"/>
      <c r="Q544" s="215"/>
      <c r="R544" s="215"/>
      <c r="S544" s="219"/>
      <c r="T544" s="219"/>
      <c r="U544" s="215"/>
      <c r="V544" s="219"/>
      <c r="W544" s="219"/>
      <c r="X544" s="215"/>
      <c r="Y544" s="215"/>
    </row>
    <row r="545" spans="1:25" ht="16.2" hidden="1">
      <c r="A545" s="260">
        <v>435</v>
      </c>
      <c r="B545" s="136"/>
      <c r="C545" s="144">
        <v>9201</v>
      </c>
      <c r="D545" s="138" t="s">
        <v>785</v>
      </c>
      <c r="E545" s="593"/>
      <c r="F545" s="449"/>
      <c r="G545" s="449"/>
      <c r="H545" s="592">
        <v>0</v>
      </c>
      <c r="I545" s="476">
        <f t="shared" si="106"/>
        <v>0</v>
      </c>
      <c r="J545" s="221" t="str">
        <f t="shared" si="107"/>
        <v/>
      </c>
      <c r="K545" s="244"/>
      <c r="N545" s="215"/>
      <c r="O545" s="215"/>
      <c r="S545" s="215"/>
      <c r="T545" s="215"/>
      <c r="V545" s="215"/>
      <c r="W545" s="215"/>
    </row>
    <row r="546" spans="1:25" ht="16.2" hidden="1">
      <c r="A546" s="275">
        <v>440</v>
      </c>
      <c r="B546" s="136"/>
      <c r="C546" s="142">
        <v>9202</v>
      </c>
      <c r="D546" s="141" t="s">
        <v>786</v>
      </c>
      <c r="E546" s="593"/>
      <c r="F546" s="449"/>
      <c r="G546" s="449"/>
      <c r="H546" s="592">
        <v>0</v>
      </c>
      <c r="I546" s="476">
        <f t="shared" si="106"/>
        <v>0</v>
      </c>
      <c r="J546" s="221" t="str">
        <f t="shared" si="107"/>
        <v/>
      </c>
      <c r="K546" s="244"/>
      <c r="N546" s="215"/>
      <c r="O546" s="215"/>
      <c r="S546" s="215"/>
      <c r="T546" s="215"/>
      <c r="V546" s="215"/>
      <c r="W546" s="215"/>
      <c r="Y546" s="247"/>
    </row>
    <row r="547" spans="1:25" s="247" customFormat="1" ht="16.2" hidden="1">
      <c r="A547" s="318">
        <v>445</v>
      </c>
      <c r="B547" s="869">
        <v>9300</v>
      </c>
      <c r="C547" s="888" t="s">
        <v>787</v>
      </c>
      <c r="D547" s="888"/>
      <c r="E547" s="644"/>
      <c r="F547" s="648">
        <f>SUM(F548:F568)</f>
        <v>0</v>
      </c>
      <c r="G547" s="649">
        <f>SUM(G548:G568)</f>
        <v>0</v>
      </c>
      <c r="H547" s="649">
        <f>SUM(H548:H568)</f>
        <v>0</v>
      </c>
      <c r="I547" s="649">
        <f>SUM(I548:I568)</f>
        <v>0</v>
      </c>
      <c r="J547" s="221" t="str">
        <f t="shared" si="107"/>
        <v/>
      </c>
      <c r="K547" s="244"/>
      <c r="L547" s="215"/>
      <c r="M547" s="215"/>
      <c r="N547" s="219"/>
      <c r="O547" s="219"/>
      <c r="P547" s="369"/>
      <c r="Q547" s="215"/>
      <c r="R547" s="215"/>
      <c r="S547" s="219"/>
      <c r="T547" s="219"/>
      <c r="U547" s="215"/>
      <c r="V547" s="219"/>
      <c r="W547" s="219"/>
      <c r="X547" s="215"/>
      <c r="Y547" s="215"/>
    </row>
    <row r="548" spans="1:25" ht="16.2" hidden="1">
      <c r="A548" s="275">
        <v>450</v>
      </c>
      <c r="B548" s="136"/>
      <c r="C548" s="144">
        <v>9301</v>
      </c>
      <c r="D548" s="147" t="s">
        <v>1467</v>
      </c>
      <c r="E548" s="593"/>
      <c r="F548" s="465"/>
      <c r="G548" s="359"/>
      <c r="H548" s="592">
        <v>0</v>
      </c>
      <c r="I548" s="476">
        <f t="shared" si="106"/>
        <v>0</v>
      </c>
      <c r="J548" s="221" t="str">
        <f t="shared" si="107"/>
        <v/>
      </c>
      <c r="K548" s="244"/>
      <c r="N548" s="215"/>
      <c r="O548" s="215"/>
      <c r="S548" s="215"/>
      <c r="T548" s="215"/>
      <c r="V548" s="215"/>
      <c r="W548" s="215"/>
    </row>
    <row r="549" spans="1:25" ht="17.25" hidden="1" customHeight="1">
      <c r="A549" s="275">
        <v>450</v>
      </c>
      <c r="B549" s="136"/>
      <c r="C549" s="137">
        <v>9310</v>
      </c>
      <c r="D549" s="495" t="s">
        <v>788</v>
      </c>
      <c r="E549" s="593"/>
      <c r="F549" s="465"/>
      <c r="G549" s="359"/>
      <c r="H549" s="592">
        <v>0</v>
      </c>
      <c r="I549" s="476">
        <f t="shared" si="106"/>
        <v>0</v>
      </c>
      <c r="J549" s="221" t="str">
        <f t="shared" si="107"/>
        <v/>
      </c>
      <c r="K549" s="244"/>
      <c r="N549" s="215"/>
      <c r="O549" s="215"/>
      <c r="S549" s="215"/>
      <c r="T549" s="215"/>
      <c r="V549" s="215"/>
      <c r="W549" s="215"/>
    </row>
    <row r="550" spans="1:25" s="273" customFormat="1" ht="16.2" hidden="1">
      <c r="A550" s="375">
        <v>451</v>
      </c>
      <c r="B550" s="136"/>
      <c r="C550" s="203">
        <v>9317</v>
      </c>
      <c r="D550" s="468" t="s">
        <v>1468</v>
      </c>
      <c r="E550" s="593"/>
      <c r="F550" s="465"/>
      <c r="G550" s="359"/>
      <c r="H550" s="592">
        <v>0</v>
      </c>
      <c r="I550" s="476">
        <f t="shared" si="106"/>
        <v>0</v>
      </c>
      <c r="J550" s="221" t="str">
        <f t="shared" si="107"/>
        <v/>
      </c>
      <c r="K550" s="244"/>
      <c r="L550" s="215"/>
      <c r="M550" s="215"/>
      <c r="N550" s="219"/>
      <c r="O550" s="219"/>
      <c r="P550" s="251"/>
      <c r="Q550" s="215"/>
      <c r="R550" s="215"/>
      <c r="S550" s="219"/>
      <c r="T550" s="219"/>
      <c r="U550" s="215"/>
      <c r="V550" s="219"/>
      <c r="W550" s="219"/>
      <c r="X550" s="215"/>
      <c r="Y550" s="247"/>
    </row>
    <row r="551" spans="1:25" s="273" customFormat="1" hidden="1">
      <c r="A551" s="375">
        <v>452</v>
      </c>
      <c r="B551" s="136"/>
      <c r="C551" s="203">
        <v>9318</v>
      </c>
      <c r="D551" s="468" t="s">
        <v>1469</v>
      </c>
      <c r="E551" s="593"/>
      <c r="F551" s="465"/>
      <c r="G551" s="359"/>
      <c r="H551" s="592">
        <v>0</v>
      </c>
      <c r="I551" s="476">
        <f t="shared" si="106"/>
        <v>0</v>
      </c>
      <c r="J551" s="221" t="str">
        <f t="shared" si="107"/>
        <v/>
      </c>
      <c r="K551" s="244"/>
      <c r="L551" s="215"/>
      <c r="M551" s="215"/>
      <c r="N551" s="219"/>
      <c r="O551" s="219"/>
      <c r="P551" s="251"/>
      <c r="Q551" s="215"/>
      <c r="R551" s="215"/>
      <c r="S551" s="219"/>
      <c r="T551" s="219"/>
      <c r="U551" s="215"/>
      <c r="V551" s="219"/>
      <c r="W551" s="219"/>
      <c r="X551" s="215"/>
      <c r="Y551" s="215"/>
    </row>
    <row r="552" spans="1:25" ht="32.4" hidden="1">
      <c r="A552" s="357">
        <v>456</v>
      </c>
      <c r="B552" s="136"/>
      <c r="C552" s="137">
        <v>9321</v>
      </c>
      <c r="D552" s="156" t="s">
        <v>789</v>
      </c>
      <c r="E552" s="593"/>
      <c r="F552" s="592">
        <v>0</v>
      </c>
      <c r="G552" s="592">
        <v>0</v>
      </c>
      <c r="H552" s="592">
        <v>0</v>
      </c>
      <c r="I552" s="476">
        <f t="shared" si="106"/>
        <v>0</v>
      </c>
      <c r="J552" s="221" t="str">
        <f t="shared" si="107"/>
        <v/>
      </c>
      <c r="K552" s="244"/>
      <c r="N552" s="215"/>
      <c r="O552" s="215"/>
      <c r="S552" s="215"/>
      <c r="T552" s="215"/>
      <c r="V552" s="215"/>
      <c r="W552" s="215"/>
      <c r="Y552" s="273"/>
    </row>
    <row r="553" spans="1:25" ht="32.4" hidden="1">
      <c r="A553" s="357">
        <v>457</v>
      </c>
      <c r="B553" s="136"/>
      <c r="C553" s="137">
        <v>9322</v>
      </c>
      <c r="D553" s="156" t="s">
        <v>1481</v>
      </c>
      <c r="E553" s="593"/>
      <c r="F553" s="592">
        <v>0</v>
      </c>
      <c r="G553" s="592">
        <v>0</v>
      </c>
      <c r="H553" s="592">
        <v>0</v>
      </c>
      <c r="I553" s="476">
        <f t="shared" si="106"/>
        <v>0</v>
      </c>
      <c r="J553" s="221" t="str">
        <f t="shared" si="107"/>
        <v/>
      </c>
      <c r="K553" s="244"/>
      <c r="N553" s="215"/>
      <c r="O553" s="215"/>
      <c r="S553" s="215"/>
      <c r="T553" s="215"/>
      <c r="V553" s="215"/>
      <c r="W553" s="215"/>
      <c r="Y553" s="273"/>
    </row>
    <row r="554" spans="1:25" ht="32.4" hidden="1">
      <c r="A554" s="357">
        <v>458</v>
      </c>
      <c r="B554" s="136"/>
      <c r="C554" s="137">
        <v>9323</v>
      </c>
      <c r="D554" s="156" t="s">
        <v>1482</v>
      </c>
      <c r="E554" s="593"/>
      <c r="F554" s="592">
        <v>0</v>
      </c>
      <c r="G554" s="592">
        <v>0</v>
      </c>
      <c r="H554" s="592">
        <v>0</v>
      </c>
      <c r="I554" s="476">
        <f t="shared" si="106"/>
        <v>0</v>
      </c>
      <c r="J554" s="221" t="str">
        <f t="shared" si="107"/>
        <v/>
      </c>
      <c r="K554" s="244"/>
      <c r="N554" s="215"/>
      <c r="O554" s="215"/>
      <c r="S554" s="215"/>
      <c r="T554" s="215"/>
      <c r="V554" s="215"/>
      <c r="W554" s="215"/>
    </row>
    <row r="555" spans="1:25" ht="32.4" hidden="1">
      <c r="A555" s="357">
        <v>459</v>
      </c>
      <c r="B555" s="136"/>
      <c r="C555" s="137">
        <v>9324</v>
      </c>
      <c r="D555" s="156" t="s">
        <v>1483</v>
      </c>
      <c r="E555" s="593"/>
      <c r="F555" s="592">
        <v>0</v>
      </c>
      <c r="G555" s="592">
        <v>0</v>
      </c>
      <c r="H555" s="592">
        <v>0</v>
      </c>
      <c r="I555" s="476">
        <f t="shared" si="106"/>
        <v>0</v>
      </c>
      <c r="J555" s="221" t="str">
        <f t="shared" si="107"/>
        <v/>
      </c>
      <c r="K555" s="244"/>
      <c r="N555" s="215"/>
      <c r="O555" s="215"/>
      <c r="S555" s="215"/>
      <c r="T555" s="215"/>
      <c r="V555" s="215"/>
      <c r="W555" s="215"/>
    </row>
    <row r="556" spans="1:25" ht="16.2" hidden="1">
      <c r="A556" s="357">
        <v>460</v>
      </c>
      <c r="B556" s="136"/>
      <c r="C556" s="137">
        <v>9325</v>
      </c>
      <c r="D556" s="156" t="s">
        <v>1484</v>
      </c>
      <c r="E556" s="593"/>
      <c r="F556" s="592">
        <v>0</v>
      </c>
      <c r="G556" s="592">
        <v>0</v>
      </c>
      <c r="H556" s="592">
        <v>0</v>
      </c>
      <c r="I556" s="476">
        <f t="shared" si="106"/>
        <v>0</v>
      </c>
      <c r="J556" s="221" t="str">
        <f t="shared" si="107"/>
        <v/>
      </c>
      <c r="K556" s="244"/>
      <c r="N556" s="215"/>
      <c r="O556" s="215"/>
      <c r="S556" s="215"/>
      <c r="T556" s="215"/>
      <c r="V556" s="215"/>
      <c r="W556" s="215"/>
    </row>
    <row r="557" spans="1:25" ht="16.2" hidden="1">
      <c r="A557" s="357">
        <v>461</v>
      </c>
      <c r="B557" s="136"/>
      <c r="C557" s="137">
        <v>9326</v>
      </c>
      <c r="D557" s="156" t="s">
        <v>1485</v>
      </c>
      <c r="E557" s="593"/>
      <c r="F557" s="592">
        <v>0</v>
      </c>
      <c r="G557" s="592">
        <v>0</v>
      </c>
      <c r="H557" s="592">
        <v>0</v>
      </c>
      <c r="I557" s="476">
        <f t="shared" si="106"/>
        <v>0</v>
      </c>
      <c r="J557" s="221" t="str">
        <f t="shared" si="107"/>
        <v/>
      </c>
      <c r="K557" s="244"/>
      <c r="N557" s="215"/>
      <c r="O557" s="215"/>
      <c r="S557" s="215"/>
      <c r="T557" s="215"/>
      <c r="V557" s="215"/>
      <c r="W557" s="215"/>
    </row>
    <row r="558" spans="1:25" ht="30.75" hidden="1" customHeight="1">
      <c r="A558" s="275"/>
      <c r="B558" s="136"/>
      <c r="C558" s="137">
        <v>9327</v>
      </c>
      <c r="D558" s="156" t="s">
        <v>1486</v>
      </c>
      <c r="E558" s="593"/>
      <c r="F558" s="592">
        <v>0</v>
      </c>
      <c r="G558" s="592">
        <v>0</v>
      </c>
      <c r="H558" s="592">
        <v>0</v>
      </c>
      <c r="I558" s="476">
        <f t="shared" si="106"/>
        <v>0</v>
      </c>
      <c r="J558" s="221" t="str">
        <f t="shared" si="107"/>
        <v/>
      </c>
      <c r="K558" s="244"/>
      <c r="N558" s="215"/>
      <c r="O558" s="215"/>
      <c r="S558" s="215"/>
      <c r="T558" s="215"/>
      <c r="V558" s="215"/>
      <c r="W558" s="215"/>
    </row>
    <row r="559" spans="1:25" ht="16.2" hidden="1">
      <c r="A559" s="275"/>
      <c r="B559" s="136"/>
      <c r="C559" s="137">
        <v>9328</v>
      </c>
      <c r="D559" s="156" t="s">
        <v>1487</v>
      </c>
      <c r="E559" s="593"/>
      <c r="F559" s="592">
        <v>0</v>
      </c>
      <c r="G559" s="592">
        <v>0</v>
      </c>
      <c r="H559" s="592">
        <v>0</v>
      </c>
      <c r="I559" s="476">
        <f t="shared" si="106"/>
        <v>0</v>
      </c>
      <c r="J559" s="221" t="str">
        <f t="shared" si="107"/>
        <v/>
      </c>
      <c r="K559" s="244"/>
      <c r="N559" s="215"/>
      <c r="O559" s="215"/>
      <c r="S559" s="215"/>
      <c r="T559" s="215"/>
      <c r="V559" s="215"/>
      <c r="W559" s="215"/>
    </row>
    <row r="560" spans="1:25" ht="31.2" hidden="1">
      <c r="A560" s="357">
        <v>462</v>
      </c>
      <c r="B560" s="136"/>
      <c r="C560" s="137">
        <v>9330</v>
      </c>
      <c r="D560" s="139" t="s">
        <v>1488</v>
      </c>
      <c r="E560" s="593"/>
      <c r="F560" s="465"/>
      <c r="G560" s="359"/>
      <c r="H560" s="592">
        <v>0</v>
      </c>
      <c r="I560" s="476">
        <f t="shared" si="106"/>
        <v>0</v>
      </c>
      <c r="J560" s="221" t="str">
        <f t="shared" si="107"/>
        <v/>
      </c>
      <c r="K560" s="244"/>
      <c r="N560" s="215"/>
      <c r="O560" s="215"/>
      <c r="S560" s="215"/>
      <c r="T560" s="215"/>
      <c r="V560" s="215"/>
      <c r="W560" s="215"/>
    </row>
    <row r="561" spans="1:25" ht="32.4" hidden="1">
      <c r="A561" s="275"/>
      <c r="B561" s="136"/>
      <c r="C561" s="137">
        <v>9336</v>
      </c>
      <c r="D561" s="156" t="s">
        <v>1470</v>
      </c>
      <c r="E561" s="593"/>
      <c r="F561" s="465"/>
      <c r="G561" s="359"/>
      <c r="H561" s="592">
        <v>0</v>
      </c>
      <c r="I561" s="476">
        <f t="shared" si="106"/>
        <v>0</v>
      </c>
      <c r="J561" s="221" t="str">
        <f t="shared" si="107"/>
        <v/>
      </c>
      <c r="K561" s="244"/>
      <c r="N561" s="215"/>
      <c r="O561" s="215"/>
      <c r="S561" s="215"/>
      <c r="T561" s="215"/>
      <c r="V561" s="215"/>
      <c r="W561" s="215"/>
    </row>
    <row r="562" spans="1:25" ht="31.2" hidden="1">
      <c r="A562" s="357">
        <v>462</v>
      </c>
      <c r="B562" s="136"/>
      <c r="C562" s="137">
        <v>9337</v>
      </c>
      <c r="D562" s="139" t="s">
        <v>1471</v>
      </c>
      <c r="E562" s="593"/>
      <c r="F562" s="465"/>
      <c r="G562" s="359"/>
      <c r="H562" s="592">
        <v>0</v>
      </c>
      <c r="I562" s="476">
        <f t="shared" si="106"/>
        <v>0</v>
      </c>
      <c r="J562" s="221" t="str">
        <f t="shared" si="107"/>
        <v/>
      </c>
      <c r="K562" s="244"/>
      <c r="N562" s="215"/>
      <c r="O562" s="215"/>
      <c r="S562" s="215"/>
      <c r="T562" s="215"/>
      <c r="V562" s="215"/>
      <c r="W562" s="215"/>
    </row>
    <row r="563" spans="1:25" ht="16.2" hidden="1">
      <c r="A563" s="275"/>
      <c r="B563" s="136"/>
      <c r="C563" s="137">
        <v>9338</v>
      </c>
      <c r="D563" s="156" t="s">
        <v>1046</v>
      </c>
      <c r="E563" s="593"/>
      <c r="F563" s="465"/>
      <c r="G563" s="359"/>
      <c r="H563" s="592">
        <v>0</v>
      </c>
      <c r="I563" s="476">
        <f t="shared" si="106"/>
        <v>0</v>
      </c>
      <c r="J563" s="221" t="str">
        <f t="shared" si="107"/>
        <v/>
      </c>
      <c r="K563" s="244"/>
      <c r="N563" s="215"/>
      <c r="O563" s="215"/>
      <c r="S563" s="215"/>
      <c r="T563" s="215"/>
      <c r="V563" s="215"/>
      <c r="W563" s="215"/>
    </row>
    <row r="564" spans="1:25" hidden="1">
      <c r="A564" s="357">
        <v>462</v>
      </c>
      <c r="B564" s="136"/>
      <c r="C564" s="137">
        <v>9339</v>
      </c>
      <c r="D564" s="139" t="s">
        <v>1047</v>
      </c>
      <c r="E564" s="593"/>
      <c r="F564" s="465"/>
      <c r="G564" s="359"/>
      <c r="H564" s="592">
        <v>0</v>
      </c>
      <c r="I564" s="476">
        <f t="shared" si="106"/>
        <v>0</v>
      </c>
      <c r="J564" s="221" t="str">
        <f t="shared" si="107"/>
        <v/>
      </c>
      <c r="K564" s="244"/>
      <c r="N564" s="215"/>
      <c r="O564" s="215"/>
      <c r="S564" s="215"/>
      <c r="T564" s="215"/>
      <c r="V564" s="215"/>
      <c r="W564" s="215"/>
    </row>
    <row r="565" spans="1:25" ht="16.2" hidden="1">
      <c r="A565" s="275"/>
      <c r="B565" s="136"/>
      <c r="C565" s="137">
        <v>9355</v>
      </c>
      <c r="D565" s="156" t="s">
        <v>1472</v>
      </c>
      <c r="E565" s="593"/>
      <c r="F565" s="592">
        <v>0</v>
      </c>
      <c r="G565" s="592">
        <v>0</v>
      </c>
      <c r="H565" s="592">
        <v>0</v>
      </c>
      <c r="I565" s="476">
        <f t="shared" si="106"/>
        <v>0</v>
      </c>
      <c r="J565" s="221" t="str">
        <f t="shared" si="107"/>
        <v/>
      </c>
      <c r="K565" s="244"/>
      <c r="N565" s="215"/>
      <c r="O565" s="215"/>
      <c r="S565" s="215"/>
      <c r="T565" s="215"/>
      <c r="V565" s="215"/>
      <c r="W565" s="215"/>
    </row>
    <row r="566" spans="1:25" hidden="1">
      <c r="A566" s="357">
        <v>462</v>
      </c>
      <c r="B566" s="136"/>
      <c r="C566" s="137">
        <v>9356</v>
      </c>
      <c r="D566" s="139" t="s">
        <v>1473</v>
      </c>
      <c r="E566" s="593"/>
      <c r="F566" s="592">
        <v>0</v>
      </c>
      <c r="G566" s="592">
        <v>0</v>
      </c>
      <c r="H566" s="592">
        <v>0</v>
      </c>
      <c r="I566" s="476">
        <f t="shared" si="106"/>
        <v>0</v>
      </c>
      <c r="J566" s="221" t="str">
        <f t="shared" si="107"/>
        <v/>
      </c>
      <c r="K566" s="244"/>
      <c r="N566" s="215"/>
      <c r="O566" s="215"/>
      <c r="S566" s="215"/>
      <c r="T566" s="215"/>
      <c r="V566" s="215"/>
      <c r="W566" s="215"/>
    </row>
    <row r="567" spans="1:25" hidden="1">
      <c r="A567" s="357">
        <v>462</v>
      </c>
      <c r="B567" s="136"/>
      <c r="C567" s="137">
        <v>9395</v>
      </c>
      <c r="D567" s="139" t="s">
        <v>1474</v>
      </c>
      <c r="E567" s="593"/>
      <c r="F567" s="465"/>
      <c r="G567" s="359"/>
      <c r="H567" s="592">
        <v>0</v>
      </c>
      <c r="I567" s="476">
        <f t="shared" si="106"/>
        <v>0</v>
      </c>
      <c r="J567" s="221" t="str">
        <f t="shared" si="107"/>
        <v/>
      </c>
      <c r="K567" s="244"/>
      <c r="N567" s="215"/>
      <c r="O567" s="215"/>
      <c r="S567" s="215"/>
      <c r="T567" s="215"/>
      <c r="V567" s="215"/>
      <c r="W567" s="215"/>
    </row>
    <row r="568" spans="1:25" ht="16.2" hidden="1">
      <c r="A568" s="275">
        <v>465</v>
      </c>
      <c r="B568" s="136"/>
      <c r="C568" s="142">
        <v>9396</v>
      </c>
      <c r="D568" s="154" t="s">
        <v>1475</v>
      </c>
      <c r="E568" s="593"/>
      <c r="F568" s="465"/>
      <c r="G568" s="359"/>
      <c r="H568" s="592">
        <v>0</v>
      </c>
      <c r="I568" s="476">
        <f t="shared" si="106"/>
        <v>0</v>
      </c>
      <c r="J568" s="221" t="str">
        <f t="shared" si="107"/>
        <v/>
      </c>
      <c r="K568" s="244"/>
      <c r="N568" s="215"/>
      <c r="O568" s="215"/>
      <c r="S568" s="215"/>
      <c r="T568" s="215"/>
      <c r="V568" s="215"/>
      <c r="W568" s="215"/>
    </row>
    <row r="569" spans="1:25" s="247" customFormat="1" ht="31.5" customHeight="1">
      <c r="A569" s="318">
        <v>470</v>
      </c>
      <c r="B569" s="869">
        <v>9500</v>
      </c>
      <c r="C569" s="889" t="s">
        <v>1489</v>
      </c>
      <c r="D569" s="889"/>
      <c r="E569" s="644"/>
      <c r="F569" s="648">
        <f>SUM(F570:F588)</f>
        <v>694328</v>
      </c>
      <c r="G569" s="649">
        <f>SUM(G570:G588)</f>
        <v>656105</v>
      </c>
      <c r="H569" s="649">
        <f>SUM(H570:H588)</f>
        <v>0</v>
      </c>
      <c r="I569" s="649">
        <f>SUM(I570:I588)</f>
        <v>1350433</v>
      </c>
      <c r="J569" s="221">
        <f t="shared" si="107"/>
        <v>1</v>
      </c>
      <c r="K569" s="244"/>
      <c r="L569" s="215"/>
      <c r="M569" s="215"/>
      <c r="N569" s="219"/>
      <c r="O569" s="219"/>
      <c r="P569" s="369"/>
      <c r="Q569" s="215"/>
      <c r="R569" s="215"/>
      <c r="S569" s="219"/>
      <c r="T569" s="219"/>
      <c r="U569" s="215"/>
      <c r="V569" s="219"/>
      <c r="W569" s="219"/>
      <c r="X569" s="215"/>
      <c r="Y569" s="215"/>
    </row>
    <row r="570" spans="1:25" ht="16.8" thickBot="1">
      <c r="A570" s="275">
        <v>475</v>
      </c>
      <c r="B570" s="136"/>
      <c r="C570" s="144">
        <v>9501</v>
      </c>
      <c r="D570" s="147" t="s">
        <v>1490</v>
      </c>
      <c r="E570" s="593"/>
      <c r="F570" s="449">
        <v>694328</v>
      </c>
      <c r="G570" s="245">
        <v>656105</v>
      </c>
      <c r="H570" s="592">
        <v>0</v>
      </c>
      <c r="I570" s="476">
        <f t="shared" si="106"/>
        <v>1350433</v>
      </c>
      <c r="J570" s="221">
        <f t="shared" si="107"/>
        <v>1</v>
      </c>
      <c r="K570" s="244"/>
      <c r="N570" s="215"/>
      <c r="O570" s="215"/>
      <c r="S570" s="215"/>
      <c r="T570" s="215"/>
      <c r="V570" s="215"/>
      <c r="W570" s="215"/>
    </row>
    <row r="571" spans="1:25" ht="18" hidden="1" customHeight="1">
      <c r="A571" s="275">
        <v>480</v>
      </c>
      <c r="B571" s="136"/>
      <c r="C571" s="137">
        <v>9502</v>
      </c>
      <c r="D571" s="159" t="s">
        <v>1491</v>
      </c>
      <c r="E571" s="593"/>
      <c r="F571" s="449"/>
      <c r="G571" s="245"/>
      <c r="H571" s="592">
        <v>0</v>
      </c>
      <c r="I571" s="476">
        <f t="shared" ref="I571:I588" si="108">F571+G571+H571</f>
        <v>0</v>
      </c>
      <c r="J571" s="221" t="str">
        <f t="shared" si="107"/>
        <v/>
      </c>
      <c r="K571" s="244"/>
      <c r="N571" s="215"/>
      <c r="O571" s="215"/>
      <c r="S571" s="215"/>
      <c r="T571" s="215"/>
      <c r="V571" s="215"/>
      <c r="W571" s="215"/>
      <c r="Y571" s="247"/>
    </row>
    <row r="572" spans="1:25" ht="16.8" hidden="1" thickBot="1">
      <c r="A572" s="275">
        <v>485</v>
      </c>
      <c r="B572" s="136"/>
      <c r="C572" s="137">
        <v>9503</v>
      </c>
      <c r="D572" s="159" t="s">
        <v>1666</v>
      </c>
      <c r="E572" s="593"/>
      <c r="F572" s="449"/>
      <c r="G572" s="245"/>
      <c r="H572" s="592">
        <v>0</v>
      </c>
      <c r="I572" s="476">
        <f t="shared" si="108"/>
        <v>0</v>
      </c>
      <c r="J572" s="221" t="str">
        <f t="shared" si="107"/>
        <v/>
      </c>
      <c r="K572" s="244"/>
      <c r="N572" s="215"/>
      <c r="O572" s="215"/>
      <c r="S572" s="215"/>
      <c r="T572" s="215"/>
      <c r="V572" s="215"/>
      <c r="W572" s="215"/>
    </row>
    <row r="573" spans="1:25" ht="16.8" hidden="1" thickBot="1">
      <c r="A573" s="275">
        <v>490</v>
      </c>
      <c r="B573" s="136"/>
      <c r="C573" s="137">
        <v>9504</v>
      </c>
      <c r="D573" s="159" t="s">
        <v>1667</v>
      </c>
      <c r="E573" s="593"/>
      <c r="F573" s="449"/>
      <c r="G573" s="245"/>
      <c r="H573" s="592">
        <v>0</v>
      </c>
      <c r="I573" s="476">
        <f t="shared" si="108"/>
        <v>0</v>
      </c>
      <c r="J573" s="221" t="str">
        <f t="shared" si="107"/>
        <v/>
      </c>
      <c r="K573" s="244"/>
      <c r="N573" s="215"/>
      <c r="O573" s="215"/>
      <c r="S573" s="215"/>
      <c r="T573" s="215"/>
      <c r="V573" s="215"/>
      <c r="W573" s="215"/>
    </row>
    <row r="574" spans="1:25" ht="16.8" hidden="1" thickBot="1">
      <c r="A574" s="275">
        <v>495</v>
      </c>
      <c r="B574" s="136"/>
      <c r="C574" s="137">
        <v>9505</v>
      </c>
      <c r="D574" s="159" t="s">
        <v>1492</v>
      </c>
      <c r="E574" s="593"/>
      <c r="F574" s="449"/>
      <c r="G574" s="245"/>
      <c r="H574" s="592">
        <v>0</v>
      </c>
      <c r="I574" s="476">
        <f t="shared" si="108"/>
        <v>0</v>
      </c>
      <c r="J574" s="221" t="str">
        <f t="shared" si="107"/>
        <v/>
      </c>
      <c r="K574" s="244"/>
      <c r="N574" s="215"/>
      <c r="O574" s="215"/>
      <c r="S574" s="215"/>
      <c r="T574" s="215"/>
      <c r="V574" s="215"/>
      <c r="W574" s="215"/>
    </row>
    <row r="575" spans="1:25" ht="16.8" hidden="1" thickBot="1">
      <c r="A575" s="275">
        <v>500</v>
      </c>
      <c r="B575" s="136"/>
      <c r="C575" s="137">
        <v>9506</v>
      </c>
      <c r="D575" s="159" t="s">
        <v>1493</v>
      </c>
      <c r="E575" s="593"/>
      <c r="F575" s="449"/>
      <c r="G575" s="245"/>
      <c r="H575" s="592">
        <v>0</v>
      </c>
      <c r="I575" s="476">
        <f t="shared" si="108"/>
        <v>0</v>
      </c>
      <c r="J575" s="221" t="str">
        <f t="shared" si="107"/>
        <v/>
      </c>
      <c r="K575" s="244"/>
      <c r="N575" s="215"/>
      <c r="O575" s="215"/>
      <c r="S575" s="215"/>
      <c r="T575" s="215"/>
      <c r="V575" s="215"/>
      <c r="W575" s="215"/>
    </row>
    <row r="576" spans="1:25" ht="16.8" hidden="1" thickBot="1">
      <c r="A576" s="275">
        <v>505</v>
      </c>
      <c r="B576" s="136"/>
      <c r="C576" s="137">
        <v>9507</v>
      </c>
      <c r="D576" s="159" t="s">
        <v>1494</v>
      </c>
      <c r="E576" s="593"/>
      <c r="F576" s="449"/>
      <c r="G576" s="245"/>
      <c r="H576" s="592">
        <v>0</v>
      </c>
      <c r="I576" s="476">
        <f t="shared" si="108"/>
        <v>0</v>
      </c>
      <c r="J576" s="221" t="str">
        <f t="shared" si="107"/>
        <v/>
      </c>
      <c r="K576" s="244"/>
      <c r="N576" s="215"/>
      <c r="O576" s="215"/>
      <c r="S576" s="215"/>
      <c r="T576" s="215"/>
      <c r="V576" s="215"/>
      <c r="W576" s="215"/>
    </row>
    <row r="577" spans="1:25" ht="16.8" hidden="1" thickBot="1">
      <c r="A577" s="275">
        <v>510</v>
      </c>
      <c r="B577" s="136"/>
      <c r="C577" s="137">
        <v>9508</v>
      </c>
      <c r="D577" s="159" t="s">
        <v>1495</v>
      </c>
      <c r="E577" s="593"/>
      <c r="F577" s="449"/>
      <c r="G577" s="245"/>
      <c r="H577" s="592">
        <v>0</v>
      </c>
      <c r="I577" s="476">
        <f t="shared" si="108"/>
        <v>0</v>
      </c>
      <c r="J577" s="221" t="str">
        <f t="shared" si="107"/>
        <v/>
      </c>
      <c r="K577" s="244"/>
      <c r="N577" s="215"/>
      <c r="O577" s="215"/>
      <c r="S577" s="215"/>
      <c r="T577" s="215"/>
      <c r="V577" s="215"/>
      <c r="W577" s="215"/>
    </row>
    <row r="578" spans="1:25" ht="16.8" hidden="1" thickBot="1">
      <c r="A578" s="275">
        <v>515</v>
      </c>
      <c r="B578" s="136"/>
      <c r="C578" s="137">
        <v>9509</v>
      </c>
      <c r="D578" s="159" t="s">
        <v>1668</v>
      </c>
      <c r="E578" s="593"/>
      <c r="F578" s="449"/>
      <c r="G578" s="245"/>
      <c r="H578" s="592">
        <v>0</v>
      </c>
      <c r="I578" s="476">
        <f t="shared" si="108"/>
        <v>0</v>
      </c>
      <c r="J578" s="221" t="str">
        <f t="shared" si="107"/>
        <v/>
      </c>
      <c r="K578" s="244"/>
      <c r="N578" s="215"/>
      <c r="O578" s="215"/>
      <c r="S578" s="215"/>
      <c r="T578" s="215"/>
      <c r="V578" s="215"/>
      <c r="W578" s="215"/>
    </row>
    <row r="579" spans="1:25" ht="16.8" hidden="1" thickBot="1">
      <c r="A579" s="275">
        <v>520</v>
      </c>
      <c r="B579" s="136"/>
      <c r="C579" s="137">
        <v>9510</v>
      </c>
      <c r="D579" s="159" t="s">
        <v>1669</v>
      </c>
      <c r="E579" s="593"/>
      <c r="F579" s="449"/>
      <c r="G579" s="245"/>
      <c r="H579" s="592">
        <v>0</v>
      </c>
      <c r="I579" s="476">
        <f t="shared" si="108"/>
        <v>0</v>
      </c>
      <c r="J579" s="221" t="str">
        <f t="shared" si="107"/>
        <v/>
      </c>
      <c r="K579" s="244"/>
      <c r="N579" s="215"/>
      <c r="O579" s="215"/>
      <c r="S579" s="215"/>
      <c r="T579" s="215"/>
      <c r="V579" s="215"/>
      <c r="W579" s="215"/>
    </row>
    <row r="580" spans="1:25" ht="16.8" hidden="1" thickBot="1">
      <c r="A580" s="275">
        <v>525</v>
      </c>
      <c r="B580" s="136"/>
      <c r="C580" s="137">
        <v>9511</v>
      </c>
      <c r="D580" s="159" t="s">
        <v>1496</v>
      </c>
      <c r="E580" s="593"/>
      <c r="F580" s="449"/>
      <c r="G580" s="245"/>
      <c r="H580" s="592">
        <v>0</v>
      </c>
      <c r="I580" s="476">
        <f t="shared" si="108"/>
        <v>0</v>
      </c>
      <c r="J580" s="221" t="str">
        <f t="shared" si="107"/>
        <v/>
      </c>
      <c r="K580" s="244"/>
      <c r="N580" s="215"/>
      <c r="O580" s="215"/>
      <c r="S580" s="215"/>
      <c r="T580" s="215"/>
      <c r="V580" s="215"/>
      <c r="W580" s="215"/>
    </row>
    <row r="581" spans="1:25" ht="16.8" hidden="1" thickBot="1">
      <c r="A581" s="275">
        <v>530</v>
      </c>
      <c r="B581" s="136"/>
      <c r="C581" s="137">
        <v>9512</v>
      </c>
      <c r="D581" s="159" t="s">
        <v>1497</v>
      </c>
      <c r="E581" s="593"/>
      <c r="F581" s="449"/>
      <c r="G581" s="245"/>
      <c r="H581" s="592">
        <v>0</v>
      </c>
      <c r="I581" s="476">
        <f t="shared" si="108"/>
        <v>0</v>
      </c>
      <c r="J581" s="221" t="str">
        <f t="shared" si="107"/>
        <v/>
      </c>
      <c r="K581" s="244"/>
      <c r="N581" s="215"/>
      <c r="O581" s="215"/>
      <c r="S581" s="215"/>
      <c r="T581" s="215"/>
      <c r="V581" s="215"/>
      <c r="W581" s="215"/>
    </row>
    <row r="582" spans="1:25" ht="16.8" hidden="1" thickBot="1">
      <c r="A582" s="275">
        <v>535</v>
      </c>
      <c r="B582" s="136"/>
      <c r="C582" s="137">
        <v>9513</v>
      </c>
      <c r="D582" s="139" t="s">
        <v>1498</v>
      </c>
      <c r="E582" s="593"/>
      <c r="F582" s="465"/>
      <c r="G582" s="359"/>
      <c r="H582" s="592">
        <v>0</v>
      </c>
      <c r="I582" s="476">
        <f t="shared" si="108"/>
        <v>0</v>
      </c>
      <c r="J582" s="221" t="str">
        <f t="shared" si="107"/>
        <v/>
      </c>
      <c r="K582" s="244"/>
      <c r="N582" s="215"/>
      <c r="O582" s="215"/>
      <c r="S582" s="215"/>
      <c r="T582" s="215"/>
      <c r="V582" s="215"/>
      <c r="W582" s="215"/>
    </row>
    <row r="583" spans="1:25" ht="33" hidden="1" thickBot="1">
      <c r="A583" s="275">
        <v>540</v>
      </c>
      <c r="B583" s="136"/>
      <c r="C583" s="204">
        <v>9514</v>
      </c>
      <c r="D583" s="205" t="s">
        <v>1499</v>
      </c>
      <c r="E583" s="593"/>
      <c r="F583" s="465"/>
      <c r="G583" s="359"/>
      <c r="H583" s="592">
        <v>0</v>
      </c>
      <c r="I583" s="476">
        <f t="shared" si="108"/>
        <v>0</v>
      </c>
      <c r="J583" s="221" t="str">
        <f t="shared" si="107"/>
        <v/>
      </c>
      <c r="K583" s="244"/>
      <c r="N583" s="215"/>
      <c r="O583" s="215"/>
      <c r="S583" s="215"/>
      <c r="T583" s="215"/>
      <c r="V583" s="215"/>
      <c r="W583" s="215"/>
    </row>
    <row r="584" spans="1:25" ht="33" hidden="1" thickBot="1">
      <c r="A584" s="275">
        <v>545</v>
      </c>
      <c r="B584" s="136"/>
      <c r="C584" s="137">
        <v>9521</v>
      </c>
      <c r="D584" s="159" t="s">
        <v>1500</v>
      </c>
      <c r="E584" s="593"/>
      <c r="F584" s="449"/>
      <c r="G584" s="245"/>
      <c r="H584" s="592">
        <v>0</v>
      </c>
      <c r="I584" s="476">
        <f t="shared" si="108"/>
        <v>0</v>
      </c>
      <c r="J584" s="221" t="str">
        <f t="shared" si="107"/>
        <v/>
      </c>
      <c r="K584" s="244"/>
      <c r="N584" s="215"/>
      <c r="O584" s="215"/>
      <c r="S584" s="215"/>
      <c r="T584" s="215"/>
      <c r="V584" s="215"/>
      <c r="W584" s="215"/>
    </row>
    <row r="585" spans="1:25" ht="16.8" hidden="1" thickBot="1">
      <c r="A585" s="275">
        <v>550</v>
      </c>
      <c r="B585" s="136"/>
      <c r="C585" s="137">
        <v>9522</v>
      </c>
      <c r="D585" s="156" t="s">
        <v>1501</v>
      </c>
      <c r="E585" s="593"/>
      <c r="F585" s="449"/>
      <c r="G585" s="245"/>
      <c r="H585" s="592">
        <v>0</v>
      </c>
      <c r="I585" s="476">
        <f t="shared" si="108"/>
        <v>0</v>
      </c>
      <c r="J585" s="221" t="str">
        <f t="shared" si="107"/>
        <v/>
      </c>
      <c r="K585" s="244"/>
      <c r="N585" s="215"/>
      <c r="O585" s="215"/>
      <c r="S585" s="215"/>
      <c r="T585" s="215"/>
      <c r="V585" s="215"/>
      <c r="W585" s="215"/>
    </row>
    <row r="586" spans="1:25" ht="16.8" hidden="1" thickBot="1">
      <c r="A586" s="275">
        <v>555</v>
      </c>
      <c r="B586" s="136"/>
      <c r="C586" s="137">
        <v>9528</v>
      </c>
      <c r="D586" s="156" t="s">
        <v>1502</v>
      </c>
      <c r="E586" s="593"/>
      <c r="F586" s="449"/>
      <c r="G586" s="245"/>
      <c r="H586" s="592">
        <v>0</v>
      </c>
      <c r="I586" s="476">
        <f t="shared" si="108"/>
        <v>0</v>
      </c>
      <c r="J586" s="221" t="str">
        <f t="shared" si="107"/>
        <v/>
      </c>
      <c r="K586" s="244"/>
      <c r="N586" s="215"/>
      <c r="O586" s="215"/>
      <c r="S586" s="215"/>
      <c r="T586" s="215"/>
      <c r="V586" s="215"/>
      <c r="W586" s="215"/>
    </row>
    <row r="587" spans="1:25" ht="32.4" hidden="1" thickBot="1">
      <c r="A587" s="275">
        <v>560</v>
      </c>
      <c r="B587" s="136"/>
      <c r="C587" s="142">
        <v>9529</v>
      </c>
      <c r="D587" s="154" t="s">
        <v>1503</v>
      </c>
      <c r="E587" s="593"/>
      <c r="F587" s="449"/>
      <c r="G587" s="245"/>
      <c r="H587" s="592">
        <v>0</v>
      </c>
      <c r="I587" s="476">
        <f t="shared" si="108"/>
        <v>0</v>
      </c>
      <c r="J587" s="221" t="str">
        <f t="shared" si="107"/>
        <v/>
      </c>
      <c r="K587" s="244"/>
      <c r="N587" s="215"/>
      <c r="O587" s="215"/>
      <c r="S587" s="215"/>
      <c r="T587" s="215"/>
      <c r="V587" s="215"/>
      <c r="W587" s="215"/>
    </row>
    <row r="588" spans="1:25" ht="33" hidden="1" thickBot="1">
      <c r="A588" s="275">
        <v>561</v>
      </c>
      <c r="B588" s="136"/>
      <c r="C588" s="142">
        <v>9549</v>
      </c>
      <c r="D588" s="154" t="s">
        <v>1504</v>
      </c>
      <c r="E588" s="593"/>
      <c r="F588" s="449"/>
      <c r="G588" s="245"/>
      <c r="H588" s="592">
        <v>0</v>
      </c>
      <c r="I588" s="476">
        <f t="shared" si="108"/>
        <v>0</v>
      </c>
      <c r="J588" s="221" t="str">
        <f t="shared" si="107"/>
        <v/>
      </c>
      <c r="K588" s="244"/>
      <c r="N588" s="215"/>
      <c r="O588" s="215"/>
      <c r="S588" s="215"/>
      <c r="T588" s="215"/>
      <c r="V588" s="215"/>
      <c r="W588" s="215"/>
    </row>
    <row r="589" spans="1:25" s="247" customFormat="1" ht="24.75" hidden="1" customHeight="1">
      <c r="A589" s="318">
        <v>565</v>
      </c>
      <c r="B589" s="869">
        <v>9600</v>
      </c>
      <c r="C589" s="897" t="s">
        <v>1505</v>
      </c>
      <c r="D589" s="895"/>
      <c r="E589" s="644"/>
      <c r="F589" s="648">
        <f>SUM(F590:F593)</f>
        <v>0</v>
      </c>
      <c r="G589" s="649">
        <f>SUM(G590:G593)</f>
        <v>0</v>
      </c>
      <c r="H589" s="649">
        <f>SUM(H590:H593)</f>
        <v>0</v>
      </c>
      <c r="I589" s="649">
        <f>SUM(I590:I593)</f>
        <v>0</v>
      </c>
      <c r="J589" s="221" t="str">
        <f t="shared" si="107"/>
        <v/>
      </c>
      <c r="K589" s="244"/>
      <c r="L589" s="215"/>
      <c r="M589" s="215"/>
      <c r="N589" s="219"/>
      <c r="O589" s="219"/>
      <c r="P589" s="369"/>
      <c r="Q589" s="215"/>
      <c r="R589" s="215"/>
      <c r="S589" s="219"/>
      <c r="T589" s="219"/>
      <c r="U589" s="215"/>
      <c r="V589" s="219"/>
      <c r="W589" s="219"/>
      <c r="X589" s="215"/>
      <c r="Y589" s="215"/>
    </row>
    <row r="590" spans="1:25" s="251" customFormat="1" ht="32.25" hidden="1" customHeight="1">
      <c r="A590" s="351">
        <v>566</v>
      </c>
      <c r="B590" s="143"/>
      <c r="C590" s="193">
        <v>9601</v>
      </c>
      <c r="D590" s="469" t="s">
        <v>1506</v>
      </c>
      <c r="E590" s="593"/>
      <c r="F590" s="449"/>
      <c r="G590" s="245"/>
      <c r="H590" s="592">
        <v>0</v>
      </c>
      <c r="I590" s="476">
        <f>F590+G590+H590</f>
        <v>0</v>
      </c>
      <c r="J590" s="221" t="str">
        <f t="shared" si="107"/>
        <v/>
      </c>
      <c r="K590" s="244"/>
      <c r="L590" s="215"/>
      <c r="M590" s="215"/>
      <c r="N590" s="219"/>
      <c r="O590" s="219"/>
      <c r="Q590" s="215"/>
      <c r="R590" s="215"/>
      <c r="S590" s="219"/>
      <c r="T590" s="219"/>
      <c r="U590" s="215"/>
      <c r="V590" s="219"/>
      <c r="W590" s="219"/>
      <c r="X590" s="215"/>
      <c r="Y590" s="215"/>
    </row>
    <row r="591" spans="1:25" s="251" customFormat="1" ht="32.25" hidden="1" customHeight="1">
      <c r="A591" s="351">
        <v>567</v>
      </c>
      <c r="B591" s="143"/>
      <c r="C591" s="206">
        <v>9603</v>
      </c>
      <c r="D591" s="470" t="s">
        <v>1670</v>
      </c>
      <c r="E591" s="593"/>
      <c r="F591" s="449"/>
      <c r="G591" s="245"/>
      <c r="H591" s="592">
        <v>0</v>
      </c>
      <c r="I591" s="476">
        <f>F591+G591+H591</f>
        <v>0</v>
      </c>
      <c r="J591" s="221" t="str">
        <f t="shared" si="107"/>
        <v/>
      </c>
      <c r="K591" s="244"/>
      <c r="L591" s="215"/>
      <c r="M591" s="215"/>
      <c r="N591" s="219"/>
      <c r="O591" s="219"/>
      <c r="Q591" s="215"/>
      <c r="R591" s="215"/>
      <c r="S591" s="219"/>
      <c r="T591" s="219"/>
      <c r="U591" s="215"/>
      <c r="V591" s="219"/>
      <c r="W591" s="219"/>
      <c r="X591" s="215"/>
      <c r="Y591" s="247"/>
    </row>
    <row r="592" spans="1:25" s="251" customFormat="1" ht="32.25" hidden="1" customHeight="1">
      <c r="A592" s="351">
        <v>568</v>
      </c>
      <c r="B592" s="143"/>
      <c r="C592" s="203">
        <v>9607</v>
      </c>
      <c r="D592" s="471" t="s">
        <v>1507</v>
      </c>
      <c r="E592" s="593"/>
      <c r="F592" s="449"/>
      <c r="G592" s="245"/>
      <c r="H592" s="592">
        <v>0</v>
      </c>
      <c r="I592" s="476">
        <f>F592+G592+H592</f>
        <v>0</v>
      </c>
      <c r="J592" s="221" t="str">
        <f t="shared" ref="J592:J599" si="109">(IF($E592&lt;&gt;0,$J$2,IF($I592&lt;&gt;0,$J$2,"")))</f>
        <v/>
      </c>
      <c r="K592" s="244"/>
    </row>
    <row r="593" spans="1:25" s="251" customFormat="1" ht="32.25" hidden="1" customHeight="1">
      <c r="A593" s="351">
        <v>569</v>
      </c>
      <c r="B593" s="143"/>
      <c r="C593" s="194">
        <v>9609</v>
      </c>
      <c r="D593" s="472" t="s">
        <v>1671</v>
      </c>
      <c r="E593" s="593"/>
      <c r="F593" s="449"/>
      <c r="G593" s="245"/>
      <c r="H593" s="592">
        <v>0</v>
      </c>
      <c r="I593" s="476">
        <f>F593+G593+H593</f>
        <v>0</v>
      </c>
      <c r="J593" s="221" t="str">
        <f t="shared" si="109"/>
        <v/>
      </c>
      <c r="K593" s="244"/>
    </row>
    <row r="594" spans="1:25" s="247" customFormat="1" ht="35.25" hidden="1" customHeight="1">
      <c r="A594" s="318">
        <v>575</v>
      </c>
      <c r="B594" s="869">
        <v>9800</v>
      </c>
      <c r="C594" s="898" t="s">
        <v>1508</v>
      </c>
      <c r="D594" s="899"/>
      <c r="E594" s="644"/>
      <c r="F594" s="648">
        <f>SUM(F595:F599)</f>
        <v>0</v>
      </c>
      <c r="G594" s="649">
        <f>SUM(G595:G599)</f>
        <v>0</v>
      </c>
      <c r="H594" s="649">
        <f>SUM(H595:H599)</f>
        <v>0</v>
      </c>
      <c r="I594" s="649">
        <f>SUM(I595:I599)</f>
        <v>0</v>
      </c>
      <c r="J594" s="221" t="str">
        <f t="shared" si="109"/>
        <v/>
      </c>
      <c r="K594" s="244"/>
      <c r="L594" s="215"/>
      <c r="M594" s="215"/>
      <c r="N594" s="219"/>
      <c r="O594" s="219"/>
      <c r="P594" s="369"/>
      <c r="Q594" s="215"/>
      <c r="R594" s="215"/>
      <c r="S594" s="219"/>
      <c r="T594" s="219"/>
      <c r="U594" s="215"/>
      <c r="V594" s="219"/>
      <c r="W594" s="219"/>
      <c r="X594" s="215"/>
      <c r="Y594" s="251"/>
    </row>
    <row r="595" spans="1:25" ht="16.8" hidden="1" thickBot="1">
      <c r="A595" s="275">
        <v>580</v>
      </c>
      <c r="B595" s="173"/>
      <c r="C595" s="144">
        <v>9810</v>
      </c>
      <c r="D595" s="147" t="s">
        <v>1476</v>
      </c>
      <c r="E595" s="593"/>
      <c r="F595" s="465"/>
      <c r="G595" s="359"/>
      <c r="H595" s="592">
        <v>0</v>
      </c>
      <c r="I595" s="476">
        <f>F595+G595+H595</f>
        <v>0</v>
      </c>
      <c r="J595" s="221" t="str">
        <f t="shared" si="109"/>
        <v/>
      </c>
      <c r="K595" s="244"/>
      <c r="N595" s="215"/>
      <c r="O595" s="215"/>
      <c r="S595" s="215"/>
      <c r="T595" s="215"/>
      <c r="V595" s="215"/>
      <c r="W595" s="215"/>
      <c r="Y595" s="251"/>
    </row>
    <row r="596" spans="1:25" ht="16.8" hidden="1" thickBot="1">
      <c r="A596" s="275">
        <v>585</v>
      </c>
      <c r="B596" s="173"/>
      <c r="C596" s="137">
        <v>9820</v>
      </c>
      <c r="D596" s="139" t="s">
        <v>1477</v>
      </c>
      <c r="E596" s="593"/>
      <c r="F596" s="465"/>
      <c r="G596" s="359"/>
      <c r="H596" s="592">
        <v>0</v>
      </c>
      <c r="I596" s="476">
        <f>F596+G596+H596</f>
        <v>0</v>
      </c>
      <c r="J596" s="221" t="str">
        <f t="shared" si="109"/>
        <v/>
      </c>
      <c r="K596" s="244"/>
      <c r="N596" s="215"/>
      <c r="O596" s="215"/>
      <c r="S596" s="215"/>
      <c r="T596" s="215"/>
      <c r="V596" s="215"/>
      <c r="W596" s="215"/>
      <c r="Y596" s="247"/>
    </row>
    <row r="597" spans="1:25" ht="16.8" hidden="1" thickBot="1">
      <c r="A597" s="275">
        <v>590</v>
      </c>
      <c r="B597" s="173"/>
      <c r="C597" s="137">
        <v>9830</v>
      </c>
      <c r="D597" s="139" t="s">
        <v>1478</v>
      </c>
      <c r="E597" s="593"/>
      <c r="F597" s="465"/>
      <c r="G597" s="359"/>
      <c r="H597" s="592">
        <v>0</v>
      </c>
      <c r="I597" s="476">
        <f>F597+G597+H597</f>
        <v>0</v>
      </c>
      <c r="J597" s="221" t="str">
        <f t="shared" si="109"/>
        <v/>
      </c>
      <c r="K597" s="244"/>
      <c r="N597" s="215"/>
      <c r="O597" s="215"/>
      <c r="S597" s="215"/>
      <c r="T597" s="215"/>
      <c r="V597" s="215"/>
      <c r="W597" s="215"/>
    </row>
    <row r="598" spans="1:25" ht="16.8" hidden="1" thickBot="1">
      <c r="A598" s="260">
        <v>600</v>
      </c>
      <c r="B598" s="173"/>
      <c r="C598" s="137">
        <v>9850</v>
      </c>
      <c r="D598" s="139" t="s">
        <v>1479</v>
      </c>
      <c r="E598" s="593"/>
      <c r="F598" s="465"/>
      <c r="G598" s="359"/>
      <c r="H598" s="592">
        <v>0</v>
      </c>
      <c r="I598" s="476">
        <f>F598+G598+H598</f>
        <v>0</v>
      </c>
      <c r="J598" s="221" t="str">
        <f t="shared" si="109"/>
        <v/>
      </c>
      <c r="K598" s="244"/>
      <c r="N598" s="215"/>
      <c r="O598" s="215"/>
      <c r="S598" s="215"/>
      <c r="T598" s="215"/>
      <c r="V598" s="215"/>
      <c r="W598" s="215"/>
    </row>
    <row r="599" spans="1:25" ht="21.75" hidden="1" customHeight="1" thickBot="1">
      <c r="A599" s="260">
        <v>605</v>
      </c>
      <c r="B599" s="207"/>
      <c r="C599" s="142">
        <v>9890</v>
      </c>
      <c r="D599" s="141" t="s">
        <v>1886</v>
      </c>
      <c r="E599" s="669"/>
      <c r="F599" s="592">
        <v>0</v>
      </c>
      <c r="G599" s="592">
        <v>0</v>
      </c>
      <c r="H599" s="592">
        <v>0</v>
      </c>
      <c r="I599" s="476">
        <f>F599+G599+H599</f>
        <v>0</v>
      </c>
      <c r="J599" s="221" t="str">
        <f t="shared" si="109"/>
        <v/>
      </c>
      <c r="K599" s="244"/>
      <c r="N599" s="215"/>
      <c r="O599" s="215"/>
      <c r="S599" s="215"/>
      <c r="T599" s="215"/>
      <c r="V599" s="215"/>
      <c r="W599" s="215"/>
    </row>
    <row r="600" spans="1:25" ht="16.2" thickBot="1">
      <c r="A600" s="260">
        <v>610</v>
      </c>
      <c r="B600" s="655"/>
      <c r="C600" s="656" t="s">
        <v>1241</v>
      </c>
      <c r="D600" s="657" t="s">
        <v>1728</v>
      </c>
      <c r="E600" s="727"/>
      <c r="F600" s="658">
        <f>SUM(F464,F468,F471,F474,F484,F500,F505,F506,F515,F519,F524,F481,F527,F534,F538,F539,F544,F547,F569,F589,F594)</f>
        <v>694309</v>
      </c>
      <c r="G600" s="658">
        <f>SUM(G464,G468,G471,G474,G484,G500,G505,G506,G515,G519,G524,G481,G527,G534,G538,G539,G544,G547,G569,G589,G594)</f>
        <v>656105</v>
      </c>
      <c r="H600" s="659">
        <f>SUM(H464,H468,H471,H474,H484,H500,H505,H506,H515,H519,H524,H481,H527,H534,H538,H539,H544,H547,H569,H589,H594)</f>
        <v>0</v>
      </c>
      <c r="I600" s="658">
        <f>SUM(I464,I468,I471,I474,I484,I500,I505,I506,I515,I519,I524,I481,I527,I534,I538,I539,I544,I547,I569,I589,I594)</f>
        <v>1350414</v>
      </c>
      <c r="J600" s="221">
        <v>1</v>
      </c>
      <c r="N600" s="215"/>
      <c r="O600" s="215"/>
      <c r="S600" s="215"/>
      <c r="T600" s="215"/>
      <c r="V600" s="215"/>
      <c r="W600" s="215"/>
    </row>
    <row r="601" spans="1:25">
      <c r="A601" s="260"/>
      <c r="D601" s="478" t="s">
        <v>1062</v>
      </c>
      <c r="E601" s="552">
        <f>E600+E448</f>
        <v>0</v>
      </c>
      <c r="F601" s="479" t="s">
        <v>1653</v>
      </c>
      <c r="G601" s="479" t="s">
        <v>1653</v>
      </c>
      <c r="H601" s="479" t="s">
        <v>1653</v>
      </c>
      <c r="I601" s="479">
        <f>I600+I448</f>
        <v>0</v>
      </c>
      <c r="J601" s="221">
        <v>1</v>
      </c>
      <c r="N601" s="215"/>
      <c r="O601" s="215"/>
      <c r="S601" s="215"/>
      <c r="T601" s="215"/>
      <c r="V601" s="215"/>
      <c r="W601" s="215"/>
    </row>
    <row r="602" spans="1:25">
      <c r="A602" s="260"/>
      <c r="J602" s="221">
        <v>1</v>
      </c>
      <c r="N602" s="215"/>
      <c r="O602" s="215"/>
      <c r="S602" s="215"/>
      <c r="T602" s="215"/>
      <c r="V602" s="215"/>
      <c r="W602" s="215"/>
    </row>
    <row r="603" spans="1:25">
      <c r="A603" s="260"/>
      <c r="B603" s="738" t="s">
        <v>1730</v>
      </c>
      <c r="C603" s="382"/>
      <c r="D603" s="384" t="s">
        <v>1731</v>
      </c>
      <c r="E603" s="277"/>
      <c r="J603" s="221">
        <v>1</v>
      </c>
      <c r="K603" s="383"/>
      <c r="L603" s="381"/>
      <c r="M603" s="277"/>
      <c r="N603" s="277"/>
      <c r="O603" s="384"/>
      <c r="Q603" s="381"/>
      <c r="R603" s="277"/>
      <c r="S603" s="277"/>
      <c r="T603" s="384"/>
      <c r="U603" s="277"/>
      <c r="V603" s="277"/>
      <c r="W603" s="384"/>
    </row>
    <row r="604" spans="1:25">
      <c r="A604" s="260"/>
      <c r="B604" s="385"/>
      <c r="C604" s="385"/>
      <c r="D604" s="386"/>
      <c r="E604" s="386"/>
      <c r="F604" s="386"/>
      <c r="G604" s="386"/>
      <c r="H604" s="386"/>
      <c r="I604" s="386"/>
      <c r="J604" s="221">
        <v>1</v>
      </c>
      <c r="K604" s="383"/>
      <c r="L604" s="387"/>
      <c r="M604" s="343"/>
      <c r="N604" s="343"/>
      <c r="O604" s="343"/>
      <c r="Q604" s="387"/>
      <c r="R604" s="343"/>
      <c r="S604" s="343"/>
      <c r="T604" s="343"/>
      <c r="U604" s="343"/>
      <c r="V604" s="343"/>
      <c r="W604" s="343"/>
    </row>
    <row r="605" spans="1:25">
      <c r="A605" s="260"/>
      <c r="B605" s="738" t="s">
        <v>1732</v>
      </c>
      <c r="C605" s="739"/>
      <c r="D605" s="277"/>
      <c r="E605" s="277"/>
      <c r="F605" s="277"/>
      <c r="G605" s="277"/>
      <c r="H605" s="277"/>
      <c r="I605" s="277"/>
      <c r="J605" s="221">
        <v>1</v>
      </c>
      <c r="K605" s="383"/>
      <c r="L605" s="381"/>
      <c r="M605" s="277"/>
      <c r="N605" s="277"/>
      <c r="O605" s="384"/>
      <c r="Q605" s="381"/>
      <c r="R605" s="277"/>
      <c r="S605" s="277"/>
      <c r="T605" s="384"/>
      <c r="U605" s="277"/>
      <c r="V605" s="277"/>
      <c r="W605" s="384"/>
    </row>
    <row r="606" spans="1:25">
      <c r="A606" s="260"/>
      <c r="B606" s="381"/>
      <c r="C606" s="382"/>
      <c r="D606" s="277"/>
      <c r="E606" s="277"/>
      <c r="F606" s="277"/>
      <c r="G606" s="277"/>
      <c r="H606" s="277"/>
      <c r="I606" s="277"/>
      <c r="J606" s="221">
        <v>1</v>
      </c>
      <c r="K606" s="383"/>
      <c r="L606" s="381"/>
      <c r="M606" s="277"/>
      <c r="N606" s="277"/>
      <c r="O606" s="384"/>
      <c r="Q606" s="381"/>
      <c r="R606" s="277"/>
      <c r="S606" s="277"/>
      <c r="T606" s="384"/>
      <c r="U606" s="277"/>
      <c r="V606" s="277"/>
      <c r="W606" s="384"/>
    </row>
    <row r="607" spans="1:25">
      <c r="A607" s="260"/>
      <c r="B607" s="287" t="s">
        <v>1733</v>
      </c>
      <c r="C607" s="382"/>
      <c r="D607" s="384" t="s">
        <v>1734</v>
      </c>
      <c r="E607" s="277"/>
      <c r="F607" s="277"/>
      <c r="G607" s="277"/>
      <c r="H607" s="277"/>
      <c r="I607" s="277"/>
      <c r="J607" s="221">
        <v>1</v>
      </c>
      <c r="K607" s="383"/>
      <c r="L607" s="388"/>
      <c r="M607" s="277"/>
      <c r="N607" s="277"/>
      <c r="O607" s="384"/>
      <c r="Q607" s="388"/>
      <c r="R607" s="277"/>
      <c r="S607" s="277"/>
      <c r="T607" s="384"/>
      <c r="U607" s="277"/>
      <c r="V607" s="277"/>
      <c r="W607" s="384"/>
    </row>
    <row r="608" spans="1:25">
      <c r="A608" s="275"/>
      <c r="B608" s="389"/>
      <c r="C608" s="389"/>
      <c r="D608" s="390"/>
      <c r="E608" s="391"/>
      <c r="F608" s="391"/>
      <c r="G608" s="391"/>
      <c r="H608" s="391"/>
      <c r="I608" s="391"/>
      <c r="J608" s="221">
        <v>1</v>
      </c>
      <c r="K608" s="383"/>
      <c r="L608" s="391"/>
      <c r="M608" s="391"/>
      <c r="N608" s="223"/>
      <c r="O608" s="223"/>
      <c r="Q608" s="391"/>
      <c r="R608" s="391"/>
      <c r="S608" s="223"/>
      <c r="T608" s="223"/>
      <c r="U608" s="391"/>
      <c r="V608" s="223"/>
      <c r="W608" s="223"/>
    </row>
    <row r="609" spans="2:25" s="226" customFormat="1" ht="12" customHeight="1">
      <c r="B609" s="392"/>
      <c r="C609" s="392"/>
      <c r="D609" s="393"/>
      <c r="E609" s="392"/>
      <c r="F609" s="392"/>
      <c r="G609" s="392"/>
      <c r="H609" s="392"/>
      <c r="I609" s="392"/>
      <c r="J609" s="221">
        <v>1</v>
      </c>
      <c r="K609" s="222"/>
      <c r="L609" s="392"/>
      <c r="M609" s="392"/>
      <c r="N609" s="394"/>
      <c r="O609" s="394"/>
      <c r="P609" s="394"/>
      <c r="Q609" s="392"/>
      <c r="R609" s="392"/>
      <c r="S609" s="394"/>
      <c r="T609" s="394"/>
      <c r="U609" s="392"/>
      <c r="V609" s="394"/>
      <c r="W609" s="394"/>
      <c r="X609" s="394"/>
      <c r="Y609" s="215"/>
    </row>
    <row r="610" spans="2:25" hidden="1"/>
    <row r="611" spans="2:25" hidden="1"/>
    <row r="612" spans="2:25" hidden="1"/>
    <row r="613" spans="2:25" hidden="1"/>
    <row r="614" spans="2:25" hidden="1"/>
    <row r="615" spans="2:25">
      <c r="E615" s="278"/>
      <c r="F615" s="278"/>
      <c r="G615" s="278"/>
      <c r="H615" s="278"/>
      <c r="I615" s="282"/>
      <c r="J615" s="221">
        <f>(IF($E751&lt;&gt;0,$J$2,IF($I751&lt;&gt;0,$J$2,"")))</f>
        <v>1</v>
      </c>
      <c r="L615" s="278"/>
      <c r="M615" s="278"/>
      <c r="N615" s="282"/>
      <c r="O615" s="282"/>
      <c r="P615" s="282"/>
      <c r="Q615" s="278"/>
      <c r="R615" s="278"/>
      <c r="S615" s="282"/>
      <c r="T615" s="282"/>
      <c r="U615" s="278"/>
      <c r="V615" s="282"/>
      <c r="W615" s="282"/>
    </row>
    <row r="616" spans="2:25">
      <c r="C616" s="227"/>
      <c r="D616" s="228"/>
      <c r="E616" s="278"/>
      <c r="F616" s="278"/>
      <c r="G616" s="278"/>
      <c r="H616" s="278"/>
      <c r="I616" s="282"/>
      <c r="J616" s="221">
        <f>(IF($E751&lt;&gt;0,$J$2,IF($I751&lt;&gt;0,$J$2,"")))</f>
        <v>1</v>
      </c>
      <c r="L616" s="278"/>
      <c r="M616" s="278"/>
      <c r="N616" s="282"/>
      <c r="O616" s="282"/>
      <c r="P616" s="282"/>
      <c r="Q616" s="278"/>
      <c r="R616" s="278"/>
      <c r="S616" s="282"/>
      <c r="T616" s="282"/>
      <c r="U616" s="278"/>
      <c r="V616" s="282"/>
      <c r="W616" s="282"/>
    </row>
    <row r="617" spans="2:25">
      <c r="B617" s="935" t="str">
        <f>$B$7</f>
        <v>БЮДЖЕТ - НАЧАЛЕН ПЛАН
ПО ПЪЛНА ЕДИННА БЮДЖЕТНА КЛАСИФИКАЦИЯ</v>
      </c>
      <c r="C617" s="936"/>
      <c r="D617" s="936"/>
      <c r="E617" s="278"/>
      <c r="F617" s="278"/>
      <c r="G617" s="278"/>
      <c r="H617" s="278"/>
      <c r="I617" s="282"/>
      <c r="J617" s="221">
        <f>(IF($E751&lt;&gt;0,$J$2,IF($I751&lt;&gt;0,$J$2,"")))</f>
        <v>1</v>
      </c>
      <c r="L617" s="278"/>
      <c r="M617" s="278"/>
      <c r="N617" s="282"/>
      <c r="O617" s="282"/>
      <c r="P617" s="282"/>
      <c r="Q617" s="278"/>
      <c r="R617" s="278"/>
      <c r="S617" s="282"/>
      <c r="T617" s="282"/>
      <c r="U617" s="278"/>
      <c r="V617" s="282"/>
      <c r="W617" s="282"/>
    </row>
    <row r="618" spans="2:25">
      <c r="C618" s="227"/>
      <c r="D618" s="228"/>
      <c r="E618" s="279" t="s">
        <v>1654</v>
      </c>
      <c r="F618" s="279" t="s">
        <v>1522</v>
      </c>
      <c r="G618" s="278"/>
      <c r="H618" s="278"/>
      <c r="I618" s="282"/>
      <c r="J618" s="221">
        <f>(IF($E751&lt;&gt;0,$J$2,IF($I751&lt;&gt;0,$J$2,"")))</f>
        <v>1</v>
      </c>
      <c r="L618" s="278"/>
      <c r="M618" s="278"/>
      <c r="N618" s="282"/>
      <c r="O618" s="282"/>
      <c r="P618" s="282"/>
      <c r="Q618" s="278"/>
      <c r="R618" s="278"/>
      <c r="S618" s="282"/>
      <c r="T618" s="282"/>
      <c r="U618" s="278"/>
      <c r="V618" s="282"/>
      <c r="W618" s="282"/>
    </row>
    <row r="619" spans="2:25" ht="17.399999999999999">
      <c r="B619" s="937" t="str">
        <f>$B$9</f>
        <v>Маджарово</v>
      </c>
      <c r="C619" s="938"/>
      <c r="D619" s="939"/>
      <c r="E619" s="578">
        <f>$E$9</f>
        <v>45292</v>
      </c>
      <c r="F619" s="579">
        <f>$F$9</f>
        <v>45657</v>
      </c>
      <c r="G619" s="278"/>
      <c r="H619" s="278"/>
      <c r="I619" s="282"/>
      <c r="J619" s="221">
        <f>(IF($E751&lt;&gt;0,$J$2,IF($I751&lt;&gt;0,$J$2,"")))</f>
        <v>1</v>
      </c>
      <c r="L619" s="278"/>
      <c r="M619" s="278"/>
      <c r="N619" s="282"/>
      <c r="O619" s="282"/>
      <c r="P619" s="282"/>
      <c r="Q619" s="278"/>
      <c r="R619" s="278"/>
      <c r="S619" s="282"/>
      <c r="T619" s="282"/>
      <c r="U619" s="278"/>
      <c r="V619" s="282"/>
      <c r="W619" s="282"/>
    </row>
    <row r="620" spans="2:25">
      <c r="B620" s="230" t="str">
        <f>$B$10</f>
        <v>(наименование на разпоредителя с бюджет)</v>
      </c>
      <c r="E620" s="278"/>
      <c r="F620" s="280">
        <f>$F$10</f>
        <v>0</v>
      </c>
      <c r="G620" s="278"/>
      <c r="H620" s="278"/>
      <c r="I620" s="282"/>
      <c r="J620" s="221">
        <f>(IF($E751&lt;&gt;0,$J$2,IF($I751&lt;&gt;0,$J$2,"")))</f>
        <v>1</v>
      </c>
      <c r="L620" s="278"/>
      <c r="M620" s="278"/>
      <c r="N620" s="282"/>
      <c r="O620" s="282"/>
      <c r="P620" s="282"/>
      <c r="Q620" s="278"/>
      <c r="R620" s="278"/>
      <c r="S620" s="282"/>
      <c r="T620" s="282"/>
      <c r="U620" s="278"/>
      <c r="V620" s="282"/>
      <c r="W620" s="282"/>
    </row>
    <row r="621" spans="2:25">
      <c r="B621" s="230"/>
      <c r="E621" s="281"/>
      <c r="F621" s="278"/>
      <c r="G621" s="278"/>
      <c r="H621" s="278"/>
      <c r="I621" s="282"/>
      <c r="J621" s="221">
        <f>(IF($E751&lt;&gt;0,$J$2,IF($I751&lt;&gt;0,$J$2,"")))</f>
        <v>1</v>
      </c>
      <c r="L621" s="278"/>
      <c r="M621" s="278"/>
      <c r="N621" s="282"/>
      <c r="O621" s="282"/>
      <c r="P621" s="282"/>
      <c r="Q621" s="278"/>
      <c r="R621" s="278"/>
      <c r="S621" s="282"/>
      <c r="T621" s="282"/>
      <c r="U621" s="278"/>
      <c r="V621" s="282"/>
      <c r="W621" s="282"/>
    </row>
    <row r="622" spans="2:25" ht="18">
      <c r="B622" s="906" t="str">
        <f>$B$12</f>
        <v>Маджарово</v>
      </c>
      <c r="C622" s="907"/>
      <c r="D622" s="908"/>
      <c r="E622" s="229" t="s">
        <v>1655</v>
      </c>
      <c r="F622" s="580" t="str">
        <f>$F$12</f>
        <v>7604</v>
      </c>
      <c r="G622" s="278"/>
      <c r="H622" s="278"/>
      <c r="I622" s="282"/>
      <c r="J622" s="221">
        <f>(IF($E751&lt;&gt;0,$J$2,IF($I751&lt;&gt;0,$J$2,"")))</f>
        <v>1</v>
      </c>
      <c r="L622" s="278"/>
      <c r="M622" s="278"/>
      <c r="N622" s="282"/>
      <c r="O622" s="282"/>
      <c r="P622" s="282"/>
      <c r="Q622" s="278"/>
      <c r="R622" s="278"/>
      <c r="S622" s="282"/>
      <c r="T622" s="282"/>
      <c r="U622" s="278"/>
      <c r="V622" s="282"/>
      <c r="W622" s="282"/>
    </row>
    <row r="623" spans="2:25">
      <c r="B623" s="581" t="str">
        <f>$B$13</f>
        <v>(наименование на първостепенния разпоредител с бюджет)</v>
      </c>
      <c r="E623" s="281" t="s">
        <v>1656</v>
      </c>
      <c r="F623" s="278"/>
      <c r="G623" s="278"/>
      <c r="H623" s="278"/>
      <c r="I623" s="282"/>
      <c r="J623" s="221">
        <f>(IF($E751&lt;&gt;0,$J$2,IF($I751&lt;&gt;0,$J$2,"")))</f>
        <v>1</v>
      </c>
      <c r="L623" s="278"/>
      <c r="M623" s="278"/>
      <c r="N623" s="282"/>
      <c r="O623" s="282"/>
      <c r="P623" s="282"/>
      <c r="Q623" s="278"/>
      <c r="R623" s="278"/>
      <c r="S623" s="282"/>
      <c r="T623" s="282"/>
      <c r="U623" s="278"/>
      <c r="V623" s="282"/>
      <c r="W623" s="282"/>
    </row>
    <row r="624" spans="2:25" ht="18">
      <c r="B624" s="230"/>
      <c r="D624" s="441"/>
      <c r="E624" s="277"/>
      <c r="F624" s="277"/>
      <c r="G624" s="277"/>
      <c r="H624" s="277"/>
      <c r="I624" s="384"/>
      <c r="J624" s="221">
        <f>(IF($E751&lt;&gt;0,$J$2,IF($I751&lt;&gt;0,$J$2,"")))</f>
        <v>1</v>
      </c>
      <c r="L624" s="278"/>
      <c r="M624" s="278"/>
      <c r="N624" s="282"/>
      <c r="O624" s="282"/>
      <c r="P624" s="282"/>
      <c r="Q624" s="278"/>
      <c r="R624" s="278"/>
      <c r="S624" s="282"/>
      <c r="T624" s="282"/>
      <c r="U624" s="278"/>
      <c r="V624" s="282"/>
      <c r="W624" s="282"/>
    </row>
    <row r="625" spans="2:24" ht="16.8" thickBot="1">
      <c r="C625" s="227"/>
      <c r="D625" s="228"/>
      <c r="E625" s="278"/>
      <c r="F625" s="281"/>
      <c r="G625" s="281"/>
      <c r="H625" s="281"/>
      <c r="I625" s="284" t="s">
        <v>1657</v>
      </c>
      <c r="J625" s="221">
        <f>(IF($E751&lt;&gt;0,$J$2,IF($I751&lt;&gt;0,$J$2,"")))</f>
        <v>1</v>
      </c>
      <c r="L625" s="283" t="s">
        <v>91</v>
      </c>
      <c r="M625" s="278"/>
      <c r="N625" s="282"/>
      <c r="O625" s="284" t="s">
        <v>1657</v>
      </c>
      <c r="P625" s="282"/>
      <c r="Q625" s="283" t="s">
        <v>92</v>
      </c>
      <c r="R625" s="278"/>
      <c r="S625" s="282"/>
      <c r="T625" s="284" t="s">
        <v>1657</v>
      </c>
      <c r="U625" s="278"/>
      <c r="V625" s="282"/>
      <c r="W625" s="284" t="s">
        <v>1657</v>
      </c>
    </row>
    <row r="626" spans="2:24" ht="18.600000000000001" thickBot="1">
      <c r="B626" s="672"/>
      <c r="C626" s="673"/>
      <c r="D626" s="674" t="s">
        <v>1054</v>
      </c>
      <c r="E626" s="675"/>
      <c r="F626" s="956" t="s">
        <v>1459</v>
      </c>
      <c r="G626" s="957"/>
      <c r="H626" s="958"/>
      <c r="I626" s="959"/>
      <c r="J626" s="221">
        <f>(IF($E751&lt;&gt;0,$J$2,IF($I751&lt;&gt;0,$J$2,"")))</f>
        <v>1</v>
      </c>
      <c r="L626" s="916" t="s">
        <v>1893</v>
      </c>
      <c r="M626" s="916" t="s">
        <v>1894</v>
      </c>
      <c r="N626" s="918" t="s">
        <v>1895</v>
      </c>
      <c r="O626" s="918" t="s">
        <v>93</v>
      </c>
      <c r="P626" s="222"/>
      <c r="Q626" s="918" t="s">
        <v>1896</v>
      </c>
      <c r="R626" s="918" t="s">
        <v>1897</v>
      </c>
      <c r="S626" s="918" t="s">
        <v>1898</v>
      </c>
      <c r="T626" s="918" t="s">
        <v>94</v>
      </c>
      <c r="U626" s="409" t="s">
        <v>95</v>
      </c>
      <c r="V626" s="410"/>
      <c r="W626" s="411"/>
      <c r="X626" s="291"/>
    </row>
    <row r="627" spans="2:24" ht="31.8" thickBot="1">
      <c r="B627" s="676" t="s">
        <v>1573</v>
      </c>
      <c r="C627" s="677" t="s">
        <v>1658</v>
      </c>
      <c r="D627" s="678" t="s">
        <v>1055</v>
      </c>
      <c r="E627" s="679"/>
      <c r="F627" s="605" t="s">
        <v>1460</v>
      </c>
      <c r="G627" s="605" t="s">
        <v>1461</v>
      </c>
      <c r="H627" s="605" t="s">
        <v>1458</v>
      </c>
      <c r="I627" s="605" t="s">
        <v>1048</v>
      </c>
      <c r="J627" s="221">
        <f>(IF($E751&lt;&gt;0,$J$2,IF($I751&lt;&gt;0,$J$2,"")))</f>
        <v>1</v>
      </c>
      <c r="L627" s="970"/>
      <c r="M627" s="955"/>
      <c r="N627" s="970"/>
      <c r="O627" s="955"/>
      <c r="P627" s="222"/>
      <c r="Q627" s="967"/>
      <c r="R627" s="967"/>
      <c r="S627" s="967"/>
      <c r="T627" s="967"/>
      <c r="U627" s="412">
        <f>$C$3</f>
        <v>2024</v>
      </c>
      <c r="V627" s="412">
        <f>$C$3+1</f>
        <v>2025</v>
      </c>
      <c r="W627" s="412" t="str">
        <f>CONCATENATE("след ",$C$3+1)</f>
        <v>след 2025</v>
      </c>
      <c r="X627" s="413" t="s">
        <v>96</v>
      </c>
    </row>
    <row r="628" spans="2:24" ht="18" thickBot="1">
      <c r="B628" s="506"/>
      <c r="C628" s="397"/>
      <c r="D628" s="295" t="s">
        <v>1243</v>
      </c>
      <c r="E628" s="699"/>
      <c r="F628" s="296"/>
      <c r="G628" s="296"/>
      <c r="H628" s="296"/>
      <c r="I628" s="483"/>
      <c r="J628" s="221">
        <f>(IF($E751&lt;&gt;0,$J$2,IF($I751&lt;&gt;0,$J$2,"")))</f>
        <v>1</v>
      </c>
      <c r="L628" s="297" t="s">
        <v>97</v>
      </c>
      <c r="M628" s="297" t="s">
        <v>98</v>
      </c>
      <c r="N628" s="298" t="s">
        <v>99</v>
      </c>
      <c r="O628" s="298" t="s">
        <v>100</v>
      </c>
      <c r="P628" s="222"/>
      <c r="Q628" s="504" t="s">
        <v>101</v>
      </c>
      <c r="R628" s="504" t="s">
        <v>102</v>
      </c>
      <c r="S628" s="504" t="s">
        <v>103</v>
      </c>
      <c r="T628" s="504" t="s">
        <v>104</v>
      </c>
      <c r="U628" s="504" t="s">
        <v>1025</v>
      </c>
      <c r="V628" s="504" t="s">
        <v>1026</v>
      </c>
      <c r="W628" s="504" t="s">
        <v>1027</v>
      </c>
      <c r="X628" s="414" t="s">
        <v>1028</v>
      </c>
    </row>
    <row r="629" spans="2:24" ht="122.4" thickBot="1">
      <c r="B629" s="236"/>
      <c r="C629" s="511">
        <f>VLOOKUP(D629,OP_LIST2,2,FALSE)</f>
        <v>0</v>
      </c>
      <c r="D629" s="512" t="s">
        <v>943</v>
      </c>
      <c r="E629" s="700"/>
      <c r="F629" s="368"/>
      <c r="G629" s="368"/>
      <c r="H629" s="368"/>
      <c r="I629" s="303"/>
      <c r="J629" s="221">
        <f>(IF($E751&lt;&gt;0,$J$2,IF($I751&lt;&gt;0,$J$2,"")))</f>
        <v>1</v>
      </c>
      <c r="L629" s="415" t="s">
        <v>1029</v>
      </c>
      <c r="M629" s="415" t="s">
        <v>1029</v>
      </c>
      <c r="N629" s="415" t="s">
        <v>1030</v>
      </c>
      <c r="O629" s="415" t="s">
        <v>1031</v>
      </c>
      <c r="P629" s="222"/>
      <c r="Q629" s="415" t="s">
        <v>1029</v>
      </c>
      <c r="R629" s="415" t="s">
        <v>1029</v>
      </c>
      <c r="S629" s="415" t="s">
        <v>1056</v>
      </c>
      <c r="T629" s="415" t="s">
        <v>1033</v>
      </c>
      <c r="U629" s="415" t="s">
        <v>1029</v>
      </c>
      <c r="V629" s="415" t="s">
        <v>1029</v>
      </c>
      <c r="W629" s="415" t="s">
        <v>1029</v>
      </c>
      <c r="X629" s="306" t="s">
        <v>1034</v>
      </c>
    </row>
    <row r="630" spans="2:24" ht="18" thickBot="1">
      <c r="B630" s="510"/>
      <c r="C630" s="513">
        <f>VLOOKUP(D631,EBK_DEIN2,2,FALSE)</f>
        <v>1122</v>
      </c>
      <c r="D630" s="505" t="s">
        <v>1443</v>
      </c>
      <c r="E630" s="701"/>
      <c r="F630" s="368"/>
      <c r="G630" s="368"/>
      <c r="H630" s="368"/>
      <c r="I630" s="303"/>
      <c r="J630" s="221">
        <f>(IF($E751&lt;&gt;0,$J$2,IF($I751&lt;&gt;0,$J$2,"")))</f>
        <v>1</v>
      </c>
      <c r="L630" s="416"/>
      <c r="M630" s="416"/>
      <c r="N630" s="344"/>
      <c r="O630" s="417"/>
      <c r="P630" s="222"/>
      <c r="Q630" s="416"/>
      <c r="R630" s="416"/>
      <c r="S630" s="344"/>
      <c r="T630" s="417"/>
      <c r="U630" s="416"/>
      <c r="V630" s="344"/>
      <c r="W630" s="417"/>
      <c r="X630" s="418"/>
    </row>
    <row r="631" spans="2:24" ht="18">
      <c r="B631" s="419"/>
      <c r="C631" s="238"/>
      <c r="D631" s="502" t="s">
        <v>673</v>
      </c>
      <c r="E631" s="701"/>
      <c r="F631" s="368"/>
      <c r="G631" s="368"/>
      <c r="H631" s="368"/>
      <c r="I631" s="303"/>
      <c r="J631" s="221">
        <f>(IF($E751&lt;&gt;0,$J$2,IF($I751&lt;&gt;0,$J$2,"")))</f>
        <v>1</v>
      </c>
      <c r="L631" s="416"/>
      <c r="M631" s="416"/>
      <c r="N631" s="344"/>
      <c r="O631" s="420">
        <f>SUMIF(O634:O635,"&lt;0")+SUMIF(O637:O641,"&lt;0")+SUMIF(O643:O650,"&lt;0")+SUMIF(O652:O668,"&lt;0")+SUMIF(O674:O678,"&lt;0")+SUMIF(O680:O685,"&lt;0")+SUMIF(O691:O697,"&lt;0")+SUMIF(O704:O705,"&lt;0")+SUMIF(O708:O713,"&lt;0")+SUMIF(O715:O720,"&lt;0")+SUMIF(O724,"&lt;0")+SUMIF(O726:O732,"&lt;0")+SUMIF(O734:O736,"&lt;0")+SUMIF(O738:O741,"&lt;0")+SUMIF(O743:O744,"&lt;0")+SUMIF(O747,"&lt;0")</f>
        <v>-1355305</v>
      </c>
      <c r="P631" s="222"/>
      <c r="Q631" s="416"/>
      <c r="R631" s="416"/>
      <c r="S631" s="344"/>
      <c r="T631" s="420">
        <f>SUMIF(T634:T635,"&lt;0")+SUMIF(T637:T641,"&lt;0")+SUMIF(T643:T650,"&lt;0")+SUMIF(T652:T668,"&lt;0")+SUMIF(T674:T678,"&lt;0")+SUMIF(T680:T685,"&lt;0")+SUMIF(T691:T697,"&lt;0")+SUMIF(T704:T705,"&lt;0")+SUMIF(T708:T713,"&lt;0")+SUMIF(T715:T720,"&lt;0")+SUMIF(T724,"&lt;0")+SUMIF(T726:T732,"&lt;0")+SUMIF(T734:T736,"&lt;0")+SUMIF(T738:T741,"&lt;0")+SUMIF(T743:T744,"&lt;0")+SUMIF(T747,"&lt;0")</f>
        <v>-136000</v>
      </c>
      <c r="U631" s="416"/>
      <c r="V631" s="344"/>
      <c r="W631" s="417"/>
      <c r="X631" s="308"/>
    </row>
    <row r="632" spans="2:24" ht="18.600000000000001" thickBot="1">
      <c r="B632" s="354"/>
      <c r="C632" s="238"/>
      <c r="D632" s="292" t="s">
        <v>1057</v>
      </c>
      <c r="E632" s="701"/>
      <c r="F632" s="368"/>
      <c r="G632" s="368"/>
      <c r="H632" s="368"/>
      <c r="I632" s="303"/>
      <c r="J632" s="221">
        <f>(IF($E751&lt;&gt;0,$J$2,IF($I751&lt;&gt;0,$J$2,"")))</f>
        <v>1</v>
      </c>
      <c r="L632" s="416"/>
      <c r="M632" s="416"/>
      <c r="N632" s="344"/>
      <c r="O632" s="417"/>
      <c r="P632" s="222"/>
      <c r="Q632" s="416"/>
      <c r="R632" s="416"/>
      <c r="S632" s="344"/>
      <c r="T632" s="417"/>
      <c r="U632" s="416"/>
      <c r="V632" s="344"/>
      <c r="W632" s="417"/>
      <c r="X632" s="310"/>
    </row>
    <row r="633" spans="2:24" ht="18.600000000000001" thickBot="1">
      <c r="B633" s="680">
        <v>100</v>
      </c>
      <c r="C633" s="960" t="s">
        <v>1244</v>
      </c>
      <c r="D633" s="961"/>
      <c r="E633" s="681"/>
      <c r="F633" s="682">
        <f>SUM(F634:F635)</f>
        <v>977000</v>
      </c>
      <c r="G633" s="683">
        <f>SUM(G634:G635)</f>
        <v>0</v>
      </c>
      <c r="H633" s="683">
        <f>SUM(H634:H635)</f>
        <v>0</v>
      </c>
      <c r="I633" s="683">
        <f>SUM(I634:I635)</f>
        <v>977000</v>
      </c>
      <c r="J633" s="243">
        <f t="shared" ref="J633:J664" si="110">(IF($E633&lt;&gt;0,$J$2,IF($I633&lt;&gt;0,$J$2,"")))</f>
        <v>1</v>
      </c>
      <c r="K633" s="244"/>
      <c r="L633" s="311">
        <f>SUM(L634:L635)</f>
        <v>0</v>
      </c>
      <c r="M633" s="312">
        <f>SUM(M634:M635)</f>
        <v>0</v>
      </c>
      <c r="N633" s="421">
        <f>SUM(N634:N635)</f>
        <v>977000</v>
      </c>
      <c r="O633" s="422">
        <f>SUM(O634:O635)</f>
        <v>-977000</v>
      </c>
      <c r="P633" s="244"/>
      <c r="Q633" s="705"/>
      <c r="R633" s="706"/>
      <c r="S633" s="707"/>
      <c r="T633" s="706"/>
      <c r="U633" s="706"/>
      <c r="V633" s="706"/>
      <c r="W633" s="708"/>
      <c r="X633" s="313">
        <f t="shared" ref="X633:X664" si="111">T633-U633-V633-W633</f>
        <v>0</v>
      </c>
    </row>
    <row r="634" spans="2:24" ht="18.600000000000001" thickBot="1">
      <c r="B634" s="140"/>
      <c r="C634" s="144">
        <v>101</v>
      </c>
      <c r="D634" s="138" t="s">
        <v>1245</v>
      </c>
      <c r="E634" s="702"/>
      <c r="F634" s="449">
        <v>941000</v>
      </c>
      <c r="G634" s="245"/>
      <c r="H634" s="245"/>
      <c r="I634" s="476">
        <f>F634+G634+H634</f>
        <v>941000</v>
      </c>
      <c r="J634" s="243">
        <f t="shared" si="110"/>
        <v>1</v>
      </c>
      <c r="K634" s="244"/>
      <c r="L634" s="423"/>
      <c r="M634" s="252"/>
      <c r="N634" s="315">
        <f>I634</f>
        <v>941000</v>
      </c>
      <c r="O634" s="424">
        <f>L634+M634-N634</f>
        <v>-941000</v>
      </c>
      <c r="P634" s="244"/>
      <c r="Q634" s="661"/>
      <c r="R634" s="665"/>
      <c r="S634" s="665"/>
      <c r="T634" s="665"/>
      <c r="U634" s="665"/>
      <c r="V634" s="665"/>
      <c r="W634" s="709"/>
      <c r="X634" s="313">
        <f t="shared" si="111"/>
        <v>0</v>
      </c>
    </row>
    <row r="635" spans="2:24" ht="18.600000000000001" thickBot="1">
      <c r="B635" s="140"/>
      <c r="C635" s="137">
        <v>102</v>
      </c>
      <c r="D635" s="139" t="s">
        <v>1246</v>
      </c>
      <c r="E635" s="702"/>
      <c r="F635" s="449">
        <v>36000</v>
      </c>
      <c r="G635" s="245"/>
      <c r="H635" s="245"/>
      <c r="I635" s="476">
        <f>F635+G635+H635</f>
        <v>36000</v>
      </c>
      <c r="J635" s="243">
        <f t="shared" si="110"/>
        <v>1</v>
      </c>
      <c r="K635" s="244"/>
      <c r="L635" s="423"/>
      <c r="M635" s="252"/>
      <c r="N635" s="315">
        <f>I635</f>
        <v>36000</v>
      </c>
      <c r="O635" s="424">
        <f>L635+M635-N635</f>
        <v>-36000</v>
      </c>
      <c r="P635" s="244"/>
      <c r="Q635" s="661"/>
      <c r="R635" s="665"/>
      <c r="S635" s="665"/>
      <c r="T635" s="665"/>
      <c r="U635" s="665"/>
      <c r="V635" s="665"/>
      <c r="W635" s="709"/>
      <c r="X635" s="313">
        <f t="shared" si="111"/>
        <v>0</v>
      </c>
    </row>
    <row r="636" spans="2:24" ht="18.600000000000001" thickBot="1">
      <c r="B636" s="684">
        <v>200</v>
      </c>
      <c r="C636" s="968" t="s">
        <v>1247</v>
      </c>
      <c r="D636" s="968"/>
      <c r="E636" s="685"/>
      <c r="F636" s="686">
        <f>SUM(F637:F641)</f>
        <v>59000</v>
      </c>
      <c r="G636" s="687">
        <f>SUM(G637:G641)</f>
        <v>20000</v>
      </c>
      <c r="H636" s="687">
        <f>SUM(H637:H641)</f>
        <v>0</v>
      </c>
      <c r="I636" s="687">
        <f>SUM(I637:I641)</f>
        <v>79000</v>
      </c>
      <c r="J636" s="243">
        <f t="shared" si="110"/>
        <v>1</v>
      </c>
      <c r="K636" s="244"/>
      <c r="L636" s="316">
        <f>SUM(L637:L641)</f>
        <v>0</v>
      </c>
      <c r="M636" s="317">
        <f>SUM(M637:M641)</f>
        <v>0</v>
      </c>
      <c r="N636" s="425">
        <f>SUM(N637:N641)</f>
        <v>79000</v>
      </c>
      <c r="O636" s="426">
        <f>SUM(O637:O641)</f>
        <v>-79000</v>
      </c>
      <c r="P636" s="244"/>
      <c r="Q636" s="663"/>
      <c r="R636" s="664"/>
      <c r="S636" s="664"/>
      <c r="T636" s="664"/>
      <c r="U636" s="664"/>
      <c r="V636" s="664"/>
      <c r="W636" s="710"/>
      <c r="X636" s="313">
        <f t="shared" si="111"/>
        <v>0</v>
      </c>
    </row>
    <row r="637" spans="2:24" ht="18.600000000000001" hidden="1" thickBot="1">
      <c r="B637" s="143"/>
      <c r="C637" s="144">
        <v>201</v>
      </c>
      <c r="D637" s="138" t="s">
        <v>1248</v>
      </c>
      <c r="E637" s="702"/>
      <c r="F637" s="449"/>
      <c r="G637" s="245"/>
      <c r="H637" s="245"/>
      <c r="I637" s="476">
        <f>F637+G637+H637</f>
        <v>0</v>
      </c>
      <c r="J637" s="243" t="str">
        <f t="shared" si="110"/>
        <v/>
      </c>
      <c r="K637" s="244"/>
      <c r="L637" s="423"/>
      <c r="M637" s="252"/>
      <c r="N637" s="315">
        <f>I637</f>
        <v>0</v>
      </c>
      <c r="O637" s="424">
        <f>L637+M637-N637</f>
        <v>0</v>
      </c>
      <c r="P637" s="244"/>
      <c r="Q637" s="661"/>
      <c r="R637" s="665"/>
      <c r="S637" s="665"/>
      <c r="T637" s="665"/>
      <c r="U637" s="665"/>
      <c r="V637" s="665"/>
      <c r="W637" s="709"/>
      <c r="X637" s="313">
        <f t="shared" si="111"/>
        <v>0</v>
      </c>
    </row>
    <row r="638" spans="2:24" ht="18.600000000000001" thickBot="1">
      <c r="B638" s="136"/>
      <c r="C638" s="137">
        <v>202</v>
      </c>
      <c r="D638" s="145" t="s">
        <v>1249</v>
      </c>
      <c r="E638" s="702"/>
      <c r="F638" s="449">
        <v>15000</v>
      </c>
      <c r="G638" s="245">
        <v>20000</v>
      </c>
      <c r="H638" s="245"/>
      <c r="I638" s="476">
        <f>F638+G638+H638</f>
        <v>35000</v>
      </c>
      <c r="J638" s="243">
        <f t="shared" si="110"/>
        <v>1</v>
      </c>
      <c r="K638" s="244"/>
      <c r="L638" s="423"/>
      <c r="M638" s="252"/>
      <c r="N638" s="315">
        <f>I638</f>
        <v>35000</v>
      </c>
      <c r="O638" s="424">
        <f>L638+M638-N638</f>
        <v>-35000</v>
      </c>
      <c r="P638" s="244"/>
      <c r="Q638" s="661"/>
      <c r="R638" s="665"/>
      <c r="S638" s="665"/>
      <c r="T638" s="665"/>
      <c r="U638" s="665"/>
      <c r="V638" s="665"/>
      <c r="W638" s="709"/>
      <c r="X638" s="313">
        <f t="shared" si="111"/>
        <v>0</v>
      </c>
    </row>
    <row r="639" spans="2:24" ht="32.4" thickBot="1">
      <c r="B639" s="152"/>
      <c r="C639" s="137">
        <v>205</v>
      </c>
      <c r="D639" s="145" t="s">
        <v>900</v>
      </c>
      <c r="E639" s="702"/>
      <c r="F639" s="449">
        <v>39000</v>
      </c>
      <c r="G639" s="245"/>
      <c r="H639" s="245"/>
      <c r="I639" s="476">
        <f>F639+G639+H639</f>
        <v>39000</v>
      </c>
      <c r="J639" s="243">
        <f t="shared" si="110"/>
        <v>1</v>
      </c>
      <c r="K639" s="244"/>
      <c r="L639" s="423"/>
      <c r="M639" s="252"/>
      <c r="N639" s="315">
        <f>I639</f>
        <v>39000</v>
      </c>
      <c r="O639" s="424">
        <f>L639+M639-N639</f>
        <v>-39000</v>
      </c>
      <c r="P639" s="244"/>
      <c r="Q639" s="661"/>
      <c r="R639" s="665"/>
      <c r="S639" s="665"/>
      <c r="T639" s="665"/>
      <c r="U639" s="665"/>
      <c r="V639" s="665"/>
      <c r="W639" s="709"/>
      <c r="X639" s="313">
        <f t="shared" si="111"/>
        <v>0</v>
      </c>
    </row>
    <row r="640" spans="2:24" ht="18.600000000000001" thickBot="1">
      <c r="B640" s="152"/>
      <c r="C640" s="137">
        <v>208</v>
      </c>
      <c r="D640" s="159" t="s">
        <v>901</v>
      </c>
      <c r="E640" s="702"/>
      <c r="F640" s="449">
        <v>5000</v>
      </c>
      <c r="G640" s="245"/>
      <c r="H640" s="245"/>
      <c r="I640" s="476">
        <f>F640+G640+H640</f>
        <v>5000</v>
      </c>
      <c r="J640" s="243">
        <f t="shared" si="110"/>
        <v>1</v>
      </c>
      <c r="K640" s="244"/>
      <c r="L640" s="423"/>
      <c r="M640" s="252"/>
      <c r="N640" s="315">
        <f>I640</f>
        <v>5000</v>
      </c>
      <c r="O640" s="424">
        <f>L640+M640-N640</f>
        <v>-5000</v>
      </c>
      <c r="P640" s="244"/>
      <c r="Q640" s="661"/>
      <c r="R640" s="665"/>
      <c r="S640" s="665"/>
      <c r="T640" s="665"/>
      <c r="U640" s="665"/>
      <c r="V640" s="665"/>
      <c r="W640" s="709"/>
      <c r="X640" s="313">
        <f t="shared" si="111"/>
        <v>0</v>
      </c>
    </row>
    <row r="641" spans="2:24" ht="18.600000000000001" hidden="1" thickBot="1">
      <c r="B641" s="143"/>
      <c r="C641" s="142">
        <v>209</v>
      </c>
      <c r="D641" s="148" t="s">
        <v>902</v>
      </c>
      <c r="E641" s="702"/>
      <c r="F641" s="449"/>
      <c r="G641" s="245"/>
      <c r="H641" s="245"/>
      <c r="I641" s="476">
        <f>F641+G641+H641</f>
        <v>0</v>
      </c>
      <c r="J641" s="243" t="str">
        <f t="shared" si="110"/>
        <v/>
      </c>
      <c r="K641" s="244"/>
      <c r="L641" s="423"/>
      <c r="M641" s="252"/>
      <c r="N641" s="315">
        <f>I641</f>
        <v>0</v>
      </c>
      <c r="O641" s="424">
        <f>L641+M641-N641</f>
        <v>0</v>
      </c>
      <c r="P641" s="244"/>
      <c r="Q641" s="661"/>
      <c r="R641" s="665"/>
      <c r="S641" s="665"/>
      <c r="T641" s="665"/>
      <c r="U641" s="665"/>
      <c r="V641" s="665"/>
      <c r="W641" s="709"/>
      <c r="X641" s="313">
        <f t="shared" si="111"/>
        <v>0</v>
      </c>
    </row>
    <row r="642" spans="2:24" ht="18.600000000000001" thickBot="1">
      <c r="B642" s="684">
        <v>500</v>
      </c>
      <c r="C642" s="969" t="s">
        <v>203</v>
      </c>
      <c r="D642" s="969"/>
      <c r="E642" s="685"/>
      <c r="F642" s="686">
        <f>SUM(F643:F649)</f>
        <v>157269</v>
      </c>
      <c r="G642" s="687">
        <f>SUM(G643:G649)</f>
        <v>3000</v>
      </c>
      <c r="H642" s="687">
        <f>SUM(H643:H649)</f>
        <v>0</v>
      </c>
      <c r="I642" s="687">
        <f>SUM(I643:I649)</f>
        <v>160269</v>
      </c>
      <c r="J642" s="243">
        <f t="shared" si="110"/>
        <v>1</v>
      </c>
      <c r="K642" s="244"/>
      <c r="L642" s="316">
        <f>SUM(L643:L649)</f>
        <v>0</v>
      </c>
      <c r="M642" s="317">
        <f>SUM(M643:M649)</f>
        <v>0</v>
      </c>
      <c r="N642" s="425">
        <f>SUM(N643:N649)</f>
        <v>160269</v>
      </c>
      <c r="O642" s="426">
        <f>SUM(O643:O649)</f>
        <v>-160269</v>
      </c>
      <c r="P642" s="244"/>
      <c r="Q642" s="663"/>
      <c r="R642" s="664"/>
      <c r="S642" s="665"/>
      <c r="T642" s="664"/>
      <c r="U642" s="664"/>
      <c r="V642" s="664"/>
      <c r="W642" s="710"/>
      <c r="X642" s="313">
        <f t="shared" si="111"/>
        <v>0</v>
      </c>
    </row>
    <row r="643" spans="2:24" ht="18.600000000000001" thickBot="1">
      <c r="B643" s="143"/>
      <c r="C643" s="160">
        <v>551</v>
      </c>
      <c r="D643" s="456" t="s">
        <v>204</v>
      </c>
      <c r="E643" s="702"/>
      <c r="F643" s="449">
        <v>80000</v>
      </c>
      <c r="G643" s="245">
        <v>2000</v>
      </c>
      <c r="H643" s="245"/>
      <c r="I643" s="476">
        <f t="shared" ref="I643:I650" si="112">F643+G643+H643</f>
        <v>82000</v>
      </c>
      <c r="J643" s="243">
        <f t="shared" si="110"/>
        <v>1</v>
      </c>
      <c r="K643" s="244"/>
      <c r="L643" s="423"/>
      <c r="M643" s="252"/>
      <c r="N643" s="315">
        <f t="shared" ref="N643:N650" si="113">I643</f>
        <v>82000</v>
      </c>
      <c r="O643" s="424">
        <f t="shared" ref="O643:O650" si="114">L643+M643-N643</f>
        <v>-82000</v>
      </c>
      <c r="P643" s="244"/>
      <c r="Q643" s="661"/>
      <c r="R643" s="665"/>
      <c r="S643" s="665"/>
      <c r="T643" s="665"/>
      <c r="U643" s="665"/>
      <c r="V643" s="665"/>
      <c r="W643" s="709"/>
      <c r="X643" s="313">
        <f t="shared" si="111"/>
        <v>0</v>
      </c>
    </row>
    <row r="644" spans="2:24" ht="18.600000000000001" hidden="1" thickBot="1">
      <c r="B644" s="143"/>
      <c r="C644" s="161">
        <v>552</v>
      </c>
      <c r="D644" s="457" t="s">
        <v>205</v>
      </c>
      <c r="E644" s="702"/>
      <c r="F644" s="449"/>
      <c r="G644" s="245"/>
      <c r="H644" s="245"/>
      <c r="I644" s="476">
        <f t="shared" si="112"/>
        <v>0</v>
      </c>
      <c r="J644" s="243" t="str">
        <f t="shared" si="110"/>
        <v/>
      </c>
      <c r="K644" s="244"/>
      <c r="L644" s="423"/>
      <c r="M644" s="252"/>
      <c r="N644" s="315">
        <f t="shared" si="113"/>
        <v>0</v>
      </c>
      <c r="O644" s="424">
        <f t="shared" si="114"/>
        <v>0</v>
      </c>
      <c r="P644" s="244"/>
      <c r="Q644" s="661"/>
      <c r="R644" s="665"/>
      <c r="S644" s="665"/>
      <c r="T644" s="665"/>
      <c r="U644" s="665"/>
      <c r="V644" s="665"/>
      <c r="W644" s="709"/>
      <c r="X644" s="313">
        <f t="shared" si="111"/>
        <v>0</v>
      </c>
    </row>
    <row r="645" spans="2:24" ht="18.600000000000001" hidden="1" thickBot="1">
      <c r="B645" s="143"/>
      <c r="C645" s="161">
        <v>558</v>
      </c>
      <c r="D645" s="457" t="s">
        <v>1674</v>
      </c>
      <c r="E645" s="702"/>
      <c r="F645" s="592">
        <v>0</v>
      </c>
      <c r="G645" s="592">
        <v>0</v>
      </c>
      <c r="H645" s="592">
        <v>0</v>
      </c>
      <c r="I645" s="476">
        <f t="shared" si="112"/>
        <v>0</v>
      </c>
      <c r="J645" s="243" t="str">
        <f t="shared" si="110"/>
        <v/>
      </c>
      <c r="K645" s="244"/>
      <c r="L645" s="423"/>
      <c r="M645" s="252"/>
      <c r="N645" s="315">
        <f t="shared" si="113"/>
        <v>0</v>
      </c>
      <c r="O645" s="424">
        <f t="shared" si="114"/>
        <v>0</v>
      </c>
      <c r="P645" s="244"/>
      <c r="Q645" s="661"/>
      <c r="R645" s="665"/>
      <c r="S645" s="665"/>
      <c r="T645" s="665"/>
      <c r="U645" s="665"/>
      <c r="V645" s="665"/>
      <c r="W645" s="709"/>
      <c r="X645" s="313">
        <f t="shared" si="111"/>
        <v>0</v>
      </c>
    </row>
    <row r="646" spans="2:24" ht="18.600000000000001" thickBot="1">
      <c r="B646" s="143"/>
      <c r="C646" s="161">
        <v>560</v>
      </c>
      <c r="D646" s="458" t="s">
        <v>206</v>
      </c>
      <c r="E646" s="702"/>
      <c r="F646" s="449">
        <v>45000</v>
      </c>
      <c r="G646" s="245">
        <v>1000</v>
      </c>
      <c r="H646" s="245"/>
      <c r="I646" s="476">
        <f t="shared" si="112"/>
        <v>46000</v>
      </c>
      <c r="J646" s="243">
        <f t="shared" si="110"/>
        <v>1</v>
      </c>
      <c r="K646" s="244"/>
      <c r="L646" s="423"/>
      <c r="M646" s="252"/>
      <c r="N646" s="315">
        <f t="shared" si="113"/>
        <v>46000</v>
      </c>
      <c r="O646" s="424">
        <f t="shared" si="114"/>
        <v>-46000</v>
      </c>
      <c r="P646" s="244"/>
      <c r="Q646" s="661"/>
      <c r="R646" s="665"/>
      <c r="S646" s="665"/>
      <c r="T646" s="665"/>
      <c r="U646" s="665"/>
      <c r="V646" s="665"/>
      <c r="W646" s="709"/>
      <c r="X646" s="313">
        <f t="shared" si="111"/>
        <v>0</v>
      </c>
    </row>
    <row r="647" spans="2:24" ht="18.600000000000001" thickBot="1">
      <c r="B647" s="143"/>
      <c r="C647" s="161">
        <v>580</v>
      </c>
      <c r="D647" s="457" t="s">
        <v>207</v>
      </c>
      <c r="E647" s="702"/>
      <c r="F647" s="449">
        <v>32269</v>
      </c>
      <c r="G647" s="245"/>
      <c r="H647" s="245"/>
      <c r="I647" s="476">
        <f t="shared" si="112"/>
        <v>32269</v>
      </c>
      <c r="J647" s="243">
        <f t="shared" si="110"/>
        <v>1</v>
      </c>
      <c r="K647" s="244"/>
      <c r="L647" s="423"/>
      <c r="M647" s="252"/>
      <c r="N647" s="315">
        <f t="shared" si="113"/>
        <v>32269</v>
      </c>
      <c r="O647" s="424">
        <f t="shared" si="114"/>
        <v>-32269</v>
      </c>
      <c r="P647" s="244"/>
      <c r="Q647" s="661"/>
      <c r="R647" s="665"/>
      <c r="S647" s="665"/>
      <c r="T647" s="665"/>
      <c r="U647" s="665"/>
      <c r="V647" s="665"/>
      <c r="W647" s="709"/>
      <c r="X647" s="313">
        <f t="shared" si="111"/>
        <v>0</v>
      </c>
    </row>
    <row r="648" spans="2:24" ht="18.600000000000001" hidden="1" thickBot="1">
      <c r="B648" s="143"/>
      <c r="C648" s="161">
        <v>588</v>
      </c>
      <c r="D648" s="457" t="s">
        <v>1679</v>
      </c>
      <c r="E648" s="702"/>
      <c r="F648" s="592">
        <v>0</v>
      </c>
      <c r="G648" s="592">
        <v>0</v>
      </c>
      <c r="H648" s="592">
        <v>0</v>
      </c>
      <c r="I648" s="476">
        <f t="shared" si="112"/>
        <v>0</v>
      </c>
      <c r="J648" s="243" t="str">
        <f t="shared" si="110"/>
        <v/>
      </c>
      <c r="K648" s="244"/>
      <c r="L648" s="423"/>
      <c r="M648" s="252"/>
      <c r="N648" s="315">
        <f t="shared" si="113"/>
        <v>0</v>
      </c>
      <c r="O648" s="424">
        <f t="shared" si="114"/>
        <v>0</v>
      </c>
      <c r="P648" s="244"/>
      <c r="Q648" s="661"/>
      <c r="R648" s="665"/>
      <c r="S648" s="665"/>
      <c r="T648" s="665"/>
      <c r="U648" s="665"/>
      <c r="V648" s="665"/>
      <c r="W648" s="709"/>
      <c r="X648" s="313">
        <f t="shared" si="111"/>
        <v>0</v>
      </c>
    </row>
    <row r="649" spans="2:24" ht="32.4" hidden="1" thickBot="1">
      <c r="B649" s="143"/>
      <c r="C649" s="162">
        <v>590</v>
      </c>
      <c r="D649" s="459" t="s">
        <v>208</v>
      </c>
      <c r="E649" s="702"/>
      <c r="F649" s="449"/>
      <c r="G649" s="245"/>
      <c r="H649" s="245"/>
      <c r="I649" s="476">
        <f t="shared" si="112"/>
        <v>0</v>
      </c>
      <c r="J649" s="243" t="str">
        <f t="shared" si="110"/>
        <v/>
      </c>
      <c r="K649" s="244"/>
      <c r="L649" s="423"/>
      <c r="M649" s="252"/>
      <c r="N649" s="315">
        <f t="shared" si="113"/>
        <v>0</v>
      </c>
      <c r="O649" s="424">
        <f t="shared" si="114"/>
        <v>0</v>
      </c>
      <c r="P649" s="244"/>
      <c r="Q649" s="661"/>
      <c r="R649" s="665"/>
      <c r="S649" s="665"/>
      <c r="T649" s="665"/>
      <c r="U649" s="665"/>
      <c r="V649" s="665"/>
      <c r="W649" s="709"/>
      <c r="X649" s="313">
        <f t="shared" si="111"/>
        <v>0</v>
      </c>
    </row>
    <row r="650" spans="2:24" ht="18.600000000000001" hidden="1" thickBot="1">
      <c r="B650" s="684">
        <v>800</v>
      </c>
      <c r="C650" s="969" t="s">
        <v>1058</v>
      </c>
      <c r="D650" s="969"/>
      <c r="E650" s="685"/>
      <c r="F650" s="688"/>
      <c r="G650" s="689"/>
      <c r="H650" s="689"/>
      <c r="I650" s="690">
        <f t="shared" si="112"/>
        <v>0</v>
      </c>
      <c r="J650" s="243" t="str">
        <f t="shared" si="110"/>
        <v/>
      </c>
      <c r="K650" s="244"/>
      <c r="L650" s="428"/>
      <c r="M650" s="254"/>
      <c r="N650" s="315">
        <f t="shared" si="113"/>
        <v>0</v>
      </c>
      <c r="O650" s="424">
        <f t="shared" si="114"/>
        <v>0</v>
      </c>
      <c r="P650" s="244"/>
      <c r="Q650" s="663"/>
      <c r="R650" s="664"/>
      <c r="S650" s="665"/>
      <c r="T650" s="665"/>
      <c r="U650" s="664"/>
      <c r="V650" s="665"/>
      <c r="W650" s="709"/>
      <c r="X650" s="313">
        <f t="shared" si="111"/>
        <v>0</v>
      </c>
    </row>
    <row r="651" spans="2:24" ht="18.600000000000001" thickBot="1">
      <c r="B651" s="684">
        <v>1000</v>
      </c>
      <c r="C651" s="971" t="s">
        <v>210</v>
      </c>
      <c r="D651" s="971"/>
      <c r="E651" s="685"/>
      <c r="F651" s="686">
        <f>SUM(F652:F668)</f>
        <v>0</v>
      </c>
      <c r="G651" s="687">
        <f>SUM(G652:G668)</f>
        <v>133036</v>
      </c>
      <c r="H651" s="687">
        <f>SUM(H652:H668)</f>
        <v>0</v>
      </c>
      <c r="I651" s="687">
        <f>SUM(I652:I668)</f>
        <v>133036</v>
      </c>
      <c r="J651" s="243">
        <f t="shared" si="110"/>
        <v>1</v>
      </c>
      <c r="K651" s="244"/>
      <c r="L651" s="316">
        <f>SUM(L652:L668)</f>
        <v>0</v>
      </c>
      <c r="M651" s="317">
        <f>SUM(M652:M668)</f>
        <v>0</v>
      </c>
      <c r="N651" s="425">
        <f>SUM(N652:N668)</f>
        <v>133036</v>
      </c>
      <c r="O651" s="426">
        <f>SUM(O652:O668)</f>
        <v>-133036</v>
      </c>
      <c r="P651" s="244"/>
      <c r="Q651" s="316">
        <f t="shared" ref="Q651:W651" si="115">SUM(Q652:Q668)</f>
        <v>0</v>
      </c>
      <c r="R651" s="317">
        <f t="shared" si="115"/>
        <v>0</v>
      </c>
      <c r="S651" s="317">
        <f t="shared" si="115"/>
        <v>130000</v>
      </c>
      <c r="T651" s="317">
        <f t="shared" si="115"/>
        <v>-130000</v>
      </c>
      <c r="U651" s="317">
        <f t="shared" si="115"/>
        <v>0</v>
      </c>
      <c r="V651" s="317">
        <f t="shared" si="115"/>
        <v>0</v>
      </c>
      <c r="W651" s="426">
        <f t="shared" si="115"/>
        <v>0</v>
      </c>
      <c r="X651" s="313">
        <f t="shared" si="111"/>
        <v>-130000</v>
      </c>
    </row>
    <row r="652" spans="2:24" ht="18.600000000000001" thickBot="1">
      <c r="B652" s="136"/>
      <c r="C652" s="144">
        <v>1011</v>
      </c>
      <c r="D652" s="163" t="s">
        <v>211</v>
      </c>
      <c r="E652" s="702"/>
      <c r="F652" s="449"/>
      <c r="G652" s="245">
        <v>4000</v>
      </c>
      <c r="H652" s="245"/>
      <c r="I652" s="476">
        <f t="shared" ref="I652:I668" si="116">F652+G652+H652</f>
        <v>4000</v>
      </c>
      <c r="J652" s="243">
        <f t="shared" si="110"/>
        <v>1</v>
      </c>
      <c r="K652" s="244"/>
      <c r="L652" s="423"/>
      <c r="M652" s="252"/>
      <c r="N652" s="315">
        <f t="shared" ref="N652:N668" si="117">I652</f>
        <v>4000</v>
      </c>
      <c r="O652" s="424">
        <f t="shared" ref="O652:O668" si="118">L652+M652-N652</f>
        <v>-4000</v>
      </c>
      <c r="P652" s="244"/>
      <c r="Q652" s="423"/>
      <c r="R652" s="252"/>
      <c r="S652" s="429">
        <f t="shared" ref="S652:S659" si="119">+IF(+(L652+M652)&gt;=I652,+M652,+(+I652-L652))</f>
        <v>4000</v>
      </c>
      <c r="T652" s="315">
        <f t="shared" ref="T652:T659" si="120">Q652+R652-S652</f>
        <v>-4000</v>
      </c>
      <c r="U652" s="252"/>
      <c r="V652" s="252"/>
      <c r="W652" s="253"/>
      <c r="X652" s="313">
        <f t="shared" si="111"/>
        <v>-4000</v>
      </c>
    </row>
    <row r="653" spans="2:24" ht="18.600000000000001" hidden="1" thickBot="1">
      <c r="B653" s="136"/>
      <c r="C653" s="137">
        <v>1012</v>
      </c>
      <c r="D653" s="145" t="s">
        <v>212</v>
      </c>
      <c r="E653" s="702"/>
      <c r="F653" s="449"/>
      <c r="G653" s="245"/>
      <c r="H653" s="245"/>
      <c r="I653" s="476">
        <f t="shared" si="116"/>
        <v>0</v>
      </c>
      <c r="J653" s="243" t="str">
        <f t="shared" si="110"/>
        <v/>
      </c>
      <c r="K653" s="244"/>
      <c r="L653" s="423"/>
      <c r="M653" s="252"/>
      <c r="N653" s="315">
        <f t="shared" si="117"/>
        <v>0</v>
      </c>
      <c r="O653" s="424">
        <f t="shared" si="118"/>
        <v>0</v>
      </c>
      <c r="P653" s="244"/>
      <c r="Q653" s="423"/>
      <c r="R653" s="252"/>
      <c r="S653" s="429">
        <f t="shared" si="119"/>
        <v>0</v>
      </c>
      <c r="T653" s="315">
        <f t="shared" si="120"/>
        <v>0</v>
      </c>
      <c r="U653" s="252"/>
      <c r="V653" s="252"/>
      <c r="W653" s="253"/>
      <c r="X653" s="313">
        <f t="shared" si="111"/>
        <v>0</v>
      </c>
    </row>
    <row r="654" spans="2:24" ht="18.600000000000001" hidden="1" thickBot="1">
      <c r="B654" s="136"/>
      <c r="C654" s="137">
        <v>1013</v>
      </c>
      <c r="D654" s="145" t="s">
        <v>213</v>
      </c>
      <c r="E654" s="702"/>
      <c r="F654" s="449"/>
      <c r="G654" s="245"/>
      <c r="H654" s="245"/>
      <c r="I654" s="476">
        <f t="shared" si="116"/>
        <v>0</v>
      </c>
      <c r="J654" s="243" t="str">
        <f t="shared" si="110"/>
        <v/>
      </c>
      <c r="K654" s="244"/>
      <c r="L654" s="423"/>
      <c r="M654" s="252"/>
      <c r="N654" s="315">
        <f t="shared" si="117"/>
        <v>0</v>
      </c>
      <c r="O654" s="424">
        <f t="shared" si="118"/>
        <v>0</v>
      </c>
      <c r="P654" s="244"/>
      <c r="Q654" s="423"/>
      <c r="R654" s="252"/>
      <c r="S654" s="429">
        <f t="shared" si="119"/>
        <v>0</v>
      </c>
      <c r="T654" s="315">
        <f t="shared" si="120"/>
        <v>0</v>
      </c>
      <c r="U654" s="252"/>
      <c r="V654" s="252"/>
      <c r="W654" s="253"/>
      <c r="X654" s="313">
        <f t="shared" si="111"/>
        <v>0</v>
      </c>
    </row>
    <row r="655" spans="2:24" ht="18.600000000000001" hidden="1" thickBot="1">
      <c r="B655" s="136"/>
      <c r="C655" s="137">
        <v>1014</v>
      </c>
      <c r="D655" s="145" t="s">
        <v>214</v>
      </c>
      <c r="E655" s="702"/>
      <c r="F655" s="449"/>
      <c r="G655" s="245"/>
      <c r="H655" s="245"/>
      <c r="I655" s="476">
        <f t="shared" si="116"/>
        <v>0</v>
      </c>
      <c r="J655" s="243" t="str">
        <f t="shared" si="110"/>
        <v/>
      </c>
      <c r="K655" s="244"/>
      <c r="L655" s="423"/>
      <c r="M655" s="252"/>
      <c r="N655" s="315">
        <f t="shared" si="117"/>
        <v>0</v>
      </c>
      <c r="O655" s="424">
        <f t="shared" si="118"/>
        <v>0</v>
      </c>
      <c r="P655" s="244"/>
      <c r="Q655" s="423"/>
      <c r="R655" s="252"/>
      <c r="S655" s="429">
        <f t="shared" si="119"/>
        <v>0</v>
      </c>
      <c r="T655" s="315">
        <f t="shared" si="120"/>
        <v>0</v>
      </c>
      <c r="U655" s="252"/>
      <c r="V655" s="252"/>
      <c r="W655" s="253"/>
      <c r="X655" s="313">
        <f t="shared" si="111"/>
        <v>0</v>
      </c>
    </row>
    <row r="656" spans="2:24" ht="18.600000000000001" thickBot="1">
      <c r="B656" s="136"/>
      <c r="C656" s="137">
        <v>1015</v>
      </c>
      <c r="D656" s="145" t="s">
        <v>215</v>
      </c>
      <c r="E656" s="702"/>
      <c r="F656" s="449"/>
      <c r="G656" s="245">
        <v>15000</v>
      </c>
      <c r="H656" s="245"/>
      <c r="I656" s="476">
        <f t="shared" si="116"/>
        <v>15000</v>
      </c>
      <c r="J656" s="243">
        <f t="shared" si="110"/>
        <v>1</v>
      </c>
      <c r="K656" s="244"/>
      <c r="L656" s="423"/>
      <c r="M656" s="252"/>
      <c r="N656" s="315">
        <f t="shared" si="117"/>
        <v>15000</v>
      </c>
      <c r="O656" s="424">
        <f t="shared" si="118"/>
        <v>-15000</v>
      </c>
      <c r="P656" s="244"/>
      <c r="Q656" s="423"/>
      <c r="R656" s="252"/>
      <c r="S656" s="429">
        <f t="shared" si="119"/>
        <v>15000</v>
      </c>
      <c r="T656" s="315">
        <f t="shared" si="120"/>
        <v>-15000</v>
      </c>
      <c r="U656" s="252"/>
      <c r="V656" s="252"/>
      <c r="W656" s="253"/>
      <c r="X656" s="313">
        <f t="shared" si="111"/>
        <v>-15000</v>
      </c>
    </row>
    <row r="657" spans="2:24" ht="18.600000000000001" thickBot="1">
      <c r="B657" s="136"/>
      <c r="C657" s="137">
        <v>1016</v>
      </c>
      <c r="D657" s="145" t="s">
        <v>216</v>
      </c>
      <c r="E657" s="702"/>
      <c r="F657" s="449"/>
      <c r="G657" s="245">
        <v>28000</v>
      </c>
      <c r="H657" s="245"/>
      <c r="I657" s="476">
        <f t="shared" si="116"/>
        <v>28000</v>
      </c>
      <c r="J657" s="243">
        <f t="shared" si="110"/>
        <v>1</v>
      </c>
      <c r="K657" s="244"/>
      <c r="L657" s="423"/>
      <c r="M657" s="252"/>
      <c r="N657" s="315">
        <f t="shared" si="117"/>
        <v>28000</v>
      </c>
      <c r="O657" s="424">
        <f t="shared" si="118"/>
        <v>-28000</v>
      </c>
      <c r="P657" s="244"/>
      <c r="Q657" s="423"/>
      <c r="R657" s="252"/>
      <c r="S657" s="429">
        <f t="shared" si="119"/>
        <v>28000</v>
      </c>
      <c r="T657" s="315">
        <f t="shared" si="120"/>
        <v>-28000</v>
      </c>
      <c r="U657" s="252"/>
      <c r="V657" s="252"/>
      <c r="W657" s="253"/>
      <c r="X657" s="313">
        <f t="shared" si="111"/>
        <v>-28000</v>
      </c>
    </row>
    <row r="658" spans="2:24" ht="18.600000000000001" thickBot="1">
      <c r="B658" s="140"/>
      <c r="C658" s="164">
        <v>1020</v>
      </c>
      <c r="D658" s="165" t="s">
        <v>217</v>
      </c>
      <c r="E658" s="702"/>
      <c r="F658" s="449"/>
      <c r="G658" s="245">
        <v>70000</v>
      </c>
      <c r="H658" s="245"/>
      <c r="I658" s="476">
        <f t="shared" si="116"/>
        <v>70000</v>
      </c>
      <c r="J658" s="243">
        <f t="shared" si="110"/>
        <v>1</v>
      </c>
      <c r="K658" s="244"/>
      <c r="L658" s="423"/>
      <c r="M658" s="252"/>
      <c r="N658" s="315">
        <f t="shared" si="117"/>
        <v>70000</v>
      </c>
      <c r="O658" s="424">
        <f t="shared" si="118"/>
        <v>-70000</v>
      </c>
      <c r="P658" s="244"/>
      <c r="Q658" s="423"/>
      <c r="R658" s="252"/>
      <c r="S658" s="429">
        <f t="shared" si="119"/>
        <v>70000</v>
      </c>
      <c r="T658" s="315">
        <f t="shared" si="120"/>
        <v>-70000</v>
      </c>
      <c r="U658" s="252"/>
      <c r="V658" s="252"/>
      <c r="W658" s="253"/>
      <c r="X658" s="313">
        <f t="shared" si="111"/>
        <v>-70000</v>
      </c>
    </row>
    <row r="659" spans="2:24" ht="18.600000000000001" thickBot="1">
      <c r="B659" s="136"/>
      <c r="C659" s="137">
        <v>1030</v>
      </c>
      <c r="D659" s="145" t="s">
        <v>218</v>
      </c>
      <c r="E659" s="702"/>
      <c r="F659" s="449"/>
      <c r="G659" s="245">
        <v>5000</v>
      </c>
      <c r="H659" s="245"/>
      <c r="I659" s="476">
        <f t="shared" si="116"/>
        <v>5000</v>
      </c>
      <c r="J659" s="243">
        <f t="shared" si="110"/>
        <v>1</v>
      </c>
      <c r="K659" s="244"/>
      <c r="L659" s="423"/>
      <c r="M659" s="252"/>
      <c r="N659" s="315">
        <f t="shared" si="117"/>
        <v>5000</v>
      </c>
      <c r="O659" s="424">
        <f t="shared" si="118"/>
        <v>-5000</v>
      </c>
      <c r="P659" s="244"/>
      <c r="Q659" s="423"/>
      <c r="R659" s="252"/>
      <c r="S659" s="429">
        <f t="shared" si="119"/>
        <v>5000</v>
      </c>
      <c r="T659" s="315">
        <f t="shared" si="120"/>
        <v>-5000</v>
      </c>
      <c r="U659" s="252"/>
      <c r="V659" s="252"/>
      <c r="W659" s="253"/>
      <c r="X659" s="313">
        <f t="shared" si="111"/>
        <v>-5000</v>
      </c>
    </row>
    <row r="660" spans="2:24" ht="18.600000000000001" thickBot="1">
      <c r="B660" s="136"/>
      <c r="C660" s="164">
        <v>1051</v>
      </c>
      <c r="D660" s="167" t="s">
        <v>219</v>
      </c>
      <c r="E660" s="702"/>
      <c r="F660" s="449"/>
      <c r="G660" s="245">
        <v>3036</v>
      </c>
      <c r="H660" s="245"/>
      <c r="I660" s="476">
        <f t="shared" si="116"/>
        <v>3036</v>
      </c>
      <c r="J660" s="243">
        <f t="shared" si="110"/>
        <v>1</v>
      </c>
      <c r="K660" s="244"/>
      <c r="L660" s="423"/>
      <c r="M660" s="252"/>
      <c r="N660" s="315">
        <f t="shared" si="117"/>
        <v>3036</v>
      </c>
      <c r="O660" s="424">
        <f t="shared" si="118"/>
        <v>-3036</v>
      </c>
      <c r="P660" s="244"/>
      <c r="Q660" s="661"/>
      <c r="R660" s="665"/>
      <c r="S660" s="665"/>
      <c r="T660" s="665"/>
      <c r="U660" s="665"/>
      <c r="V660" s="665"/>
      <c r="W660" s="709"/>
      <c r="X660" s="313">
        <f t="shared" si="111"/>
        <v>0</v>
      </c>
    </row>
    <row r="661" spans="2:24" ht="18.600000000000001" hidden="1" thickBot="1">
      <c r="B661" s="136"/>
      <c r="C661" s="137">
        <v>1052</v>
      </c>
      <c r="D661" s="145" t="s">
        <v>220</v>
      </c>
      <c r="E661" s="702"/>
      <c r="F661" s="449"/>
      <c r="G661" s="245"/>
      <c r="H661" s="245"/>
      <c r="I661" s="476">
        <f t="shared" si="116"/>
        <v>0</v>
      </c>
      <c r="J661" s="243" t="str">
        <f t="shared" si="110"/>
        <v/>
      </c>
      <c r="K661" s="244"/>
      <c r="L661" s="423"/>
      <c r="M661" s="252"/>
      <c r="N661" s="315">
        <f t="shared" si="117"/>
        <v>0</v>
      </c>
      <c r="O661" s="424">
        <f t="shared" si="118"/>
        <v>0</v>
      </c>
      <c r="P661" s="244"/>
      <c r="Q661" s="661"/>
      <c r="R661" s="665"/>
      <c r="S661" s="665"/>
      <c r="T661" s="665"/>
      <c r="U661" s="665"/>
      <c r="V661" s="665"/>
      <c r="W661" s="709"/>
      <c r="X661" s="313">
        <f t="shared" si="111"/>
        <v>0</v>
      </c>
    </row>
    <row r="662" spans="2:24" ht="18.600000000000001" hidden="1" thickBot="1">
      <c r="B662" s="136"/>
      <c r="C662" s="168">
        <v>1053</v>
      </c>
      <c r="D662" s="169" t="s">
        <v>1680</v>
      </c>
      <c r="E662" s="702"/>
      <c r="F662" s="449"/>
      <c r="G662" s="245"/>
      <c r="H662" s="245"/>
      <c r="I662" s="476">
        <f t="shared" si="116"/>
        <v>0</v>
      </c>
      <c r="J662" s="243" t="str">
        <f t="shared" si="110"/>
        <v/>
      </c>
      <c r="K662" s="244"/>
      <c r="L662" s="423"/>
      <c r="M662" s="252"/>
      <c r="N662" s="315">
        <f t="shared" si="117"/>
        <v>0</v>
      </c>
      <c r="O662" s="424">
        <f t="shared" si="118"/>
        <v>0</v>
      </c>
      <c r="P662" s="244"/>
      <c r="Q662" s="661"/>
      <c r="R662" s="665"/>
      <c r="S662" s="665"/>
      <c r="T662" s="665"/>
      <c r="U662" s="665"/>
      <c r="V662" s="665"/>
      <c r="W662" s="709"/>
      <c r="X662" s="313">
        <f t="shared" si="111"/>
        <v>0</v>
      </c>
    </row>
    <row r="663" spans="2:24" ht="18.600000000000001" thickBot="1">
      <c r="B663" s="136"/>
      <c r="C663" s="137">
        <v>1062</v>
      </c>
      <c r="D663" s="139" t="s">
        <v>221</v>
      </c>
      <c r="E663" s="702"/>
      <c r="F663" s="449"/>
      <c r="G663" s="245">
        <v>8000</v>
      </c>
      <c r="H663" s="245"/>
      <c r="I663" s="476">
        <f t="shared" si="116"/>
        <v>8000</v>
      </c>
      <c r="J663" s="243">
        <f t="shared" si="110"/>
        <v>1</v>
      </c>
      <c r="K663" s="244"/>
      <c r="L663" s="423"/>
      <c r="M663" s="252"/>
      <c r="N663" s="315">
        <f t="shared" si="117"/>
        <v>8000</v>
      </c>
      <c r="O663" s="424">
        <f t="shared" si="118"/>
        <v>-8000</v>
      </c>
      <c r="P663" s="244"/>
      <c r="Q663" s="423"/>
      <c r="R663" s="252"/>
      <c r="S663" s="429">
        <f>+IF(+(L663+M663)&gt;=I663,+M663,+(+I663-L663))</f>
        <v>8000</v>
      </c>
      <c r="T663" s="315">
        <f>Q663+R663-S663</f>
        <v>-8000</v>
      </c>
      <c r="U663" s="252"/>
      <c r="V663" s="252"/>
      <c r="W663" s="253"/>
      <c r="X663" s="313">
        <f t="shared" si="111"/>
        <v>-8000</v>
      </c>
    </row>
    <row r="664" spans="2:24" ht="18.600000000000001" hidden="1" thickBot="1">
      <c r="B664" s="136"/>
      <c r="C664" s="137">
        <v>1063</v>
      </c>
      <c r="D664" s="139" t="s">
        <v>222</v>
      </c>
      <c r="E664" s="702"/>
      <c r="F664" s="449"/>
      <c r="G664" s="245"/>
      <c r="H664" s="245"/>
      <c r="I664" s="476">
        <f t="shared" si="116"/>
        <v>0</v>
      </c>
      <c r="J664" s="243" t="str">
        <f t="shared" si="110"/>
        <v/>
      </c>
      <c r="K664" s="244"/>
      <c r="L664" s="423"/>
      <c r="M664" s="252"/>
      <c r="N664" s="315">
        <f t="shared" si="117"/>
        <v>0</v>
      </c>
      <c r="O664" s="424">
        <f t="shared" si="118"/>
        <v>0</v>
      </c>
      <c r="P664" s="244"/>
      <c r="Q664" s="661"/>
      <c r="R664" s="665"/>
      <c r="S664" s="665"/>
      <c r="T664" s="665"/>
      <c r="U664" s="665"/>
      <c r="V664" s="665"/>
      <c r="W664" s="709"/>
      <c r="X664" s="313">
        <f t="shared" si="111"/>
        <v>0</v>
      </c>
    </row>
    <row r="665" spans="2:24" ht="18.600000000000001" hidden="1" thickBot="1">
      <c r="B665" s="136"/>
      <c r="C665" s="168">
        <v>1069</v>
      </c>
      <c r="D665" s="170" t="s">
        <v>223</v>
      </c>
      <c r="E665" s="702"/>
      <c r="F665" s="449"/>
      <c r="G665" s="245"/>
      <c r="H665" s="245"/>
      <c r="I665" s="476">
        <f t="shared" si="116"/>
        <v>0</v>
      </c>
      <c r="J665" s="243" t="str">
        <f t="shared" ref="J665:J696" si="121">(IF($E665&lt;&gt;0,$J$2,IF($I665&lt;&gt;0,$J$2,"")))</f>
        <v/>
      </c>
      <c r="K665" s="244"/>
      <c r="L665" s="423"/>
      <c r="M665" s="252"/>
      <c r="N665" s="315">
        <f t="shared" si="117"/>
        <v>0</v>
      </c>
      <c r="O665" s="424">
        <f t="shared" si="118"/>
        <v>0</v>
      </c>
      <c r="P665" s="244"/>
      <c r="Q665" s="423"/>
      <c r="R665" s="252"/>
      <c r="S665" s="429">
        <f>+IF(+(L665+M665)&gt;=I665,+M665,+(+I665-L665))</f>
        <v>0</v>
      </c>
      <c r="T665" s="315">
        <f>Q665+R665-S665</f>
        <v>0</v>
      </c>
      <c r="U665" s="252"/>
      <c r="V665" s="252"/>
      <c r="W665" s="253"/>
      <c r="X665" s="313">
        <f t="shared" ref="X665:X696" si="122">T665-U665-V665-W665</f>
        <v>0</v>
      </c>
    </row>
    <row r="666" spans="2:24" ht="31.8" hidden="1" thickBot="1">
      <c r="B666" s="140"/>
      <c r="C666" s="137">
        <v>1091</v>
      </c>
      <c r="D666" s="145" t="s">
        <v>224</v>
      </c>
      <c r="E666" s="702"/>
      <c r="F666" s="449"/>
      <c r="G666" s="245"/>
      <c r="H666" s="245"/>
      <c r="I666" s="476">
        <f t="shared" si="116"/>
        <v>0</v>
      </c>
      <c r="J666" s="243" t="str">
        <f t="shared" si="121"/>
        <v/>
      </c>
      <c r="K666" s="244"/>
      <c r="L666" s="423"/>
      <c r="M666" s="252"/>
      <c r="N666" s="315">
        <f t="shared" si="117"/>
        <v>0</v>
      </c>
      <c r="O666" s="424">
        <f t="shared" si="118"/>
        <v>0</v>
      </c>
      <c r="P666" s="244"/>
      <c r="Q666" s="423"/>
      <c r="R666" s="252"/>
      <c r="S666" s="429">
        <f>+IF(+(L666+M666)&gt;=I666,+M666,+(+I666-L666))</f>
        <v>0</v>
      </c>
      <c r="T666" s="315">
        <f>Q666+R666-S666</f>
        <v>0</v>
      </c>
      <c r="U666" s="252"/>
      <c r="V666" s="252"/>
      <c r="W666" s="253"/>
      <c r="X666" s="313">
        <f t="shared" si="122"/>
        <v>0</v>
      </c>
    </row>
    <row r="667" spans="2:24" ht="18.600000000000001" hidden="1" thickBot="1">
      <c r="B667" s="136"/>
      <c r="C667" s="137">
        <v>1092</v>
      </c>
      <c r="D667" s="145" t="s">
        <v>351</v>
      </c>
      <c r="E667" s="702"/>
      <c r="F667" s="449"/>
      <c r="G667" s="245"/>
      <c r="H667" s="245"/>
      <c r="I667" s="476">
        <f t="shared" si="116"/>
        <v>0</v>
      </c>
      <c r="J667" s="243" t="str">
        <f t="shared" si="121"/>
        <v/>
      </c>
      <c r="K667" s="244"/>
      <c r="L667" s="423"/>
      <c r="M667" s="252"/>
      <c r="N667" s="315">
        <f t="shared" si="117"/>
        <v>0</v>
      </c>
      <c r="O667" s="424">
        <f t="shared" si="118"/>
        <v>0</v>
      </c>
      <c r="P667" s="244"/>
      <c r="Q667" s="661"/>
      <c r="R667" s="665"/>
      <c r="S667" s="665"/>
      <c r="T667" s="665"/>
      <c r="U667" s="665"/>
      <c r="V667" s="665"/>
      <c r="W667" s="709"/>
      <c r="X667" s="313">
        <f t="shared" si="122"/>
        <v>0</v>
      </c>
    </row>
    <row r="668" spans="2:24" ht="18.600000000000001" hidden="1" thickBot="1">
      <c r="B668" s="136"/>
      <c r="C668" s="142">
        <v>1098</v>
      </c>
      <c r="D668" s="146" t="s">
        <v>225</v>
      </c>
      <c r="E668" s="702"/>
      <c r="F668" s="449"/>
      <c r="G668" s="245"/>
      <c r="H668" s="245"/>
      <c r="I668" s="476">
        <f t="shared" si="116"/>
        <v>0</v>
      </c>
      <c r="J668" s="243" t="str">
        <f t="shared" si="121"/>
        <v/>
      </c>
      <c r="K668" s="244"/>
      <c r="L668" s="423"/>
      <c r="M668" s="252"/>
      <c r="N668" s="315">
        <f t="shared" si="117"/>
        <v>0</v>
      </c>
      <c r="O668" s="424">
        <f t="shared" si="118"/>
        <v>0</v>
      </c>
      <c r="P668" s="244"/>
      <c r="Q668" s="423"/>
      <c r="R668" s="252"/>
      <c r="S668" s="429">
        <f>+IF(+(L668+M668)&gt;=I668,+M668,+(+I668-L668))</f>
        <v>0</v>
      </c>
      <c r="T668" s="315">
        <f>Q668+R668-S668</f>
        <v>0</v>
      </c>
      <c r="U668" s="252"/>
      <c r="V668" s="252"/>
      <c r="W668" s="253"/>
      <c r="X668" s="313">
        <f t="shared" si="122"/>
        <v>0</v>
      </c>
    </row>
    <row r="669" spans="2:24" ht="18.600000000000001" thickBot="1">
      <c r="B669" s="684">
        <v>1900</v>
      </c>
      <c r="C669" s="946" t="s">
        <v>285</v>
      </c>
      <c r="D669" s="946"/>
      <c r="E669" s="685"/>
      <c r="F669" s="686">
        <f>SUM(F670:F672)</f>
        <v>0</v>
      </c>
      <c r="G669" s="687">
        <f>SUM(G670:G672)</f>
        <v>9000</v>
      </c>
      <c r="H669" s="687">
        <f>SUM(H670:H672)</f>
        <v>0</v>
      </c>
      <c r="I669" s="687">
        <f>SUM(I670:I672)</f>
        <v>9000</v>
      </c>
      <c r="J669" s="243">
        <f t="shared" si="121"/>
        <v>1</v>
      </c>
      <c r="K669" s="244"/>
      <c r="L669" s="316">
        <f>SUM(L670:L672)</f>
        <v>0</v>
      </c>
      <c r="M669" s="317">
        <f>SUM(M670:M672)</f>
        <v>0</v>
      </c>
      <c r="N669" s="425">
        <f>SUM(N670:N672)</f>
        <v>9000</v>
      </c>
      <c r="O669" s="426">
        <f>SUM(O670:O672)</f>
        <v>-9000</v>
      </c>
      <c r="P669" s="244"/>
      <c r="Q669" s="663"/>
      <c r="R669" s="664"/>
      <c r="S669" s="664"/>
      <c r="T669" s="664"/>
      <c r="U669" s="664"/>
      <c r="V669" s="664"/>
      <c r="W669" s="710"/>
      <c r="X669" s="313">
        <f t="shared" si="122"/>
        <v>0</v>
      </c>
    </row>
    <row r="670" spans="2:24" ht="18.600000000000001" hidden="1" thickBot="1">
      <c r="B670" s="136"/>
      <c r="C670" s="144">
        <v>1901</v>
      </c>
      <c r="D670" s="138" t="s">
        <v>286</v>
      </c>
      <c r="E670" s="702"/>
      <c r="F670" s="449"/>
      <c r="G670" s="245"/>
      <c r="H670" s="245"/>
      <c r="I670" s="476">
        <f>F670+G670+H670</f>
        <v>0</v>
      </c>
      <c r="J670" s="243" t="str">
        <f t="shared" si="121"/>
        <v/>
      </c>
      <c r="K670" s="244"/>
      <c r="L670" s="423"/>
      <c r="M670" s="252"/>
      <c r="N670" s="315">
        <f>I670</f>
        <v>0</v>
      </c>
      <c r="O670" s="424">
        <f>L670+M670-N670</f>
        <v>0</v>
      </c>
      <c r="P670" s="244"/>
      <c r="Q670" s="661"/>
      <c r="R670" s="665"/>
      <c r="S670" s="665"/>
      <c r="T670" s="665"/>
      <c r="U670" s="665"/>
      <c r="V670" s="665"/>
      <c r="W670" s="709"/>
      <c r="X670" s="313">
        <f t="shared" si="122"/>
        <v>0</v>
      </c>
    </row>
    <row r="671" spans="2:24" ht="18.600000000000001" thickBot="1">
      <c r="B671" s="136"/>
      <c r="C671" s="137">
        <v>1981</v>
      </c>
      <c r="D671" s="139" t="s">
        <v>287</v>
      </c>
      <c r="E671" s="702"/>
      <c r="F671" s="449"/>
      <c r="G671" s="245">
        <v>9000</v>
      </c>
      <c r="H671" s="245"/>
      <c r="I671" s="476">
        <f>F671+G671+H671</f>
        <v>9000</v>
      </c>
      <c r="J671" s="243">
        <f t="shared" si="121"/>
        <v>1</v>
      </c>
      <c r="K671" s="244"/>
      <c r="L671" s="423"/>
      <c r="M671" s="252"/>
      <c r="N671" s="315">
        <f>I671</f>
        <v>9000</v>
      </c>
      <c r="O671" s="424">
        <f>L671+M671-N671</f>
        <v>-9000</v>
      </c>
      <c r="P671" s="244"/>
      <c r="Q671" s="661"/>
      <c r="R671" s="665"/>
      <c r="S671" s="665"/>
      <c r="T671" s="665"/>
      <c r="U671" s="665"/>
      <c r="V671" s="665"/>
      <c r="W671" s="709"/>
      <c r="X671" s="313">
        <f t="shared" si="122"/>
        <v>0</v>
      </c>
    </row>
    <row r="672" spans="2:24" ht="18.600000000000001" hidden="1" thickBot="1">
      <c r="B672" s="136"/>
      <c r="C672" s="142">
        <v>1991</v>
      </c>
      <c r="D672" s="141" t="s">
        <v>288</v>
      </c>
      <c r="E672" s="702"/>
      <c r="F672" s="449"/>
      <c r="G672" s="245"/>
      <c r="H672" s="245"/>
      <c r="I672" s="476">
        <f>F672+G672+H672</f>
        <v>0</v>
      </c>
      <c r="J672" s="243" t="str">
        <f t="shared" si="121"/>
        <v/>
      </c>
      <c r="K672" s="244"/>
      <c r="L672" s="423"/>
      <c r="M672" s="252"/>
      <c r="N672" s="315">
        <f>I672</f>
        <v>0</v>
      </c>
      <c r="O672" s="424">
        <f>L672+M672-N672</f>
        <v>0</v>
      </c>
      <c r="P672" s="244"/>
      <c r="Q672" s="661"/>
      <c r="R672" s="665"/>
      <c r="S672" s="665"/>
      <c r="T672" s="665"/>
      <c r="U672" s="665"/>
      <c r="V672" s="665"/>
      <c r="W672" s="709"/>
      <c r="X672" s="313">
        <f t="shared" si="122"/>
        <v>0</v>
      </c>
    </row>
    <row r="673" spans="2:24" ht="18.600000000000001" hidden="1" thickBot="1">
      <c r="B673" s="684">
        <v>2100</v>
      </c>
      <c r="C673" s="946" t="s">
        <v>1066</v>
      </c>
      <c r="D673" s="946"/>
      <c r="E673" s="685"/>
      <c r="F673" s="686">
        <f>SUM(F674:F678)</f>
        <v>0</v>
      </c>
      <c r="G673" s="687">
        <f>SUM(G674:G678)</f>
        <v>0</v>
      </c>
      <c r="H673" s="687">
        <f>SUM(H674:H678)</f>
        <v>0</v>
      </c>
      <c r="I673" s="687">
        <f>SUM(I674:I678)</f>
        <v>0</v>
      </c>
      <c r="J673" s="243" t="str">
        <f t="shared" si="121"/>
        <v/>
      </c>
      <c r="K673" s="244"/>
      <c r="L673" s="316">
        <f>SUM(L674:L678)</f>
        <v>0</v>
      </c>
      <c r="M673" s="317">
        <f>SUM(M674:M678)</f>
        <v>0</v>
      </c>
      <c r="N673" s="425">
        <f>SUM(N674:N678)</f>
        <v>0</v>
      </c>
      <c r="O673" s="426">
        <f>SUM(O674:O678)</f>
        <v>0</v>
      </c>
      <c r="P673" s="244"/>
      <c r="Q673" s="663"/>
      <c r="R673" s="664"/>
      <c r="S673" s="664"/>
      <c r="T673" s="664"/>
      <c r="U673" s="664"/>
      <c r="V673" s="664"/>
      <c r="W673" s="710"/>
      <c r="X673" s="313">
        <f t="shared" si="122"/>
        <v>0</v>
      </c>
    </row>
    <row r="674" spans="2:24" ht="18.600000000000001" hidden="1" thickBot="1">
      <c r="B674" s="136"/>
      <c r="C674" s="144">
        <v>2110</v>
      </c>
      <c r="D674" s="147" t="s">
        <v>226</v>
      </c>
      <c r="E674" s="702"/>
      <c r="F674" s="449"/>
      <c r="G674" s="245"/>
      <c r="H674" s="245"/>
      <c r="I674" s="476">
        <f>F674+G674+H674</f>
        <v>0</v>
      </c>
      <c r="J674" s="243" t="str">
        <f t="shared" si="121"/>
        <v/>
      </c>
      <c r="K674" s="244"/>
      <c r="L674" s="423"/>
      <c r="M674" s="252"/>
      <c r="N674" s="315">
        <f>I674</f>
        <v>0</v>
      </c>
      <c r="O674" s="424">
        <f>L674+M674-N674</f>
        <v>0</v>
      </c>
      <c r="P674" s="244"/>
      <c r="Q674" s="661"/>
      <c r="R674" s="665"/>
      <c r="S674" s="665"/>
      <c r="T674" s="665"/>
      <c r="U674" s="665"/>
      <c r="V674" s="665"/>
      <c r="W674" s="709"/>
      <c r="X674" s="313">
        <f t="shared" si="122"/>
        <v>0</v>
      </c>
    </row>
    <row r="675" spans="2:24" ht="18.600000000000001" hidden="1" thickBot="1">
      <c r="B675" s="171"/>
      <c r="C675" s="137">
        <v>2120</v>
      </c>
      <c r="D675" s="159" t="s">
        <v>227</v>
      </c>
      <c r="E675" s="702"/>
      <c r="F675" s="449"/>
      <c r="G675" s="245"/>
      <c r="H675" s="245"/>
      <c r="I675" s="476">
        <f>F675+G675+H675</f>
        <v>0</v>
      </c>
      <c r="J675" s="243" t="str">
        <f t="shared" si="121"/>
        <v/>
      </c>
      <c r="K675" s="244"/>
      <c r="L675" s="423"/>
      <c r="M675" s="252"/>
      <c r="N675" s="315">
        <f>I675</f>
        <v>0</v>
      </c>
      <c r="O675" s="424">
        <f>L675+M675-N675</f>
        <v>0</v>
      </c>
      <c r="P675" s="244"/>
      <c r="Q675" s="661"/>
      <c r="R675" s="665"/>
      <c r="S675" s="665"/>
      <c r="T675" s="665"/>
      <c r="U675" s="665"/>
      <c r="V675" s="665"/>
      <c r="W675" s="709"/>
      <c r="X675" s="313">
        <f t="shared" si="122"/>
        <v>0</v>
      </c>
    </row>
    <row r="676" spans="2:24" ht="18.600000000000001" hidden="1" thickBot="1">
      <c r="B676" s="171"/>
      <c r="C676" s="137">
        <v>2125</v>
      </c>
      <c r="D676" s="156" t="s">
        <v>1059</v>
      </c>
      <c r="E676" s="702"/>
      <c r="F676" s="592">
        <v>0</v>
      </c>
      <c r="G676" s="592">
        <v>0</v>
      </c>
      <c r="H676" s="592">
        <v>0</v>
      </c>
      <c r="I676" s="476">
        <f>F676+G676+H676</f>
        <v>0</v>
      </c>
      <c r="J676" s="243" t="str">
        <f t="shared" si="121"/>
        <v/>
      </c>
      <c r="K676" s="244"/>
      <c r="L676" s="423"/>
      <c r="M676" s="252"/>
      <c r="N676" s="315">
        <f>I676</f>
        <v>0</v>
      </c>
      <c r="O676" s="424">
        <f>L676+M676-N676</f>
        <v>0</v>
      </c>
      <c r="P676" s="244"/>
      <c r="Q676" s="661"/>
      <c r="R676" s="665"/>
      <c r="S676" s="665"/>
      <c r="T676" s="665"/>
      <c r="U676" s="665"/>
      <c r="V676" s="665"/>
      <c r="W676" s="709"/>
      <c r="X676" s="313">
        <f t="shared" si="122"/>
        <v>0</v>
      </c>
    </row>
    <row r="677" spans="2:24" ht="18.600000000000001" hidden="1" thickBot="1">
      <c r="B677" s="143"/>
      <c r="C677" s="137">
        <v>2140</v>
      </c>
      <c r="D677" s="159" t="s">
        <v>229</v>
      </c>
      <c r="E677" s="702"/>
      <c r="F677" s="592">
        <v>0</v>
      </c>
      <c r="G677" s="592">
        <v>0</v>
      </c>
      <c r="H677" s="592">
        <v>0</v>
      </c>
      <c r="I677" s="476">
        <f>F677+G677+H677</f>
        <v>0</v>
      </c>
      <c r="J677" s="243" t="str">
        <f t="shared" si="121"/>
        <v/>
      </c>
      <c r="K677" s="244"/>
      <c r="L677" s="423"/>
      <c r="M677" s="252"/>
      <c r="N677" s="315">
        <f>I677</f>
        <v>0</v>
      </c>
      <c r="O677" s="424">
        <f>L677+M677-N677</f>
        <v>0</v>
      </c>
      <c r="P677" s="244"/>
      <c r="Q677" s="661"/>
      <c r="R677" s="665"/>
      <c r="S677" s="665"/>
      <c r="T677" s="665"/>
      <c r="U677" s="665"/>
      <c r="V677" s="665"/>
      <c r="W677" s="709"/>
      <c r="X677" s="313">
        <f t="shared" si="122"/>
        <v>0</v>
      </c>
    </row>
    <row r="678" spans="2:24" ht="18.600000000000001" hidden="1" thickBot="1">
      <c r="B678" s="136"/>
      <c r="C678" s="142">
        <v>2190</v>
      </c>
      <c r="D678" s="491" t="s">
        <v>230</v>
      </c>
      <c r="E678" s="702"/>
      <c r="F678" s="449"/>
      <c r="G678" s="245"/>
      <c r="H678" s="245"/>
      <c r="I678" s="476">
        <f>F678+G678+H678</f>
        <v>0</v>
      </c>
      <c r="J678" s="243" t="str">
        <f t="shared" si="121"/>
        <v/>
      </c>
      <c r="K678" s="244"/>
      <c r="L678" s="423"/>
      <c r="M678" s="252"/>
      <c r="N678" s="315">
        <f>I678</f>
        <v>0</v>
      </c>
      <c r="O678" s="424">
        <f>L678+M678-N678</f>
        <v>0</v>
      </c>
      <c r="P678" s="244"/>
      <c r="Q678" s="661"/>
      <c r="R678" s="665"/>
      <c r="S678" s="665"/>
      <c r="T678" s="665"/>
      <c r="U678" s="665"/>
      <c r="V678" s="665"/>
      <c r="W678" s="709"/>
      <c r="X678" s="313">
        <f t="shared" si="122"/>
        <v>0</v>
      </c>
    </row>
    <row r="679" spans="2:24" ht="18.600000000000001" hidden="1" thickBot="1">
      <c r="B679" s="684">
        <v>2200</v>
      </c>
      <c r="C679" s="946" t="s">
        <v>231</v>
      </c>
      <c r="D679" s="946"/>
      <c r="E679" s="685"/>
      <c r="F679" s="686">
        <f>SUM(F680:F681)</f>
        <v>0</v>
      </c>
      <c r="G679" s="687">
        <f>SUM(G680:G681)</f>
        <v>0</v>
      </c>
      <c r="H679" s="687">
        <f>SUM(H680:H681)</f>
        <v>0</v>
      </c>
      <c r="I679" s="687">
        <f>SUM(I680:I681)</f>
        <v>0</v>
      </c>
      <c r="J679" s="243" t="str">
        <f t="shared" si="121"/>
        <v/>
      </c>
      <c r="K679" s="244"/>
      <c r="L679" s="316">
        <f>SUM(L680:L681)</f>
        <v>0</v>
      </c>
      <c r="M679" s="317">
        <f>SUM(M680:M681)</f>
        <v>0</v>
      </c>
      <c r="N679" s="425">
        <f>SUM(N680:N681)</f>
        <v>0</v>
      </c>
      <c r="O679" s="426">
        <f>SUM(O680:O681)</f>
        <v>0</v>
      </c>
      <c r="P679" s="244"/>
      <c r="Q679" s="663"/>
      <c r="R679" s="664"/>
      <c r="S679" s="664"/>
      <c r="T679" s="664"/>
      <c r="U679" s="664"/>
      <c r="V679" s="664"/>
      <c r="W679" s="710"/>
      <c r="X679" s="313">
        <f t="shared" si="122"/>
        <v>0</v>
      </c>
    </row>
    <row r="680" spans="2:24" ht="18.600000000000001" hidden="1" thickBot="1">
      <c r="B680" s="136"/>
      <c r="C680" s="137">
        <v>2221</v>
      </c>
      <c r="D680" s="139" t="s">
        <v>1439</v>
      </c>
      <c r="E680" s="702"/>
      <c r="F680" s="449"/>
      <c r="G680" s="245"/>
      <c r="H680" s="245"/>
      <c r="I680" s="476">
        <f>F680+G680+H680</f>
        <v>0</v>
      </c>
      <c r="J680" s="243" t="str">
        <f t="shared" si="121"/>
        <v/>
      </c>
      <c r="K680" s="244"/>
      <c r="L680" s="423"/>
      <c r="M680" s="252"/>
      <c r="N680" s="315">
        <f t="shared" ref="N680:N688" si="123">I680</f>
        <v>0</v>
      </c>
      <c r="O680" s="424">
        <f t="shared" ref="O680:O688" si="124">L680+M680-N680</f>
        <v>0</v>
      </c>
      <c r="P680" s="244"/>
      <c r="Q680" s="661"/>
      <c r="R680" s="665"/>
      <c r="S680" s="665"/>
      <c r="T680" s="665"/>
      <c r="U680" s="665"/>
      <c r="V680" s="665"/>
      <c r="W680" s="709"/>
      <c r="X680" s="313">
        <f t="shared" si="122"/>
        <v>0</v>
      </c>
    </row>
    <row r="681" spans="2:24" ht="18.600000000000001" hidden="1" thickBot="1">
      <c r="B681" s="136"/>
      <c r="C681" s="142">
        <v>2224</v>
      </c>
      <c r="D681" s="141" t="s">
        <v>232</v>
      </c>
      <c r="E681" s="702"/>
      <c r="F681" s="449"/>
      <c r="G681" s="245"/>
      <c r="H681" s="245"/>
      <c r="I681" s="476">
        <f>F681+G681+H681</f>
        <v>0</v>
      </c>
      <c r="J681" s="243" t="str">
        <f t="shared" si="121"/>
        <v/>
      </c>
      <c r="K681" s="244"/>
      <c r="L681" s="423"/>
      <c r="M681" s="252"/>
      <c r="N681" s="315">
        <f t="shared" si="123"/>
        <v>0</v>
      </c>
      <c r="O681" s="424">
        <f t="shared" si="124"/>
        <v>0</v>
      </c>
      <c r="P681" s="244"/>
      <c r="Q681" s="661"/>
      <c r="R681" s="665"/>
      <c r="S681" s="665"/>
      <c r="T681" s="665"/>
      <c r="U681" s="665"/>
      <c r="V681" s="665"/>
      <c r="W681" s="709"/>
      <c r="X681" s="313">
        <f t="shared" si="122"/>
        <v>0</v>
      </c>
    </row>
    <row r="682" spans="2:24" ht="18.600000000000001" hidden="1" thickBot="1">
      <c r="B682" s="684">
        <v>2500</v>
      </c>
      <c r="C682" s="949" t="s">
        <v>233</v>
      </c>
      <c r="D682" s="949"/>
      <c r="E682" s="685"/>
      <c r="F682" s="688"/>
      <c r="G682" s="689"/>
      <c r="H682" s="689"/>
      <c r="I682" s="690">
        <f>F682+G682+H682</f>
        <v>0</v>
      </c>
      <c r="J682" s="243" t="str">
        <f t="shared" si="121"/>
        <v/>
      </c>
      <c r="K682" s="244"/>
      <c r="L682" s="428"/>
      <c r="M682" s="254"/>
      <c r="N682" s="315">
        <f t="shared" si="123"/>
        <v>0</v>
      </c>
      <c r="O682" s="424">
        <f t="shared" si="124"/>
        <v>0</v>
      </c>
      <c r="P682" s="244"/>
      <c r="Q682" s="663"/>
      <c r="R682" s="664"/>
      <c r="S682" s="665"/>
      <c r="T682" s="665"/>
      <c r="U682" s="664"/>
      <c r="V682" s="665"/>
      <c r="W682" s="709"/>
      <c r="X682" s="313">
        <f t="shared" si="122"/>
        <v>0</v>
      </c>
    </row>
    <row r="683" spans="2:24" ht="18.600000000000001" hidden="1" thickBot="1">
      <c r="B683" s="684">
        <v>2600</v>
      </c>
      <c r="C683" s="952" t="s">
        <v>234</v>
      </c>
      <c r="D683" s="962"/>
      <c r="E683" s="685"/>
      <c r="F683" s="688"/>
      <c r="G683" s="689"/>
      <c r="H683" s="689"/>
      <c r="I683" s="690">
        <f>F683+G683+H683</f>
        <v>0</v>
      </c>
      <c r="J683" s="243" t="str">
        <f t="shared" si="121"/>
        <v/>
      </c>
      <c r="K683" s="244"/>
      <c r="L683" s="428"/>
      <c r="M683" s="254"/>
      <c r="N683" s="315">
        <f t="shared" si="123"/>
        <v>0</v>
      </c>
      <c r="O683" s="424">
        <f t="shared" si="124"/>
        <v>0</v>
      </c>
      <c r="P683" s="244"/>
      <c r="Q683" s="663"/>
      <c r="R683" s="664"/>
      <c r="S683" s="665"/>
      <c r="T683" s="665"/>
      <c r="U683" s="664"/>
      <c r="V683" s="665"/>
      <c r="W683" s="709"/>
      <c r="X683" s="313">
        <f t="shared" si="122"/>
        <v>0</v>
      </c>
    </row>
    <row r="684" spans="2:24" ht="18.600000000000001" hidden="1" thickBot="1">
      <c r="B684" s="684">
        <v>2700</v>
      </c>
      <c r="C684" s="952" t="s">
        <v>235</v>
      </c>
      <c r="D684" s="962"/>
      <c r="E684" s="685"/>
      <c r="F684" s="688"/>
      <c r="G684" s="689"/>
      <c r="H684" s="689"/>
      <c r="I684" s="690">
        <f>F684+G684+H684</f>
        <v>0</v>
      </c>
      <c r="J684" s="243" t="str">
        <f t="shared" si="121"/>
        <v/>
      </c>
      <c r="K684" s="244"/>
      <c r="L684" s="428"/>
      <c r="M684" s="254"/>
      <c r="N684" s="315">
        <f t="shared" si="123"/>
        <v>0</v>
      </c>
      <c r="O684" s="424">
        <f t="shared" si="124"/>
        <v>0</v>
      </c>
      <c r="P684" s="244"/>
      <c r="Q684" s="663"/>
      <c r="R684" s="664"/>
      <c r="S684" s="665"/>
      <c r="T684" s="665"/>
      <c r="U684" s="664"/>
      <c r="V684" s="665"/>
      <c r="W684" s="709"/>
      <c r="X684" s="313">
        <f t="shared" si="122"/>
        <v>0</v>
      </c>
    </row>
    <row r="685" spans="2:24" ht="18.600000000000001" hidden="1" thickBot="1">
      <c r="B685" s="684">
        <v>2800</v>
      </c>
      <c r="C685" s="952" t="s">
        <v>1681</v>
      </c>
      <c r="D685" s="962"/>
      <c r="E685" s="685"/>
      <c r="F685" s="686">
        <f>SUM(F686:F688)</f>
        <v>0</v>
      </c>
      <c r="G685" s="687">
        <f>SUM(G686:G688)</f>
        <v>0</v>
      </c>
      <c r="H685" s="687">
        <f>SUM(H686:H688)</f>
        <v>0</v>
      </c>
      <c r="I685" s="687">
        <f>SUM(I686:I688)</f>
        <v>0</v>
      </c>
      <c r="J685" s="243" t="str">
        <f t="shared" si="121"/>
        <v/>
      </c>
      <c r="K685" s="244"/>
      <c r="L685" s="428"/>
      <c r="M685" s="254"/>
      <c r="N685" s="315">
        <f t="shared" si="123"/>
        <v>0</v>
      </c>
      <c r="O685" s="424">
        <f t="shared" si="124"/>
        <v>0</v>
      </c>
      <c r="P685" s="244"/>
      <c r="Q685" s="663"/>
      <c r="R685" s="664"/>
      <c r="S685" s="665"/>
      <c r="T685" s="665"/>
      <c r="U685" s="664"/>
      <c r="V685" s="665"/>
      <c r="W685" s="709"/>
      <c r="X685" s="313">
        <f t="shared" si="122"/>
        <v>0</v>
      </c>
    </row>
    <row r="686" spans="2:24" ht="18.600000000000001" hidden="1" thickBot="1">
      <c r="B686" s="136"/>
      <c r="C686" s="144">
        <v>2810</v>
      </c>
      <c r="D686" s="138" t="s">
        <v>1880</v>
      </c>
      <c r="E686" s="702"/>
      <c r="F686" s="449"/>
      <c r="G686" s="245"/>
      <c r="H686" s="245"/>
      <c r="I686" s="476"/>
      <c r="J686" s="243" t="str">
        <f t="shared" si="121"/>
        <v/>
      </c>
      <c r="K686" s="244"/>
      <c r="L686" s="423"/>
      <c r="M686" s="252"/>
      <c r="N686" s="315">
        <f t="shared" si="123"/>
        <v>0</v>
      </c>
      <c r="O686" s="424">
        <f t="shared" si="124"/>
        <v>0</v>
      </c>
      <c r="P686" s="244"/>
      <c r="Q686" s="661"/>
      <c r="R686" s="665"/>
      <c r="S686" s="665"/>
      <c r="T686" s="665"/>
      <c r="U686" s="665"/>
      <c r="V686" s="665"/>
      <c r="W686" s="709"/>
      <c r="X686" s="313">
        <f t="shared" si="122"/>
        <v>0</v>
      </c>
    </row>
    <row r="687" spans="2:24" ht="18.600000000000001" hidden="1" thickBot="1">
      <c r="B687" s="136"/>
      <c r="C687" s="137">
        <v>2820</v>
      </c>
      <c r="D687" s="139" t="s">
        <v>1881</v>
      </c>
      <c r="E687" s="702"/>
      <c r="F687" s="449"/>
      <c r="G687" s="245"/>
      <c r="H687" s="245"/>
      <c r="I687" s="476">
        <f>F687+G687+H687</f>
        <v>0</v>
      </c>
      <c r="J687" s="243" t="str">
        <f t="shared" si="121"/>
        <v/>
      </c>
      <c r="K687" s="244"/>
      <c r="L687" s="423"/>
      <c r="M687" s="252"/>
      <c r="N687" s="315">
        <f t="shared" si="123"/>
        <v>0</v>
      </c>
      <c r="O687" s="424">
        <f t="shared" si="124"/>
        <v>0</v>
      </c>
      <c r="P687" s="244"/>
      <c r="Q687" s="661"/>
      <c r="R687" s="665"/>
      <c r="S687" s="665"/>
      <c r="T687" s="665"/>
      <c r="U687" s="665"/>
      <c r="V687" s="665"/>
      <c r="W687" s="709"/>
      <c r="X687" s="313">
        <f t="shared" si="122"/>
        <v>0</v>
      </c>
    </row>
    <row r="688" spans="2:24" ht="31.8" hidden="1" thickBot="1">
      <c r="B688" s="136"/>
      <c r="C688" s="142">
        <v>2890</v>
      </c>
      <c r="D688" s="141" t="s">
        <v>1882</v>
      </c>
      <c r="E688" s="702"/>
      <c r="F688" s="449"/>
      <c r="G688" s="245"/>
      <c r="H688" s="245"/>
      <c r="I688" s="476">
        <f>F688+G688+H688</f>
        <v>0</v>
      </c>
      <c r="J688" s="243" t="str">
        <f t="shared" si="121"/>
        <v/>
      </c>
      <c r="K688" s="244"/>
      <c r="L688" s="423"/>
      <c r="M688" s="252"/>
      <c r="N688" s="315">
        <f t="shared" si="123"/>
        <v>0</v>
      </c>
      <c r="O688" s="424">
        <f t="shared" si="124"/>
        <v>0</v>
      </c>
      <c r="P688" s="244"/>
      <c r="Q688" s="661"/>
      <c r="R688" s="665"/>
      <c r="S688" s="665"/>
      <c r="T688" s="665"/>
      <c r="U688" s="665"/>
      <c r="V688" s="665"/>
      <c r="W688" s="709"/>
      <c r="X688" s="313">
        <f t="shared" si="122"/>
        <v>0</v>
      </c>
    </row>
    <row r="689" spans="2:24" ht="18.600000000000001" hidden="1" thickBot="1">
      <c r="B689" s="684">
        <v>2900</v>
      </c>
      <c r="C689" s="948" t="s">
        <v>236</v>
      </c>
      <c r="D689" s="966"/>
      <c r="E689" s="685"/>
      <c r="F689" s="686">
        <f>SUM(F690:F697)</f>
        <v>0</v>
      </c>
      <c r="G689" s="687">
        <f>SUM(G690:G697)</f>
        <v>0</v>
      </c>
      <c r="H689" s="687">
        <f>SUM(H690:H697)</f>
        <v>0</v>
      </c>
      <c r="I689" s="687">
        <f>SUM(I690:I697)</f>
        <v>0</v>
      </c>
      <c r="J689" s="243" t="str">
        <f t="shared" si="121"/>
        <v/>
      </c>
      <c r="K689" s="244"/>
      <c r="L689" s="316">
        <f>SUM(L690:L697)</f>
        <v>0</v>
      </c>
      <c r="M689" s="317">
        <f>SUM(M690:M697)</f>
        <v>0</v>
      </c>
      <c r="N689" s="425">
        <f>SUM(N690:N697)</f>
        <v>0</v>
      </c>
      <c r="O689" s="426">
        <f>SUM(O690:O697)</f>
        <v>0</v>
      </c>
      <c r="P689" s="244"/>
      <c r="Q689" s="663"/>
      <c r="R689" s="664"/>
      <c r="S689" s="664"/>
      <c r="T689" s="664"/>
      <c r="U689" s="664"/>
      <c r="V689" s="664"/>
      <c r="W689" s="710"/>
      <c r="X689" s="313">
        <f t="shared" si="122"/>
        <v>0</v>
      </c>
    </row>
    <row r="690" spans="2:24" ht="18.600000000000001" hidden="1" thickBot="1">
      <c r="B690" s="172"/>
      <c r="C690" s="144">
        <v>2910</v>
      </c>
      <c r="D690" s="319" t="s">
        <v>1718</v>
      </c>
      <c r="E690" s="702"/>
      <c r="F690" s="449"/>
      <c r="G690" s="245"/>
      <c r="H690" s="245"/>
      <c r="I690" s="476">
        <f t="shared" ref="I690:I697" si="125">F690+G690+H690</f>
        <v>0</v>
      </c>
      <c r="J690" s="243" t="str">
        <f t="shared" si="121"/>
        <v/>
      </c>
      <c r="K690" s="244"/>
      <c r="L690" s="423"/>
      <c r="M690" s="252"/>
      <c r="N690" s="315">
        <f t="shared" ref="N690:N697" si="126">I690</f>
        <v>0</v>
      </c>
      <c r="O690" s="424">
        <f t="shared" ref="O690:O697" si="127">L690+M690-N690</f>
        <v>0</v>
      </c>
      <c r="P690" s="244"/>
      <c r="Q690" s="661"/>
      <c r="R690" s="665"/>
      <c r="S690" s="665"/>
      <c r="T690" s="665"/>
      <c r="U690" s="665"/>
      <c r="V690" s="665"/>
      <c r="W690" s="709"/>
      <c r="X690" s="313">
        <f t="shared" si="122"/>
        <v>0</v>
      </c>
    </row>
    <row r="691" spans="2:24" ht="18.600000000000001" hidden="1" thickBot="1">
      <c r="B691" s="172"/>
      <c r="C691" s="144">
        <v>2920</v>
      </c>
      <c r="D691" s="319" t="s">
        <v>237</v>
      </c>
      <c r="E691" s="702"/>
      <c r="F691" s="449"/>
      <c r="G691" s="245"/>
      <c r="H691" s="245"/>
      <c r="I691" s="476">
        <f t="shared" si="125"/>
        <v>0</v>
      </c>
      <c r="J691" s="243" t="str">
        <f t="shared" si="121"/>
        <v/>
      </c>
      <c r="K691" s="244"/>
      <c r="L691" s="423"/>
      <c r="M691" s="252"/>
      <c r="N691" s="315">
        <f t="shared" si="126"/>
        <v>0</v>
      </c>
      <c r="O691" s="424">
        <f t="shared" si="127"/>
        <v>0</v>
      </c>
      <c r="P691" s="244"/>
      <c r="Q691" s="661"/>
      <c r="R691" s="665"/>
      <c r="S691" s="665"/>
      <c r="T691" s="665"/>
      <c r="U691" s="665"/>
      <c r="V691" s="665"/>
      <c r="W691" s="709"/>
      <c r="X691" s="313">
        <f t="shared" si="122"/>
        <v>0</v>
      </c>
    </row>
    <row r="692" spans="2:24" ht="33" hidden="1" thickBot="1">
      <c r="B692" s="172"/>
      <c r="C692" s="168">
        <v>2969</v>
      </c>
      <c r="D692" s="320" t="s">
        <v>238</v>
      </c>
      <c r="E692" s="702"/>
      <c r="F692" s="449"/>
      <c r="G692" s="245"/>
      <c r="H692" s="245"/>
      <c r="I692" s="476">
        <f t="shared" si="125"/>
        <v>0</v>
      </c>
      <c r="J692" s="243" t="str">
        <f t="shared" si="121"/>
        <v/>
      </c>
      <c r="K692" s="244"/>
      <c r="L692" s="423"/>
      <c r="M692" s="252"/>
      <c r="N692" s="315">
        <f t="shared" si="126"/>
        <v>0</v>
      </c>
      <c r="O692" s="424">
        <f t="shared" si="127"/>
        <v>0</v>
      </c>
      <c r="P692" s="244"/>
      <c r="Q692" s="661"/>
      <c r="R692" s="665"/>
      <c r="S692" s="665"/>
      <c r="T692" s="665"/>
      <c r="U692" s="665"/>
      <c r="V692" s="665"/>
      <c r="W692" s="709"/>
      <c r="X692" s="313">
        <f t="shared" si="122"/>
        <v>0</v>
      </c>
    </row>
    <row r="693" spans="2:24" ht="33" hidden="1" thickBot="1">
      <c r="B693" s="172"/>
      <c r="C693" s="168">
        <v>2970</v>
      </c>
      <c r="D693" s="320" t="s">
        <v>239</v>
      </c>
      <c r="E693" s="702"/>
      <c r="F693" s="449"/>
      <c r="G693" s="245"/>
      <c r="H693" s="245"/>
      <c r="I693" s="476">
        <f t="shared" si="125"/>
        <v>0</v>
      </c>
      <c r="J693" s="243" t="str">
        <f t="shared" si="121"/>
        <v/>
      </c>
      <c r="K693" s="244"/>
      <c r="L693" s="423"/>
      <c r="M693" s="252"/>
      <c r="N693" s="315">
        <f t="shared" si="126"/>
        <v>0</v>
      </c>
      <c r="O693" s="424">
        <f t="shared" si="127"/>
        <v>0</v>
      </c>
      <c r="P693" s="244"/>
      <c r="Q693" s="661"/>
      <c r="R693" s="665"/>
      <c r="S693" s="665"/>
      <c r="T693" s="665"/>
      <c r="U693" s="665"/>
      <c r="V693" s="665"/>
      <c r="W693" s="709"/>
      <c r="X693" s="313">
        <f t="shared" si="122"/>
        <v>0</v>
      </c>
    </row>
    <row r="694" spans="2:24" ht="18.600000000000001" hidden="1" thickBot="1">
      <c r="B694" s="172"/>
      <c r="C694" s="166">
        <v>2989</v>
      </c>
      <c r="D694" s="321" t="s">
        <v>240</v>
      </c>
      <c r="E694" s="702"/>
      <c r="F694" s="449"/>
      <c r="G694" s="245"/>
      <c r="H694" s="245"/>
      <c r="I694" s="476">
        <f t="shared" si="125"/>
        <v>0</v>
      </c>
      <c r="J694" s="243" t="str">
        <f t="shared" si="121"/>
        <v/>
      </c>
      <c r="K694" s="244"/>
      <c r="L694" s="423"/>
      <c r="M694" s="252"/>
      <c r="N694" s="315">
        <f t="shared" si="126"/>
        <v>0</v>
      </c>
      <c r="O694" s="424">
        <f t="shared" si="127"/>
        <v>0</v>
      </c>
      <c r="P694" s="244"/>
      <c r="Q694" s="661"/>
      <c r="R694" s="665"/>
      <c r="S694" s="665"/>
      <c r="T694" s="665"/>
      <c r="U694" s="665"/>
      <c r="V694" s="665"/>
      <c r="W694" s="709"/>
      <c r="X694" s="313">
        <f t="shared" si="122"/>
        <v>0</v>
      </c>
    </row>
    <row r="695" spans="2:24" ht="33" hidden="1" thickBot="1">
      <c r="B695" s="136"/>
      <c r="C695" s="137">
        <v>2990</v>
      </c>
      <c r="D695" s="322" t="s">
        <v>1699</v>
      </c>
      <c r="E695" s="702"/>
      <c r="F695" s="449"/>
      <c r="G695" s="245"/>
      <c r="H695" s="245"/>
      <c r="I695" s="476">
        <f t="shared" si="125"/>
        <v>0</v>
      </c>
      <c r="J695" s="243" t="str">
        <f t="shared" si="121"/>
        <v/>
      </c>
      <c r="K695" s="244"/>
      <c r="L695" s="423"/>
      <c r="M695" s="252"/>
      <c r="N695" s="315">
        <f t="shared" si="126"/>
        <v>0</v>
      </c>
      <c r="O695" s="424">
        <f t="shared" si="127"/>
        <v>0</v>
      </c>
      <c r="P695" s="244"/>
      <c r="Q695" s="661"/>
      <c r="R695" s="665"/>
      <c r="S695" s="665"/>
      <c r="T695" s="665"/>
      <c r="U695" s="665"/>
      <c r="V695" s="665"/>
      <c r="W695" s="709"/>
      <c r="X695" s="313">
        <f t="shared" si="122"/>
        <v>0</v>
      </c>
    </row>
    <row r="696" spans="2:24" ht="18.600000000000001" hidden="1" thickBot="1">
      <c r="B696" s="136"/>
      <c r="C696" s="137">
        <v>2991</v>
      </c>
      <c r="D696" s="322" t="s">
        <v>241</v>
      </c>
      <c r="E696" s="702"/>
      <c r="F696" s="449"/>
      <c r="G696" s="245"/>
      <c r="H696" s="245"/>
      <c r="I696" s="476">
        <f t="shared" si="125"/>
        <v>0</v>
      </c>
      <c r="J696" s="243" t="str">
        <f t="shared" si="121"/>
        <v/>
      </c>
      <c r="K696" s="244"/>
      <c r="L696" s="423"/>
      <c r="M696" s="252"/>
      <c r="N696" s="315">
        <f t="shared" si="126"/>
        <v>0</v>
      </c>
      <c r="O696" s="424">
        <f t="shared" si="127"/>
        <v>0</v>
      </c>
      <c r="P696" s="244"/>
      <c r="Q696" s="661"/>
      <c r="R696" s="665"/>
      <c r="S696" s="665"/>
      <c r="T696" s="665"/>
      <c r="U696" s="665"/>
      <c r="V696" s="665"/>
      <c r="W696" s="709"/>
      <c r="X696" s="313">
        <f t="shared" si="122"/>
        <v>0</v>
      </c>
    </row>
    <row r="697" spans="2:24" ht="18.600000000000001" hidden="1" thickBot="1">
      <c r="B697" s="136"/>
      <c r="C697" s="142">
        <v>2992</v>
      </c>
      <c r="D697" s="154" t="s">
        <v>242</v>
      </c>
      <c r="E697" s="702"/>
      <c r="F697" s="449"/>
      <c r="G697" s="245"/>
      <c r="H697" s="245"/>
      <c r="I697" s="476">
        <f t="shared" si="125"/>
        <v>0</v>
      </c>
      <c r="J697" s="243" t="str">
        <f t="shared" ref="J697:J728" si="128">(IF($E697&lt;&gt;0,$J$2,IF($I697&lt;&gt;0,$J$2,"")))</f>
        <v/>
      </c>
      <c r="K697" s="244"/>
      <c r="L697" s="423"/>
      <c r="M697" s="252"/>
      <c r="N697" s="315">
        <f t="shared" si="126"/>
        <v>0</v>
      </c>
      <c r="O697" s="424">
        <f t="shared" si="127"/>
        <v>0</v>
      </c>
      <c r="P697" s="244"/>
      <c r="Q697" s="661"/>
      <c r="R697" s="665"/>
      <c r="S697" s="665"/>
      <c r="T697" s="665"/>
      <c r="U697" s="665"/>
      <c r="V697" s="665"/>
      <c r="W697" s="709"/>
      <c r="X697" s="313">
        <f t="shared" ref="X697:X728" si="129">T697-U697-V697-W697</f>
        <v>0</v>
      </c>
    </row>
    <row r="698" spans="2:24" ht="18.600000000000001" hidden="1" thickBot="1">
      <c r="B698" s="684">
        <v>3300</v>
      </c>
      <c r="C698" s="948" t="s">
        <v>1738</v>
      </c>
      <c r="D698" s="948"/>
      <c r="E698" s="685"/>
      <c r="F698" s="671">
        <v>0</v>
      </c>
      <c r="G698" s="671">
        <v>0</v>
      </c>
      <c r="H698" s="671">
        <v>0</v>
      </c>
      <c r="I698" s="687">
        <f>SUM(I699:I703)</f>
        <v>0</v>
      </c>
      <c r="J698" s="243" t="str">
        <f t="shared" si="128"/>
        <v/>
      </c>
      <c r="K698" s="244"/>
      <c r="L698" s="663"/>
      <c r="M698" s="664"/>
      <c r="N698" s="664"/>
      <c r="O698" s="710"/>
      <c r="P698" s="244"/>
      <c r="Q698" s="663"/>
      <c r="R698" s="664"/>
      <c r="S698" s="664"/>
      <c r="T698" s="664"/>
      <c r="U698" s="664"/>
      <c r="V698" s="664"/>
      <c r="W698" s="710"/>
      <c r="X698" s="313">
        <f t="shared" si="129"/>
        <v>0</v>
      </c>
    </row>
    <row r="699" spans="2:24" ht="18.600000000000001" hidden="1" thickBot="1">
      <c r="B699" s="143"/>
      <c r="C699" s="144">
        <v>3301</v>
      </c>
      <c r="D699" s="460" t="s">
        <v>243</v>
      </c>
      <c r="E699" s="702"/>
      <c r="F699" s="592">
        <v>0</v>
      </c>
      <c r="G699" s="592">
        <v>0</v>
      </c>
      <c r="H699" s="592">
        <v>0</v>
      </c>
      <c r="I699" s="476">
        <f t="shared" ref="I699:I706" si="130">F699+G699+H699</f>
        <v>0</v>
      </c>
      <c r="J699" s="243" t="str">
        <f t="shared" si="128"/>
        <v/>
      </c>
      <c r="K699" s="244"/>
      <c r="L699" s="661"/>
      <c r="M699" s="665"/>
      <c r="N699" s="665"/>
      <c r="O699" s="709"/>
      <c r="P699" s="244"/>
      <c r="Q699" s="661"/>
      <c r="R699" s="665"/>
      <c r="S699" s="665"/>
      <c r="T699" s="665"/>
      <c r="U699" s="665"/>
      <c r="V699" s="665"/>
      <c r="W699" s="709"/>
      <c r="X699" s="313">
        <f t="shared" si="129"/>
        <v>0</v>
      </c>
    </row>
    <row r="700" spans="2:24" ht="18.600000000000001" hidden="1" thickBot="1">
      <c r="B700" s="143"/>
      <c r="C700" s="168">
        <v>3302</v>
      </c>
      <c r="D700" s="461" t="s">
        <v>1060</v>
      </c>
      <c r="E700" s="702"/>
      <c r="F700" s="592">
        <v>0</v>
      </c>
      <c r="G700" s="592">
        <v>0</v>
      </c>
      <c r="H700" s="592">
        <v>0</v>
      </c>
      <c r="I700" s="476">
        <f t="shared" si="130"/>
        <v>0</v>
      </c>
      <c r="J700" s="243" t="str">
        <f t="shared" si="128"/>
        <v/>
      </c>
      <c r="K700" s="244"/>
      <c r="L700" s="661"/>
      <c r="M700" s="665"/>
      <c r="N700" s="665"/>
      <c r="O700" s="709"/>
      <c r="P700" s="244"/>
      <c r="Q700" s="661"/>
      <c r="R700" s="665"/>
      <c r="S700" s="665"/>
      <c r="T700" s="665"/>
      <c r="U700" s="665"/>
      <c r="V700" s="665"/>
      <c r="W700" s="709"/>
      <c r="X700" s="313">
        <f t="shared" si="129"/>
        <v>0</v>
      </c>
    </row>
    <row r="701" spans="2:24" ht="18.600000000000001" hidden="1" thickBot="1">
      <c r="B701" s="143"/>
      <c r="C701" s="166">
        <v>3304</v>
      </c>
      <c r="D701" s="462" t="s">
        <v>245</v>
      </c>
      <c r="E701" s="702"/>
      <c r="F701" s="592">
        <v>0</v>
      </c>
      <c r="G701" s="592">
        <v>0</v>
      </c>
      <c r="H701" s="592">
        <v>0</v>
      </c>
      <c r="I701" s="476">
        <f t="shared" si="130"/>
        <v>0</v>
      </c>
      <c r="J701" s="243" t="str">
        <f t="shared" si="128"/>
        <v/>
      </c>
      <c r="K701" s="244"/>
      <c r="L701" s="661"/>
      <c r="M701" s="665"/>
      <c r="N701" s="665"/>
      <c r="O701" s="709"/>
      <c r="P701" s="244"/>
      <c r="Q701" s="661"/>
      <c r="R701" s="665"/>
      <c r="S701" s="665"/>
      <c r="T701" s="665"/>
      <c r="U701" s="665"/>
      <c r="V701" s="665"/>
      <c r="W701" s="709"/>
      <c r="X701" s="313">
        <f t="shared" si="129"/>
        <v>0</v>
      </c>
    </row>
    <row r="702" spans="2:24" ht="47.4" hidden="1" thickBot="1">
      <c r="B702" s="143"/>
      <c r="C702" s="142">
        <v>3306</v>
      </c>
      <c r="D702" s="463" t="s">
        <v>1883</v>
      </c>
      <c r="E702" s="702"/>
      <c r="F702" s="592">
        <v>0</v>
      </c>
      <c r="G702" s="592">
        <v>0</v>
      </c>
      <c r="H702" s="592">
        <v>0</v>
      </c>
      <c r="I702" s="476">
        <f t="shared" si="130"/>
        <v>0</v>
      </c>
      <c r="J702" s="243" t="str">
        <f t="shared" si="128"/>
        <v/>
      </c>
      <c r="K702" s="244"/>
      <c r="L702" s="661"/>
      <c r="M702" s="665"/>
      <c r="N702" s="665"/>
      <c r="O702" s="709"/>
      <c r="P702" s="244"/>
      <c r="Q702" s="661"/>
      <c r="R702" s="665"/>
      <c r="S702" s="665"/>
      <c r="T702" s="665"/>
      <c r="U702" s="665"/>
      <c r="V702" s="665"/>
      <c r="W702" s="709"/>
      <c r="X702" s="313">
        <f t="shared" si="129"/>
        <v>0</v>
      </c>
    </row>
    <row r="703" spans="2:24" ht="18.600000000000001" hidden="1" thickBot="1">
      <c r="B703" s="143"/>
      <c r="C703" s="142">
        <v>3307</v>
      </c>
      <c r="D703" s="463" t="s">
        <v>1771</v>
      </c>
      <c r="E703" s="702"/>
      <c r="F703" s="592">
        <v>0</v>
      </c>
      <c r="G703" s="592">
        <v>0</v>
      </c>
      <c r="H703" s="592">
        <v>0</v>
      </c>
      <c r="I703" s="476">
        <f t="shared" si="130"/>
        <v>0</v>
      </c>
      <c r="J703" s="243" t="str">
        <f t="shared" si="128"/>
        <v/>
      </c>
      <c r="K703" s="244"/>
      <c r="L703" s="661"/>
      <c r="M703" s="665"/>
      <c r="N703" s="665"/>
      <c r="O703" s="709"/>
      <c r="P703" s="244"/>
      <c r="Q703" s="661"/>
      <c r="R703" s="665"/>
      <c r="S703" s="665"/>
      <c r="T703" s="665"/>
      <c r="U703" s="665"/>
      <c r="V703" s="665"/>
      <c r="W703" s="709"/>
      <c r="X703" s="313">
        <f t="shared" si="129"/>
        <v>0</v>
      </c>
    </row>
    <row r="704" spans="2:24" ht="18.600000000000001" hidden="1" thickBot="1">
      <c r="B704" s="684">
        <v>3900</v>
      </c>
      <c r="C704" s="949" t="s">
        <v>246</v>
      </c>
      <c r="D704" s="950"/>
      <c r="E704" s="685"/>
      <c r="F704" s="671">
        <v>0</v>
      </c>
      <c r="G704" s="671">
        <v>0</v>
      </c>
      <c r="H704" s="671">
        <v>0</v>
      </c>
      <c r="I704" s="690">
        <f t="shared" si="130"/>
        <v>0</v>
      </c>
      <c r="J704" s="243" t="str">
        <f t="shared" si="128"/>
        <v/>
      </c>
      <c r="K704" s="244"/>
      <c r="L704" s="428"/>
      <c r="M704" s="254"/>
      <c r="N704" s="317">
        <f>I704</f>
        <v>0</v>
      </c>
      <c r="O704" s="424">
        <f>L704+M704-N704</f>
        <v>0</v>
      </c>
      <c r="P704" s="244"/>
      <c r="Q704" s="428"/>
      <c r="R704" s="254"/>
      <c r="S704" s="429">
        <f>+IF(+(L704+M704)&gt;=I704,+M704,+(+I704-L704))</f>
        <v>0</v>
      </c>
      <c r="T704" s="315">
        <f>Q704+R704-S704</f>
        <v>0</v>
      </c>
      <c r="U704" s="254"/>
      <c r="V704" s="254"/>
      <c r="W704" s="253"/>
      <c r="X704" s="313">
        <f t="shared" si="129"/>
        <v>0</v>
      </c>
    </row>
    <row r="705" spans="2:24" ht="18.600000000000001" hidden="1" thickBot="1">
      <c r="B705" s="684">
        <v>4000</v>
      </c>
      <c r="C705" s="951" t="s">
        <v>247</v>
      </c>
      <c r="D705" s="951"/>
      <c r="E705" s="685"/>
      <c r="F705" s="688"/>
      <c r="G705" s="689"/>
      <c r="H705" s="689"/>
      <c r="I705" s="690">
        <f t="shared" si="130"/>
        <v>0</v>
      </c>
      <c r="J705" s="243" t="str">
        <f t="shared" si="128"/>
        <v/>
      </c>
      <c r="K705" s="244"/>
      <c r="L705" s="428"/>
      <c r="M705" s="254"/>
      <c r="N705" s="317">
        <f>I705</f>
        <v>0</v>
      </c>
      <c r="O705" s="424">
        <f>L705+M705-N705</f>
        <v>0</v>
      </c>
      <c r="P705" s="244"/>
      <c r="Q705" s="663"/>
      <c r="R705" s="664"/>
      <c r="S705" s="664"/>
      <c r="T705" s="665"/>
      <c r="U705" s="664"/>
      <c r="V705" s="664"/>
      <c r="W705" s="709"/>
      <c r="X705" s="313">
        <f t="shared" si="129"/>
        <v>0</v>
      </c>
    </row>
    <row r="706" spans="2:24" ht="18.600000000000001" hidden="1" thickBot="1">
      <c r="B706" s="684">
        <v>4100</v>
      </c>
      <c r="C706" s="951" t="s">
        <v>248</v>
      </c>
      <c r="D706" s="951"/>
      <c r="E706" s="685"/>
      <c r="F706" s="671">
        <v>0</v>
      </c>
      <c r="G706" s="671">
        <v>0</v>
      </c>
      <c r="H706" s="671">
        <v>0</v>
      </c>
      <c r="I706" s="690">
        <f t="shared" si="130"/>
        <v>0</v>
      </c>
      <c r="J706" s="243" t="str">
        <f t="shared" si="128"/>
        <v/>
      </c>
      <c r="K706" s="244"/>
      <c r="L706" s="663"/>
      <c r="M706" s="664"/>
      <c r="N706" s="664"/>
      <c r="O706" s="710"/>
      <c r="P706" s="244"/>
      <c r="Q706" s="663"/>
      <c r="R706" s="664"/>
      <c r="S706" s="664"/>
      <c r="T706" s="664"/>
      <c r="U706" s="664"/>
      <c r="V706" s="664"/>
      <c r="W706" s="710"/>
      <c r="X706" s="313">
        <f t="shared" si="129"/>
        <v>0</v>
      </c>
    </row>
    <row r="707" spans="2:24" ht="18.600000000000001" hidden="1" thickBot="1">
      <c r="B707" s="684">
        <v>4200</v>
      </c>
      <c r="C707" s="948" t="s">
        <v>249</v>
      </c>
      <c r="D707" s="966"/>
      <c r="E707" s="685"/>
      <c r="F707" s="686">
        <f>SUM(F708:F713)</f>
        <v>0</v>
      </c>
      <c r="G707" s="687">
        <f>SUM(G708:G713)</f>
        <v>0</v>
      </c>
      <c r="H707" s="687">
        <f>SUM(H708:H713)</f>
        <v>0</v>
      </c>
      <c r="I707" s="687">
        <f>SUM(I708:I713)</f>
        <v>0</v>
      </c>
      <c r="J707" s="243" t="str">
        <f t="shared" si="128"/>
        <v/>
      </c>
      <c r="K707" s="244"/>
      <c r="L707" s="316">
        <f>SUM(L708:L713)</f>
        <v>0</v>
      </c>
      <c r="M707" s="317">
        <f>SUM(M708:M713)</f>
        <v>0</v>
      </c>
      <c r="N707" s="425">
        <f>SUM(N708:N713)</f>
        <v>0</v>
      </c>
      <c r="O707" s="426">
        <f>SUM(O708:O713)</f>
        <v>0</v>
      </c>
      <c r="P707" s="244"/>
      <c r="Q707" s="316">
        <f t="shared" ref="Q707:W707" si="131">SUM(Q708:Q713)</f>
        <v>0</v>
      </c>
      <c r="R707" s="317">
        <f t="shared" si="131"/>
        <v>0</v>
      </c>
      <c r="S707" s="317">
        <f t="shared" si="131"/>
        <v>0</v>
      </c>
      <c r="T707" s="317">
        <f t="shared" si="131"/>
        <v>0</v>
      </c>
      <c r="U707" s="317">
        <f t="shared" si="131"/>
        <v>0</v>
      </c>
      <c r="V707" s="317">
        <f t="shared" si="131"/>
        <v>0</v>
      </c>
      <c r="W707" s="426">
        <f t="shared" si="131"/>
        <v>0</v>
      </c>
      <c r="X707" s="313">
        <f t="shared" si="129"/>
        <v>0</v>
      </c>
    </row>
    <row r="708" spans="2:24" ht="18.600000000000001" hidden="1" thickBot="1">
      <c r="B708" s="173"/>
      <c r="C708" s="144">
        <v>4201</v>
      </c>
      <c r="D708" s="138" t="s">
        <v>250</v>
      </c>
      <c r="E708" s="702"/>
      <c r="F708" s="449"/>
      <c r="G708" s="245"/>
      <c r="H708" s="245"/>
      <c r="I708" s="476">
        <f t="shared" ref="I708:I713" si="132">F708+G708+H708</f>
        <v>0</v>
      </c>
      <c r="J708" s="243" t="str">
        <f t="shared" si="128"/>
        <v/>
      </c>
      <c r="K708" s="244"/>
      <c r="L708" s="423"/>
      <c r="M708" s="252"/>
      <c r="N708" s="315">
        <f t="shared" ref="N708:N713" si="133">I708</f>
        <v>0</v>
      </c>
      <c r="O708" s="424">
        <f t="shared" ref="O708:O713" si="134">L708+M708-N708</f>
        <v>0</v>
      </c>
      <c r="P708" s="244"/>
      <c r="Q708" s="423"/>
      <c r="R708" s="252"/>
      <c r="S708" s="429">
        <f t="shared" ref="S708:S713" si="135">+IF(+(L708+M708)&gt;=I708,+M708,+(+I708-L708))</f>
        <v>0</v>
      </c>
      <c r="T708" s="315">
        <f t="shared" ref="T708:T713" si="136">Q708+R708-S708</f>
        <v>0</v>
      </c>
      <c r="U708" s="252"/>
      <c r="V708" s="252"/>
      <c r="W708" s="253"/>
      <c r="X708" s="313">
        <f t="shared" si="129"/>
        <v>0</v>
      </c>
    </row>
    <row r="709" spans="2:24" ht="18.600000000000001" hidden="1" thickBot="1">
      <c r="B709" s="173"/>
      <c r="C709" s="137">
        <v>4202</v>
      </c>
      <c r="D709" s="139" t="s">
        <v>251</v>
      </c>
      <c r="E709" s="702"/>
      <c r="F709" s="449"/>
      <c r="G709" s="245"/>
      <c r="H709" s="245"/>
      <c r="I709" s="476">
        <f t="shared" si="132"/>
        <v>0</v>
      </c>
      <c r="J709" s="243" t="str">
        <f t="shared" si="128"/>
        <v/>
      </c>
      <c r="K709" s="244"/>
      <c r="L709" s="423"/>
      <c r="M709" s="252"/>
      <c r="N709" s="315">
        <f t="shared" si="133"/>
        <v>0</v>
      </c>
      <c r="O709" s="424">
        <f t="shared" si="134"/>
        <v>0</v>
      </c>
      <c r="P709" s="244"/>
      <c r="Q709" s="423"/>
      <c r="R709" s="252"/>
      <c r="S709" s="429">
        <f t="shared" si="135"/>
        <v>0</v>
      </c>
      <c r="T709" s="315">
        <f t="shared" si="136"/>
        <v>0</v>
      </c>
      <c r="U709" s="252"/>
      <c r="V709" s="252"/>
      <c r="W709" s="253"/>
      <c r="X709" s="313">
        <f t="shared" si="129"/>
        <v>0</v>
      </c>
    </row>
    <row r="710" spans="2:24" ht="18.600000000000001" hidden="1" thickBot="1">
      <c r="B710" s="173"/>
      <c r="C710" s="137">
        <v>4214</v>
      </c>
      <c r="D710" s="139" t="s">
        <v>252</v>
      </c>
      <c r="E710" s="702"/>
      <c r="F710" s="449"/>
      <c r="G710" s="245"/>
      <c r="H710" s="245"/>
      <c r="I710" s="476">
        <f t="shared" si="132"/>
        <v>0</v>
      </c>
      <c r="J710" s="243" t="str">
        <f t="shared" si="128"/>
        <v/>
      </c>
      <c r="K710" s="244"/>
      <c r="L710" s="423"/>
      <c r="M710" s="252"/>
      <c r="N710" s="315">
        <f t="shared" si="133"/>
        <v>0</v>
      </c>
      <c r="O710" s="424">
        <f t="shared" si="134"/>
        <v>0</v>
      </c>
      <c r="P710" s="244"/>
      <c r="Q710" s="423"/>
      <c r="R710" s="252"/>
      <c r="S710" s="429">
        <f t="shared" si="135"/>
        <v>0</v>
      </c>
      <c r="T710" s="315">
        <f t="shared" si="136"/>
        <v>0</v>
      </c>
      <c r="U710" s="252"/>
      <c r="V710" s="252"/>
      <c r="W710" s="253"/>
      <c r="X710" s="313">
        <f t="shared" si="129"/>
        <v>0</v>
      </c>
    </row>
    <row r="711" spans="2:24" ht="18.600000000000001" hidden="1" thickBot="1">
      <c r="B711" s="173"/>
      <c r="C711" s="137">
        <v>4217</v>
      </c>
      <c r="D711" s="139" t="s">
        <v>253</v>
      </c>
      <c r="E711" s="702"/>
      <c r="F711" s="449"/>
      <c r="G711" s="245"/>
      <c r="H711" s="245"/>
      <c r="I711" s="476">
        <f t="shared" si="132"/>
        <v>0</v>
      </c>
      <c r="J711" s="243" t="str">
        <f t="shared" si="128"/>
        <v/>
      </c>
      <c r="K711" s="244"/>
      <c r="L711" s="423"/>
      <c r="M711" s="252"/>
      <c r="N711" s="315">
        <f t="shared" si="133"/>
        <v>0</v>
      </c>
      <c r="O711" s="424">
        <f t="shared" si="134"/>
        <v>0</v>
      </c>
      <c r="P711" s="244"/>
      <c r="Q711" s="423"/>
      <c r="R711" s="252"/>
      <c r="S711" s="429">
        <f t="shared" si="135"/>
        <v>0</v>
      </c>
      <c r="T711" s="315">
        <f t="shared" si="136"/>
        <v>0</v>
      </c>
      <c r="U711" s="252"/>
      <c r="V711" s="252"/>
      <c r="W711" s="253"/>
      <c r="X711" s="313">
        <f t="shared" si="129"/>
        <v>0</v>
      </c>
    </row>
    <row r="712" spans="2:24" ht="18.600000000000001" hidden="1" thickBot="1">
      <c r="B712" s="173"/>
      <c r="C712" s="137">
        <v>4218</v>
      </c>
      <c r="D712" s="145" t="s">
        <v>254</v>
      </c>
      <c r="E712" s="702"/>
      <c r="F712" s="449"/>
      <c r="G712" s="245"/>
      <c r="H712" s="245"/>
      <c r="I712" s="476">
        <f t="shared" si="132"/>
        <v>0</v>
      </c>
      <c r="J712" s="243" t="str">
        <f t="shared" si="128"/>
        <v/>
      </c>
      <c r="K712" s="244"/>
      <c r="L712" s="423"/>
      <c r="M712" s="252"/>
      <c r="N712" s="315">
        <f t="shared" si="133"/>
        <v>0</v>
      </c>
      <c r="O712" s="424">
        <f t="shared" si="134"/>
        <v>0</v>
      </c>
      <c r="P712" s="244"/>
      <c r="Q712" s="423"/>
      <c r="R712" s="252"/>
      <c r="S712" s="429">
        <f t="shared" si="135"/>
        <v>0</v>
      </c>
      <c r="T712" s="315">
        <f t="shared" si="136"/>
        <v>0</v>
      </c>
      <c r="U712" s="252"/>
      <c r="V712" s="252"/>
      <c r="W712" s="253"/>
      <c r="X712" s="313">
        <f t="shared" si="129"/>
        <v>0</v>
      </c>
    </row>
    <row r="713" spans="2:24" ht="18.600000000000001" hidden="1" thickBot="1">
      <c r="B713" s="173"/>
      <c r="C713" s="137">
        <v>4219</v>
      </c>
      <c r="D713" s="156" t="s">
        <v>255</v>
      </c>
      <c r="E713" s="702"/>
      <c r="F713" s="449"/>
      <c r="G713" s="245"/>
      <c r="H713" s="245"/>
      <c r="I713" s="476">
        <f t="shared" si="132"/>
        <v>0</v>
      </c>
      <c r="J713" s="243" t="str">
        <f t="shared" si="128"/>
        <v/>
      </c>
      <c r="K713" s="244"/>
      <c r="L713" s="423"/>
      <c r="M713" s="252"/>
      <c r="N713" s="315">
        <f t="shared" si="133"/>
        <v>0</v>
      </c>
      <c r="O713" s="424">
        <f t="shared" si="134"/>
        <v>0</v>
      </c>
      <c r="P713" s="244"/>
      <c r="Q713" s="423"/>
      <c r="R713" s="252"/>
      <c r="S713" s="429">
        <f t="shared" si="135"/>
        <v>0</v>
      </c>
      <c r="T713" s="315">
        <f t="shared" si="136"/>
        <v>0</v>
      </c>
      <c r="U713" s="252"/>
      <c r="V713" s="252"/>
      <c r="W713" s="253"/>
      <c r="X713" s="313">
        <f t="shared" si="129"/>
        <v>0</v>
      </c>
    </row>
    <row r="714" spans="2:24" ht="18.600000000000001" hidden="1" thickBot="1">
      <c r="B714" s="684">
        <v>4300</v>
      </c>
      <c r="C714" s="946" t="s">
        <v>1683</v>
      </c>
      <c r="D714" s="946"/>
      <c r="E714" s="685"/>
      <c r="F714" s="686">
        <f>SUM(F715:F717)</f>
        <v>0</v>
      </c>
      <c r="G714" s="687">
        <f>SUM(G715:G717)</f>
        <v>0</v>
      </c>
      <c r="H714" s="687">
        <f>SUM(H715:H717)</f>
        <v>0</v>
      </c>
      <c r="I714" s="687">
        <f>SUM(I715:I717)</f>
        <v>0</v>
      </c>
      <c r="J714" s="243" t="str">
        <f t="shared" si="128"/>
        <v/>
      </c>
      <c r="K714" s="244"/>
      <c r="L714" s="316">
        <f>SUM(L715:L717)</f>
        <v>0</v>
      </c>
      <c r="M714" s="317">
        <f>SUM(M715:M717)</f>
        <v>0</v>
      </c>
      <c r="N714" s="425">
        <f>SUM(N715:N717)</f>
        <v>0</v>
      </c>
      <c r="O714" s="426">
        <f>SUM(O715:O717)</f>
        <v>0</v>
      </c>
      <c r="P714" s="244"/>
      <c r="Q714" s="316">
        <f t="shared" ref="Q714:W714" si="137">SUM(Q715:Q717)</f>
        <v>0</v>
      </c>
      <c r="R714" s="317">
        <f t="shared" si="137"/>
        <v>0</v>
      </c>
      <c r="S714" s="317">
        <f t="shared" si="137"/>
        <v>0</v>
      </c>
      <c r="T714" s="317">
        <f t="shared" si="137"/>
        <v>0</v>
      </c>
      <c r="U714" s="317">
        <f t="shared" si="137"/>
        <v>0</v>
      </c>
      <c r="V714" s="317">
        <f t="shared" si="137"/>
        <v>0</v>
      </c>
      <c r="W714" s="426">
        <f t="shared" si="137"/>
        <v>0</v>
      </c>
      <c r="X714" s="313">
        <f t="shared" si="129"/>
        <v>0</v>
      </c>
    </row>
    <row r="715" spans="2:24" ht="18.600000000000001" hidden="1" thickBot="1">
      <c r="B715" s="173"/>
      <c r="C715" s="144">
        <v>4301</v>
      </c>
      <c r="D715" s="163" t="s">
        <v>256</v>
      </c>
      <c r="E715" s="702"/>
      <c r="F715" s="449"/>
      <c r="G715" s="245"/>
      <c r="H715" s="245"/>
      <c r="I715" s="476">
        <f t="shared" ref="I715:I720" si="138">F715+G715+H715</f>
        <v>0</v>
      </c>
      <c r="J715" s="243" t="str">
        <f t="shared" si="128"/>
        <v/>
      </c>
      <c r="K715" s="244"/>
      <c r="L715" s="423"/>
      <c r="M715" s="252"/>
      <c r="N715" s="315">
        <f t="shared" ref="N715:N720" si="139">I715</f>
        <v>0</v>
      </c>
      <c r="O715" s="424">
        <f t="shared" ref="O715:O720" si="140">L715+M715-N715</f>
        <v>0</v>
      </c>
      <c r="P715" s="244"/>
      <c r="Q715" s="423"/>
      <c r="R715" s="252"/>
      <c r="S715" s="429">
        <f t="shared" ref="S715:S720" si="141">+IF(+(L715+M715)&gt;=I715,+M715,+(+I715-L715))</f>
        <v>0</v>
      </c>
      <c r="T715" s="315">
        <f t="shared" ref="T715:T720" si="142">Q715+R715-S715</f>
        <v>0</v>
      </c>
      <c r="U715" s="252"/>
      <c r="V715" s="252"/>
      <c r="W715" s="253"/>
      <c r="X715" s="313">
        <f t="shared" si="129"/>
        <v>0</v>
      </c>
    </row>
    <row r="716" spans="2:24" ht="18.600000000000001" hidden="1" thickBot="1">
      <c r="B716" s="173"/>
      <c r="C716" s="137">
        <v>4302</v>
      </c>
      <c r="D716" s="139" t="s">
        <v>1061</v>
      </c>
      <c r="E716" s="702"/>
      <c r="F716" s="449"/>
      <c r="G716" s="245"/>
      <c r="H716" s="245"/>
      <c r="I716" s="476">
        <f t="shared" si="138"/>
        <v>0</v>
      </c>
      <c r="J716" s="243" t="str">
        <f t="shared" si="128"/>
        <v/>
      </c>
      <c r="K716" s="244"/>
      <c r="L716" s="423"/>
      <c r="M716" s="252"/>
      <c r="N716" s="315">
        <f t="shared" si="139"/>
        <v>0</v>
      </c>
      <c r="O716" s="424">
        <f t="shared" si="140"/>
        <v>0</v>
      </c>
      <c r="P716" s="244"/>
      <c r="Q716" s="423"/>
      <c r="R716" s="252"/>
      <c r="S716" s="429">
        <f t="shared" si="141"/>
        <v>0</v>
      </c>
      <c r="T716" s="315">
        <f t="shared" si="142"/>
        <v>0</v>
      </c>
      <c r="U716" s="252"/>
      <c r="V716" s="252"/>
      <c r="W716" s="253"/>
      <c r="X716" s="313">
        <f t="shared" si="129"/>
        <v>0</v>
      </c>
    </row>
    <row r="717" spans="2:24" ht="18.600000000000001" hidden="1" thickBot="1">
      <c r="B717" s="173"/>
      <c r="C717" s="142">
        <v>4309</v>
      </c>
      <c r="D717" s="148" t="s">
        <v>258</v>
      </c>
      <c r="E717" s="702"/>
      <c r="F717" s="449"/>
      <c r="G717" s="245"/>
      <c r="H717" s="245"/>
      <c r="I717" s="476">
        <f t="shared" si="138"/>
        <v>0</v>
      </c>
      <c r="J717" s="243" t="str">
        <f t="shared" si="128"/>
        <v/>
      </c>
      <c r="K717" s="244"/>
      <c r="L717" s="423"/>
      <c r="M717" s="252"/>
      <c r="N717" s="315">
        <f t="shared" si="139"/>
        <v>0</v>
      </c>
      <c r="O717" s="424">
        <f t="shared" si="140"/>
        <v>0</v>
      </c>
      <c r="P717" s="244"/>
      <c r="Q717" s="423"/>
      <c r="R717" s="252"/>
      <c r="S717" s="429">
        <f t="shared" si="141"/>
        <v>0</v>
      </c>
      <c r="T717" s="315">
        <f t="shared" si="142"/>
        <v>0</v>
      </c>
      <c r="U717" s="252"/>
      <c r="V717" s="252"/>
      <c r="W717" s="253"/>
      <c r="X717" s="313">
        <f t="shared" si="129"/>
        <v>0</v>
      </c>
    </row>
    <row r="718" spans="2:24" ht="18.600000000000001" hidden="1" thickBot="1">
      <c r="B718" s="684">
        <v>4400</v>
      </c>
      <c r="C718" s="949" t="s">
        <v>1684</v>
      </c>
      <c r="D718" s="949"/>
      <c r="E718" s="685"/>
      <c r="F718" s="688"/>
      <c r="G718" s="689"/>
      <c r="H718" s="689"/>
      <c r="I718" s="690">
        <f t="shared" si="138"/>
        <v>0</v>
      </c>
      <c r="J718" s="243" t="str">
        <f t="shared" si="128"/>
        <v/>
      </c>
      <c r="K718" s="244"/>
      <c r="L718" s="428"/>
      <c r="M718" s="254"/>
      <c r="N718" s="317">
        <f t="shared" si="139"/>
        <v>0</v>
      </c>
      <c r="O718" s="424">
        <f t="shared" si="140"/>
        <v>0</v>
      </c>
      <c r="P718" s="244"/>
      <c r="Q718" s="428"/>
      <c r="R718" s="254"/>
      <c r="S718" s="429">
        <f t="shared" si="141"/>
        <v>0</v>
      </c>
      <c r="T718" s="315">
        <f t="shared" si="142"/>
        <v>0</v>
      </c>
      <c r="U718" s="254"/>
      <c r="V718" s="254"/>
      <c r="W718" s="253"/>
      <c r="X718" s="313">
        <f t="shared" si="129"/>
        <v>0</v>
      </c>
    </row>
    <row r="719" spans="2:24" ht="18.600000000000001" hidden="1" thickBot="1">
      <c r="B719" s="684">
        <v>4500</v>
      </c>
      <c r="C719" s="951" t="s">
        <v>1685</v>
      </c>
      <c r="D719" s="951"/>
      <c r="E719" s="685"/>
      <c r="F719" s="688"/>
      <c r="G719" s="689"/>
      <c r="H719" s="689"/>
      <c r="I719" s="690">
        <f t="shared" si="138"/>
        <v>0</v>
      </c>
      <c r="J719" s="243" t="str">
        <f t="shared" si="128"/>
        <v/>
      </c>
      <c r="K719" s="244"/>
      <c r="L719" s="428"/>
      <c r="M719" s="254"/>
      <c r="N719" s="317">
        <f t="shared" si="139"/>
        <v>0</v>
      </c>
      <c r="O719" s="424">
        <f t="shared" si="140"/>
        <v>0</v>
      </c>
      <c r="P719" s="244"/>
      <c r="Q719" s="428"/>
      <c r="R719" s="254"/>
      <c r="S719" s="429">
        <f t="shared" si="141"/>
        <v>0</v>
      </c>
      <c r="T719" s="315">
        <f t="shared" si="142"/>
        <v>0</v>
      </c>
      <c r="U719" s="254"/>
      <c r="V719" s="254"/>
      <c r="W719" s="253"/>
      <c r="X719" s="313">
        <f t="shared" si="129"/>
        <v>0</v>
      </c>
    </row>
    <row r="720" spans="2:24" ht="18.600000000000001" thickBot="1">
      <c r="B720" s="684">
        <v>4600</v>
      </c>
      <c r="C720" s="952" t="s">
        <v>259</v>
      </c>
      <c r="D720" s="953"/>
      <c r="E720" s="685"/>
      <c r="F720" s="688"/>
      <c r="G720" s="689">
        <v>6000</v>
      </c>
      <c r="H720" s="689"/>
      <c r="I720" s="690">
        <f t="shared" si="138"/>
        <v>6000</v>
      </c>
      <c r="J720" s="243">
        <f t="shared" si="128"/>
        <v>1</v>
      </c>
      <c r="K720" s="244"/>
      <c r="L720" s="428"/>
      <c r="M720" s="254"/>
      <c r="N720" s="317">
        <f t="shared" si="139"/>
        <v>6000</v>
      </c>
      <c r="O720" s="424">
        <f t="shared" si="140"/>
        <v>-6000</v>
      </c>
      <c r="P720" s="244"/>
      <c r="Q720" s="428"/>
      <c r="R720" s="254"/>
      <c r="S720" s="429">
        <f t="shared" si="141"/>
        <v>6000</v>
      </c>
      <c r="T720" s="315">
        <f t="shared" si="142"/>
        <v>-6000</v>
      </c>
      <c r="U720" s="254"/>
      <c r="V720" s="254"/>
      <c r="W720" s="253"/>
      <c r="X720" s="313">
        <f t="shared" si="129"/>
        <v>-6000</v>
      </c>
    </row>
    <row r="721" spans="2:24" ht="18.600000000000001" hidden="1" thickBot="1">
      <c r="B721" s="684">
        <v>4900</v>
      </c>
      <c r="C721" s="948" t="s">
        <v>289</v>
      </c>
      <c r="D721" s="948"/>
      <c r="E721" s="685"/>
      <c r="F721" s="686">
        <f>+F722+F723</f>
        <v>0</v>
      </c>
      <c r="G721" s="687">
        <f>+G722+G723</f>
        <v>0</v>
      </c>
      <c r="H721" s="687">
        <f>+H722+H723</f>
        <v>0</v>
      </c>
      <c r="I721" s="687">
        <f>+I722+I723</f>
        <v>0</v>
      </c>
      <c r="J721" s="243" t="str">
        <f t="shared" si="128"/>
        <v/>
      </c>
      <c r="K721" s="244"/>
      <c r="L721" s="663"/>
      <c r="M721" s="664"/>
      <c r="N721" s="664"/>
      <c r="O721" s="710"/>
      <c r="P721" s="244"/>
      <c r="Q721" s="663"/>
      <c r="R721" s="664"/>
      <c r="S721" s="664"/>
      <c r="T721" s="664"/>
      <c r="U721" s="664"/>
      <c r="V721" s="664"/>
      <c r="W721" s="710"/>
      <c r="X721" s="313">
        <f t="shared" si="129"/>
        <v>0</v>
      </c>
    </row>
    <row r="722" spans="2:24" ht="18.600000000000001" hidden="1" thickBot="1">
      <c r="B722" s="173"/>
      <c r="C722" s="144">
        <v>4901</v>
      </c>
      <c r="D722" s="174" t="s">
        <v>290</v>
      </c>
      <c r="E722" s="702"/>
      <c r="F722" s="449"/>
      <c r="G722" s="245"/>
      <c r="H722" s="245"/>
      <c r="I722" s="476">
        <f>F722+G722+H722</f>
        <v>0</v>
      </c>
      <c r="J722" s="243" t="str">
        <f t="shared" si="128"/>
        <v/>
      </c>
      <c r="K722" s="244"/>
      <c r="L722" s="661"/>
      <c r="M722" s="665"/>
      <c r="N722" s="665"/>
      <c r="O722" s="709"/>
      <c r="P722" s="244"/>
      <c r="Q722" s="661"/>
      <c r="R722" s="665"/>
      <c r="S722" s="665"/>
      <c r="T722" s="665"/>
      <c r="U722" s="665"/>
      <c r="V722" s="665"/>
      <c r="W722" s="709"/>
      <c r="X722" s="313">
        <f t="shared" si="129"/>
        <v>0</v>
      </c>
    </row>
    <row r="723" spans="2:24" ht="18.600000000000001" hidden="1" thickBot="1">
      <c r="B723" s="173"/>
      <c r="C723" s="142">
        <v>4902</v>
      </c>
      <c r="D723" s="148" t="s">
        <v>291</v>
      </c>
      <c r="E723" s="702"/>
      <c r="F723" s="449"/>
      <c r="G723" s="245"/>
      <c r="H723" s="245"/>
      <c r="I723" s="476">
        <f>F723+G723+H723</f>
        <v>0</v>
      </c>
      <c r="J723" s="243" t="str">
        <f t="shared" si="128"/>
        <v/>
      </c>
      <c r="K723" s="244"/>
      <c r="L723" s="661"/>
      <c r="M723" s="665"/>
      <c r="N723" s="665"/>
      <c r="O723" s="709"/>
      <c r="P723" s="244"/>
      <c r="Q723" s="661"/>
      <c r="R723" s="665"/>
      <c r="S723" s="665"/>
      <c r="T723" s="665"/>
      <c r="U723" s="665"/>
      <c r="V723" s="665"/>
      <c r="W723" s="709"/>
      <c r="X723" s="313">
        <f t="shared" si="129"/>
        <v>0</v>
      </c>
    </row>
    <row r="724" spans="2:24" ht="18.600000000000001" hidden="1" thickBot="1">
      <c r="B724" s="691">
        <v>5100</v>
      </c>
      <c r="C724" s="963" t="s">
        <v>260</v>
      </c>
      <c r="D724" s="963"/>
      <c r="E724" s="692"/>
      <c r="F724" s="693"/>
      <c r="G724" s="694"/>
      <c r="H724" s="694"/>
      <c r="I724" s="690">
        <f>F724+G724+H724</f>
        <v>0</v>
      </c>
      <c r="J724" s="243" t="str">
        <f t="shared" si="128"/>
        <v/>
      </c>
      <c r="K724" s="244"/>
      <c r="L724" s="430"/>
      <c r="M724" s="431"/>
      <c r="N724" s="327">
        <f>I724</f>
        <v>0</v>
      </c>
      <c r="O724" s="424">
        <f>L724+M724-N724</f>
        <v>0</v>
      </c>
      <c r="P724" s="244"/>
      <c r="Q724" s="430"/>
      <c r="R724" s="431"/>
      <c r="S724" s="429">
        <f>+IF(+(L724+M724)&gt;=I724,+M724,+(+I724-L724))</f>
        <v>0</v>
      </c>
      <c r="T724" s="315">
        <f>Q724+R724-S724</f>
        <v>0</v>
      </c>
      <c r="U724" s="431"/>
      <c r="V724" s="431"/>
      <c r="W724" s="253"/>
      <c r="X724" s="313">
        <f t="shared" si="129"/>
        <v>0</v>
      </c>
    </row>
    <row r="725" spans="2:24" ht="18.600000000000001" hidden="1" thickBot="1">
      <c r="B725" s="691">
        <v>5200</v>
      </c>
      <c r="C725" s="947" t="s">
        <v>261</v>
      </c>
      <c r="D725" s="947"/>
      <c r="E725" s="692"/>
      <c r="F725" s="695">
        <f>SUM(F726:F732)</f>
        <v>0</v>
      </c>
      <c r="G725" s="696">
        <f>SUM(G726:G732)</f>
        <v>0</v>
      </c>
      <c r="H725" s="696">
        <f>SUM(H726:H732)</f>
        <v>0</v>
      </c>
      <c r="I725" s="696">
        <f>SUM(I726:I732)</f>
        <v>0</v>
      </c>
      <c r="J725" s="243" t="str">
        <f t="shared" si="128"/>
        <v/>
      </c>
      <c r="K725" s="244"/>
      <c r="L725" s="326">
        <f>SUM(L726:L732)</f>
        <v>0</v>
      </c>
      <c r="M725" s="327">
        <f>SUM(M726:M732)</f>
        <v>0</v>
      </c>
      <c r="N725" s="432">
        <f>SUM(N726:N732)</f>
        <v>0</v>
      </c>
      <c r="O725" s="433">
        <f>SUM(O726:O732)</f>
        <v>0</v>
      </c>
      <c r="P725" s="244"/>
      <c r="Q725" s="326">
        <f t="shared" ref="Q725:W725" si="143">SUM(Q726:Q732)</f>
        <v>0</v>
      </c>
      <c r="R725" s="327">
        <f t="shared" si="143"/>
        <v>0</v>
      </c>
      <c r="S725" s="327">
        <f t="shared" si="143"/>
        <v>0</v>
      </c>
      <c r="T725" s="327">
        <f t="shared" si="143"/>
        <v>0</v>
      </c>
      <c r="U725" s="327">
        <f t="shared" si="143"/>
        <v>0</v>
      </c>
      <c r="V725" s="327">
        <f t="shared" si="143"/>
        <v>0</v>
      </c>
      <c r="W725" s="433">
        <f t="shared" si="143"/>
        <v>0</v>
      </c>
      <c r="X725" s="313">
        <f t="shared" si="129"/>
        <v>0</v>
      </c>
    </row>
    <row r="726" spans="2:24" ht="18.600000000000001" hidden="1" thickBot="1">
      <c r="B726" s="175"/>
      <c r="C726" s="176">
        <v>5201</v>
      </c>
      <c r="D726" s="177" t="s">
        <v>262</v>
      </c>
      <c r="E726" s="703"/>
      <c r="F726" s="473"/>
      <c r="G726" s="434"/>
      <c r="H726" s="434"/>
      <c r="I726" s="476">
        <f t="shared" ref="I726:I732" si="144">F726+G726+H726</f>
        <v>0</v>
      </c>
      <c r="J726" s="243" t="str">
        <f t="shared" si="128"/>
        <v/>
      </c>
      <c r="K726" s="244"/>
      <c r="L726" s="435"/>
      <c r="M726" s="436"/>
      <c r="N726" s="330">
        <f t="shared" ref="N726:N732" si="145">I726</f>
        <v>0</v>
      </c>
      <c r="O726" s="424">
        <f t="shared" ref="O726:O732" si="146">L726+M726-N726</f>
        <v>0</v>
      </c>
      <c r="P726" s="244"/>
      <c r="Q726" s="435"/>
      <c r="R726" s="436"/>
      <c r="S726" s="429">
        <f t="shared" ref="S726:S732" si="147">+IF(+(L726+M726)&gt;=I726,+M726,+(+I726-L726))</f>
        <v>0</v>
      </c>
      <c r="T726" s="315">
        <f t="shared" ref="T726:T732" si="148">Q726+R726-S726</f>
        <v>0</v>
      </c>
      <c r="U726" s="436"/>
      <c r="V726" s="436"/>
      <c r="W726" s="253"/>
      <c r="X726" s="313">
        <f t="shared" si="129"/>
        <v>0</v>
      </c>
    </row>
    <row r="727" spans="2:24" ht="18.600000000000001" hidden="1" thickBot="1">
      <c r="B727" s="175"/>
      <c r="C727" s="178">
        <v>5202</v>
      </c>
      <c r="D727" s="179" t="s">
        <v>263</v>
      </c>
      <c r="E727" s="703"/>
      <c r="F727" s="473"/>
      <c r="G727" s="434"/>
      <c r="H727" s="434"/>
      <c r="I727" s="476">
        <f t="shared" si="144"/>
        <v>0</v>
      </c>
      <c r="J727" s="243" t="str">
        <f t="shared" si="128"/>
        <v/>
      </c>
      <c r="K727" s="244"/>
      <c r="L727" s="435"/>
      <c r="M727" s="436"/>
      <c r="N727" s="330">
        <f t="shared" si="145"/>
        <v>0</v>
      </c>
      <c r="O727" s="424">
        <f t="shared" si="146"/>
        <v>0</v>
      </c>
      <c r="P727" s="244"/>
      <c r="Q727" s="435"/>
      <c r="R727" s="436"/>
      <c r="S727" s="429">
        <f t="shared" si="147"/>
        <v>0</v>
      </c>
      <c r="T727" s="315">
        <f t="shared" si="148"/>
        <v>0</v>
      </c>
      <c r="U727" s="436"/>
      <c r="V727" s="436"/>
      <c r="W727" s="253"/>
      <c r="X727" s="313">
        <f t="shared" si="129"/>
        <v>0</v>
      </c>
    </row>
    <row r="728" spans="2:24" ht="18.600000000000001" hidden="1" thickBot="1">
      <c r="B728" s="175"/>
      <c r="C728" s="178">
        <v>5203</v>
      </c>
      <c r="D728" s="179" t="s">
        <v>923</v>
      </c>
      <c r="E728" s="703"/>
      <c r="F728" s="473"/>
      <c r="G728" s="434"/>
      <c r="H728" s="434"/>
      <c r="I728" s="476">
        <f t="shared" si="144"/>
        <v>0</v>
      </c>
      <c r="J728" s="243" t="str">
        <f t="shared" si="128"/>
        <v/>
      </c>
      <c r="K728" s="244"/>
      <c r="L728" s="435"/>
      <c r="M728" s="436"/>
      <c r="N728" s="330">
        <f t="shared" si="145"/>
        <v>0</v>
      </c>
      <c r="O728" s="424">
        <f t="shared" si="146"/>
        <v>0</v>
      </c>
      <c r="P728" s="244"/>
      <c r="Q728" s="435"/>
      <c r="R728" s="436"/>
      <c r="S728" s="429">
        <f t="shared" si="147"/>
        <v>0</v>
      </c>
      <c r="T728" s="315">
        <f t="shared" si="148"/>
        <v>0</v>
      </c>
      <c r="U728" s="436"/>
      <c r="V728" s="436"/>
      <c r="W728" s="253"/>
      <c r="X728" s="313">
        <f t="shared" si="129"/>
        <v>0</v>
      </c>
    </row>
    <row r="729" spans="2:24" ht="18.600000000000001" hidden="1" thickBot="1">
      <c r="B729" s="175"/>
      <c r="C729" s="178">
        <v>5204</v>
      </c>
      <c r="D729" s="179" t="s">
        <v>924</v>
      </c>
      <c r="E729" s="703"/>
      <c r="F729" s="473"/>
      <c r="G729" s="434"/>
      <c r="H729" s="434"/>
      <c r="I729" s="476">
        <f t="shared" si="144"/>
        <v>0</v>
      </c>
      <c r="J729" s="243" t="str">
        <f t="shared" ref="J729:J751" si="149">(IF($E729&lt;&gt;0,$J$2,IF($I729&lt;&gt;0,$J$2,"")))</f>
        <v/>
      </c>
      <c r="K729" s="244"/>
      <c r="L729" s="435"/>
      <c r="M729" s="436"/>
      <c r="N729" s="330">
        <f t="shared" si="145"/>
        <v>0</v>
      </c>
      <c r="O729" s="424">
        <f t="shared" si="146"/>
        <v>0</v>
      </c>
      <c r="P729" s="244"/>
      <c r="Q729" s="435"/>
      <c r="R729" s="436"/>
      <c r="S729" s="429">
        <f t="shared" si="147"/>
        <v>0</v>
      </c>
      <c r="T729" s="315">
        <f t="shared" si="148"/>
        <v>0</v>
      </c>
      <c r="U729" s="436"/>
      <c r="V729" s="436"/>
      <c r="W729" s="253"/>
      <c r="X729" s="313">
        <f t="shared" ref="X729:X760" si="150">T729-U729-V729-W729</f>
        <v>0</v>
      </c>
    </row>
    <row r="730" spans="2:24" ht="18.600000000000001" hidden="1" thickBot="1">
      <c r="B730" s="175"/>
      <c r="C730" s="178">
        <v>5205</v>
      </c>
      <c r="D730" s="179" t="s">
        <v>925</v>
      </c>
      <c r="E730" s="703"/>
      <c r="F730" s="473"/>
      <c r="G730" s="434"/>
      <c r="H730" s="434"/>
      <c r="I730" s="476">
        <f t="shared" si="144"/>
        <v>0</v>
      </c>
      <c r="J730" s="243" t="str">
        <f t="shared" si="149"/>
        <v/>
      </c>
      <c r="K730" s="244"/>
      <c r="L730" s="435"/>
      <c r="M730" s="436"/>
      <c r="N730" s="330">
        <f t="shared" si="145"/>
        <v>0</v>
      </c>
      <c r="O730" s="424">
        <f t="shared" si="146"/>
        <v>0</v>
      </c>
      <c r="P730" s="244"/>
      <c r="Q730" s="435"/>
      <c r="R730" s="436"/>
      <c r="S730" s="429">
        <f t="shared" si="147"/>
        <v>0</v>
      </c>
      <c r="T730" s="315">
        <f t="shared" si="148"/>
        <v>0</v>
      </c>
      <c r="U730" s="436"/>
      <c r="V730" s="436"/>
      <c r="W730" s="253"/>
      <c r="X730" s="313">
        <f t="shared" si="150"/>
        <v>0</v>
      </c>
    </row>
    <row r="731" spans="2:24" ht="18.600000000000001" hidden="1" thickBot="1">
      <c r="B731" s="175"/>
      <c r="C731" s="178">
        <v>5206</v>
      </c>
      <c r="D731" s="179" t="s">
        <v>926</v>
      </c>
      <c r="E731" s="703"/>
      <c r="F731" s="473"/>
      <c r="G731" s="434"/>
      <c r="H731" s="434"/>
      <c r="I731" s="476">
        <f t="shared" si="144"/>
        <v>0</v>
      </c>
      <c r="J731" s="243" t="str">
        <f t="shared" si="149"/>
        <v/>
      </c>
      <c r="K731" s="244"/>
      <c r="L731" s="435"/>
      <c r="M731" s="436"/>
      <c r="N731" s="330">
        <f t="shared" si="145"/>
        <v>0</v>
      </c>
      <c r="O731" s="424">
        <f t="shared" si="146"/>
        <v>0</v>
      </c>
      <c r="P731" s="244"/>
      <c r="Q731" s="435"/>
      <c r="R731" s="436"/>
      <c r="S731" s="429">
        <f t="shared" si="147"/>
        <v>0</v>
      </c>
      <c r="T731" s="315">
        <f t="shared" si="148"/>
        <v>0</v>
      </c>
      <c r="U731" s="436"/>
      <c r="V731" s="436"/>
      <c r="W731" s="253"/>
      <c r="X731" s="313">
        <f t="shared" si="150"/>
        <v>0</v>
      </c>
    </row>
    <row r="732" spans="2:24" ht="18.600000000000001" hidden="1" thickBot="1">
      <c r="B732" s="175"/>
      <c r="C732" s="180">
        <v>5219</v>
      </c>
      <c r="D732" s="181" t="s">
        <v>927</v>
      </c>
      <c r="E732" s="703"/>
      <c r="F732" s="473"/>
      <c r="G732" s="434"/>
      <c r="H732" s="434"/>
      <c r="I732" s="476">
        <f t="shared" si="144"/>
        <v>0</v>
      </c>
      <c r="J732" s="243" t="str">
        <f t="shared" si="149"/>
        <v/>
      </c>
      <c r="K732" s="244"/>
      <c r="L732" s="435"/>
      <c r="M732" s="436"/>
      <c r="N732" s="330">
        <f t="shared" si="145"/>
        <v>0</v>
      </c>
      <c r="O732" s="424">
        <f t="shared" si="146"/>
        <v>0</v>
      </c>
      <c r="P732" s="244"/>
      <c r="Q732" s="435"/>
      <c r="R732" s="436"/>
      <c r="S732" s="429">
        <f t="shared" si="147"/>
        <v>0</v>
      </c>
      <c r="T732" s="315">
        <f t="shared" si="148"/>
        <v>0</v>
      </c>
      <c r="U732" s="436"/>
      <c r="V732" s="436"/>
      <c r="W732" s="253"/>
      <c r="X732" s="313">
        <f t="shared" si="150"/>
        <v>0</v>
      </c>
    </row>
    <row r="733" spans="2:24" ht="18.600000000000001" hidden="1" thickBot="1">
      <c r="B733" s="691">
        <v>5300</v>
      </c>
      <c r="C733" s="954" t="s">
        <v>928</v>
      </c>
      <c r="D733" s="954"/>
      <c r="E733" s="692"/>
      <c r="F733" s="695">
        <f>SUM(F734:F735)</f>
        <v>0</v>
      </c>
      <c r="G733" s="696">
        <f>SUM(G734:G735)</f>
        <v>0</v>
      </c>
      <c r="H733" s="696">
        <f>SUM(H734:H735)</f>
        <v>0</v>
      </c>
      <c r="I733" s="696">
        <f>SUM(I734:I735)</f>
        <v>0</v>
      </c>
      <c r="J733" s="243" t="str">
        <f t="shared" si="149"/>
        <v/>
      </c>
      <c r="K733" s="244"/>
      <c r="L733" s="326">
        <f>SUM(L734:L735)</f>
        <v>0</v>
      </c>
      <c r="M733" s="327">
        <f>SUM(M734:M735)</f>
        <v>0</v>
      </c>
      <c r="N733" s="432">
        <f>SUM(N734:N735)</f>
        <v>0</v>
      </c>
      <c r="O733" s="433">
        <f>SUM(O734:O735)</f>
        <v>0</v>
      </c>
      <c r="P733" s="244"/>
      <c r="Q733" s="326">
        <f t="shared" ref="Q733:W733" si="151">SUM(Q734:Q735)</f>
        <v>0</v>
      </c>
      <c r="R733" s="327">
        <f t="shared" si="151"/>
        <v>0</v>
      </c>
      <c r="S733" s="327">
        <f t="shared" si="151"/>
        <v>0</v>
      </c>
      <c r="T733" s="327">
        <f t="shared" si="151"/>
        <v>0</v>
      </c>
      <c r="U733" s="327">
        <f t="shared" si="151"/>
        <v>0</v>
      </c>
      <c r="V733" s="327">
        <f t="shared" si="151"/>
        <v>0</v>
      </c>
      <c r="W733" s="433">
        <f t="shared" si="151"/>
        <v>0</v>
      </c>
      <c r="X733" s="313">
        <f t="shared" si="150"/>
        <v>0</v>
      </c>
    </row>
    <row r="734" spans="2:24" ht="18.600000000000001" hidden="1" thickBot="1">
      <c r="B734" s="175"/>
      <c r="C734" s="176">
        <v>5301</v>
      </c>
      <c r="D734" s="177" t="s">
        <v>1440</v>
      </c>
      <c r="E734" s="703"/>
      <c r="F734" s="473"/>
      <c r="G734" s="434"/>
      <c r="H734" s="434"/>
      <c r="I734" s="476">
        <f>F734+G734+H734</f>
        <v>0</v>
      </c>
      <c r="J734" s="243" t="str">
        <f t="shared" si="149"/>
        <v/>
      </c>
      <c r="K734" s="244"/>
      <c r="L734" s="435"/>
      <c r="M734" s="436"/>
      <c r="N734" s="330">
        <f>I734</f>
        <v>0</v>
      </c>
      <c r="O734" s="424">
        <f>L734+M734-N734</f>
        <v>0</v>
      </c>
      <c r="P734" s="244"/>
      <c r="Q734" s="435"/>
      <c r="R734" s="436"/>
      <c r="S734" s="429">
        <f>+IF(+(L734+M734)&gt;=I734,+M734,+(+I734-L734))</f>
        <v>0</v>
      </c>
      <c r="T734" s="315">
        <f>Q734+R734-S734</f>
        <v>0</v>
      </c>
      <c r="U734" s="436"/>
      <c r="V734" s="436"/>
      <c r="W734" s="253"/>
      <c r="X734" s="313">
        <f t="shared" si="150"/>
        <v>0</v>
      </c>
    </row>
    <row r="735" spans="2:24" ht="18.600000000000001" hidden="1" thickBot="1">
      <c r="B735" s="175"/>
      <c r="C735" s="180">
        <v>5309</v>
      </c>
      <c r="D735" s="181" t="s">
        <v>929</v>
      </c>
      <c r="E735" s="703"/>
      <c r="F735" s="473"/>
      <c r="G735" s="434"/>
      <c r="H735" s="434"/>
      <c r="I735" s="476">
        <f>F735+G735+H735</f>
        <v>0</v>
      </c>
      <c r="J735" s="243" t="str">
        <f t="shared" si="149"/>
        <v/>
      </c>
      <c r="K735" s="244"/>
      <c r="L735" s="435"/>
      <c r="M735" s="436"/>
      <c r="N735" s="330">
        <f>I735</f>
        <v>0</v>
      </c>
      <c r="O735" s="424">
        <f>L735+M735-N735</f>
        <v>0</v>
      </c>
      <c r="P735" s="244"/>
      <c r="Q735" s="435"/>
      <c r="R735" s="436"/>
      <c r="S735" s="429">
        <f>+IF(+(L735+M735)&gt;=I735,+M735,+(+I735-L735))</f>
        <v>0</v>
      </c>
      <c r="T735" s="315">
        <f>Q735+R735-S735</f>
        <v>0</v>
      </c>
      <c r="U735" s="436"/>
      <c r="V735" s="436"/>
      <c r="W735" s="253"/>
      <c r="X735" s="313">
        <f t="shared" si="150"/>
        <v>0</v>
      </c>
    </row>
    <row r="736" spans="2:24" ht="18.600000000000001" hidden="1" thickBot="1">
      <c r="B736" s="691">
        <v>5400</v>
      </c>
      <c r="C736" s="963" t="s">
        <v>1010</v>
      </c>
      <c r="D736" s="963"/>
      <c r="E736" s="692"/>
      <c r="F736" s="693"/>
      <c r="G736" s="694"/>
      <c r="H736" s="694"/>
      <c r="I736" s="690">
        <f>F736+G736+H736</f>
        <v>0</v>
      </c>
      <c r="J736" s="243" t="str">
        <f t="shared" si="149"/>
        <v/>
      </c>
      <c r="K736" s="244"/>
      <c r="L736" s="430"/>
      <c r="M736" s="431"/>
      <c r="N736" s="327">
        <f>I736</f>
        <v>0</v>
      </c>
      <c r="O736" s="424">
        <f>L736+M736-N736</f>
        <v>0</v>
      </c>
      <c r="P736" s="244"/>
      <c r="Q736" s="430"/>
      <c r="R736" s="431"/>
      <c r="S736" s="429">
        <f>+IF(+(L736+M736)&gt;=I736,+M736,+(+I736-L736))</f>
        <v>0</v>
      </c>
      <c r="T736" s="315">
        <f>Q736+R736-S736</f>
        <v>0</v>
      </c>
      <c r="U736" s="431"/>
      <c r="V736" s="431"/>
      <c r="W736" s="253"/>
      <c r="X736" s="313">
        <f t="shared" si="150"/>
        <v>0</v>
      </c>
    </row>
    <row r="737" spans="2:24" ht="18.600000000000001" hidden="1" thickBot="1">
      <c r="B737" s="684">
        <v>5500</v>
      </c>
      <c r="C737" s="948" t="s">
        <v>1011</v>
      </c>
      <c r="D737" s="948"/>
      <c r="E737" s="685"/>
      <c r="F737" s="686">
        <f>SUM(F738:F741)</f>
        <v>0</v>
      </c>
      <c r="G737" s="687">
        <f>SUM(G738:G741)</f>
        <v>0</v>
      </c>
      <c r="H737" s="687">
        <f>SUM(H738:H741)</f>
        <v>0</v>
      </c>
      <c r="I737" s="687">
        <f>SUM(I738:I741)</f>
        <v>0</v>
      </c>
      <c r="J737" s="243" t="str">
        <f t="shared" si="149"/>
        <v/>
      </c>
      <c r="K737" s="244"/>
      <c r="L737" s="316">
        <f>SUM(L738:L741)</f>
        <v>0</v>
      </c>
      <c r="M737" s="317">
        <f>SUM(M738:M741)</f>
        <v>0</v>
      </c>
      <c r="N737" s="425">
        <f>SUM(N738:N741)</f>
        <v>0</v>
      </c>
      <c r="O737" s="426">
        <f>SUM(O738:O741)</f>
        <v>0</v>
      </c>
      <c r="P737" s="244"/>
      <c r="Q737" s="316">
        <f t="shared" ref="Q737:W737" si="152">SUM(Q738:Q741)</f>
        <v>0</v>
      </c>
      <c r="R737" s="317">
        <f t="shared" si="152"/>
        <v>0</v>
      </c>
      <c r="S737" s="317">
        <f t="shared" si="152"/>
        <v>0</v>
      </c>
      <c r="T737" s="317">
        <f t="shared" si="152"/>
        <v>0</v>
      </c>
      <c r="U737" s="317">
        <f t="shared" si="152"/>
        <v>0</v>
      </c>
      <c r="V737" s="317">
        <f t="shared" si="152"/>
        <v>0</v>
      </c>
      <c r="W737" s="426">
        <f t="shared" si="152"/>
        <v>0</v>
      </c>
      <c r="X737" s="313">
        <f t="shared" si="150"/>
        <v>0</v>
      </c>
    </row>
    <row r="738" spans="2:24" ht="18.600000000000001" hidden="1" thickBot="1">
      <c r="B738" s="173"/>
      <c r="C738" s="144">
        <v>5501</v>
      </c>
      <c r="D738" s="163" t="s">
        <v>1012</v>
      </c>
      <c r="E738" s="702"/>
      <c r="F738" s="449"/>
      <c r="G738" s="245"/>
      <c r="H738" s="245"/>
      <c r="I738" s="476">
        <f>F738+G738+H738</f>
        <v>0</v>
      </c>
      <c r="J738" s="243" t="str">
        <f t="shared" si="149"/>
        <v/>
      </c>
      <c r="K738" s="244"/>
      <c r="L738" s="423"/>
      <c r="M738" s="252"/>
      <c r="N738" s="315">
        <f>I738</f>
        <v>0</v>
      </c>
      <c r="O738" s="424">
        <f>L738+M738-N738</f>
        <v>0</v>
      </c>
      <c r="P738" s="244"/>
      <c r="Q738" s="423"/>
      <c r="R738" s="252"/>
      <c r="S738" s="429">
        <f>+IF(+(L738+M738)&gt;=I738,+M738,+(+I738-L738))</f>
        <v>0</v>
      </c>
      <c r="T738" s="315">
        <f>Q738+R738-S738</f>
        <v>0</v>
      </c>
      <c r="U738" s="252"/>
      <c r="V738" s="252"/>
      <c r="W738" s="253"/>
      <c r="X738" s="313">
        <f t="shared" si="150"/>
        <v>0</v>
      </c>
    </row>
    <row r="739" spans="2:24" ht="18.600000000000001" hidden="1" thickBot="1">
      <c r="B739" s="173"/>
      <c r="C739" s="137">
        <v>5502</v>
      </c>
      <c r="D739" s="145" t="s">
        <v>1013</v>
      </c>
      <c r="E739" s="702"/>
      <c r="F739" s="449"/>
      <c r="G739" s="245"/>
      <c r="H739" s="245"/>
      <c r="I739" s="476">
        <f>F739+G739+H739</f>
        <v>0</v>
      </c>
      <c r="J739" s="243" t="str">
        <f t="shared" si="149"/>
        <v/>
      </c>
      <c r="K739" s="244"/>
      <c r="L739" s="423"/>
      <c r="M739" s="252"/>
      <c r="N739" s="315">
        <f>I739</f>
        <v>0</v>
      </c>
      <c r="O739" s="424">
        <f>L739+M739-N739</f>
        <v>0</v>
      </c>
      <c r="P739" s="244"/>
      <c r="Q739" s="423"/>
      <c r="R739" s="252"/>
      <c r="S739" s="429">
        <f>+IF(+(L739+M739)&gt;=I739,+M739,+(+I739-L739))</f>
        <v>0</v>
      </c>
      <c r="T739" s="315">
        <f>Q739+R739-S739</f>
        <v>0</v>
      </c>
      <c r="U739" s="252"/>
      <c r="V739" s="252"/>
      <c r="W739" s="253"/>
      <c r="X739" s="313">
        <f t="shared" si="150"/>
        <v>0</v>
      </c>
    </row>
    <row r="740" spans="2:24" ht="18.600000000000001" hidden="1" thickBot="1">
      <c r="B740" s="173"/>
      <c r="C740" s="137">
        <v>5503</v>
      </c>
      <c r="D740" s="139" t="s">
        <v>1014</v>
      </c>
      <c r="E740" s="702"/>
      <c r="F740" s="449"/>
      <c r="G740" s="245"/>
      <c r="H740" s="245"/>
      <c r="I740" s="476">
        <f>F740+G740+H740</f>
        <v>0</v>
      </c>
      <c r="J740" s="243" t="str">
        <f t="shared" si="149"/>
        <v/>
      </c>
      <c r="K740" s="244"/>
      <c r="L740" s="423"/>
      <c r="M740" s="252"/>
      <c r="N740" s="315">
        <f>I740</f>
        <v>0</v>
      </c>
      <c r="O740" s="424">
        <f>L740+M740-N740</f>
        <v>0</v>
      </c>
      <c r="P740" s="244"/>
      <c r="Q740" s="423"/>
      <c r="R740" s="252"/>
      <c r="S740" s="429">
        <f>+IF(+(L740+M740)&gt;=I740,+M740,+(+I740-L740))</f>
        <v>0</v>
      </c>
      <c r="T740" s="315">
        <f>Q740+R740-S740</f>
        <v>0</v>
      </c>
      <c r="U740" s="252"/>
      <c r="V740" s="252"/>
      <c r="W740" s="253"/>
      <c r="X740" s="313">
        <f t="shared" si="150"/>
        <v>0</v>
      </c>
    </row>
    <row r="741" spans="2:24" ht="18.600000000000001" hidden="1" thickBot="1">
      <c r="B741" s="173"/>
      <c r="C741" s="137">
        <v>5504</v>
      </c>
      <c r="D741" s="145" t="s">
        <v>1015</v>
      </c>
      <c r="E741" s="702"/>
      <c r="F741" s="449"/>
      <c r="G741" s="245"/>
      <c r="H741" s="245"/>
      <c r="I741" s="476">
        <f>F741+G741+H741</f>
        <v>0</v>
      </c>
      <c r="J741" s="243" t="str">
        <f t="shared" si="149"/>
        <v/>
      </c>
      <c r="K741" s="244"/>
      <c r="L741" s="423"/>
      <c r="M741" s="252"/>
      <c r="N741" s="315">
        <f>I741</f>
        <v>0</v>
      </c>
      <c r="O741" s="424">
        <f>L741+M741-N741</f>
        <v>0</v>
      </c>
      <c r="P741" s="244"/>
      <c r="Q741" s="423"/>
      <c r="R741" s="252"/>
      <c r="S741" s="429">
        <f>+IF(+(L741+M741)&gt;=I741,+M741,+(+I741-L741))</f>
        <v>0</v>
      </c>
      <c r="T741" s="315">
        <f>Q741+R741-S741</f>
        <v>0</v>
      </c>
      <c r="U741" s="252"/>
      <c r="V741" s="252"/>
      <c r="W741" s="253"/>
      <c r="X741" s="313">
        <f t="shared" si="150"/>
        <v>0</v>
      </c>
    </row>
    <row r="742" spans="2:24" ht="18.600000000000001" hidden="1" thickBot="1">
      <c r="B742" s="684">
        <v>5700</v>
      </c>
      <c r="C742" s="964" t="s">
        <v>1016</v>
      </c>
      <c r="D742" s="965"/>
      <c r="E742" s="692"/>
      <c r="F742" s="671">
        <v>0</v>
      </c>
      <c r="G742" s="671">
        <v>0</v>
      </c>
      <c r="H742" s="671">
        <v>0</v>
      </c>
      <c r="I742" s="696">
        <f>SUM(I743:I745)</f>
        <v>0</v>
      </c>
      <c r="J742" s="243" t="str">
        <f t="shared" si="149"/>
        <v/>
      </c>
      <c r="K742" s="244"/>
      <c r="L742" s="326">
        <f>SUM(L743:L745)</f>
        <v>0</v>
      </c>
      <c r="M742" s="327">
        <f>SUM(M743:M745)</f>
        <v>0</v>
      </c>
      <c r="N742" s="432">
        <f>SUM(N743:N744)</f>
        <v>0</v>
      </c>
      <c r="O742" s="433">
        <f>SUM(O743:O745)</f>
        <v>0</v>
      </c>
      <c r="P742" s="244"/>
      <c r="Q742" s="326">
        <f>SUM(Q743:Q745)</f>
        <v>0</v>
      </c>
      <c r="R742" s="327">
        <f>SUM(R743:R745)</f>
        <v>0</v>
      </c>
      <c r="S742" s="327">
        <f>SUM(S743:S745)</f>
        <v>0</v>
      </c>
      <c r="T742" s="327">
        <f>SUM(T743:T745)</f>
        <v>0</v>
      </c>
      <c r="U742" s="327">
        <f>SUM(U743:U745)</f>
        <v>0</v>
      </c>
      <c r="V742" s="327">
        <f>SUM(V743:V744)</f>
        <v>0</v>
      </c>
      <c r="W742" s="433">
        <f>SUM(W743:W745)</f>
        <v>0</v>
      </c>
      <c r="X742" s="313">
        <f t="shared" si="150"/>
        <v>0</v>
      </c>
    </row>
    <row r="743" spans="2:24" ht="18.600000000000001" hidden="1" thickBot="1">
      <c r="B743" s="175"/>
      <c r="C743" s="176">
        <v>5701</v>
      </c>
      <c r="D743" s="177" t="s">
        <v>1017</v>
      </c>
      <c r="E743" s="703"/>
      <c r="F743" s="592">
        <v>0</v>
      </c>
      <c r="G743" s="592">
        <v>0</v>
      </c>
      <c r="H743" s="592">
        <v>0</v>
      </c>
      <c r="I743" s="476">
        <f>F743+G743+H743</f>
        <v>0</v>
      </c>
      <c r="J743" s="243" t="str">
        <f t="shared" si="149"/>
        <v/>
      </c>
      <c r="K743" s="244"/>
      <c r="L743" s="435"/>
      <c r="M743" s="436"/>
      <c r="N743" s="330">
        <f>I743</f>
        <v>0</v>
      </c>
      <c r="O743" s="424">
        <f>L743+M743-N743</f>
        <v>0</v>
      </c>
      <c r="P743" s="244"/>
      <c r="Q743" s="435"/>
      <c r="R743" s="436"/>
      <c r="S743" s="429">
        <f>+IF(+(L743+M743)&gt;=I743,+M743,+(+I743-L743))</f>
        <v>0</v>
      </c>
      <c r="T743" s="315">
        <f>Q743+R743-S743</f>
        <v>0</v>
      </c>
      <c r="U743" s="436"/>
      <c r="V743" s="436"/>
      <c r="W743" s="253"/>
      <c r="X743" s="313">
        <f t="shared" si="150"/>
        <v>0</v>
      </c>
    </row>
    <row r="744" spans="2:24" ht="18.600000000000001" hidden="1" thickBot="1">
      <c r="B744" s="175"/>
      <c r="C744" s="180">
        <v>5702</v>
      </c>
      <c r="D744" s="181" t="s">
        <v>1018</v>
      </c>
      <c r="E744" s="703"/>
      <c r="F744" s="592">
        <v>0</v>
      </c>
      <c r="G744" s="592">
        <v>0</v>
      </c>
      <c r="H744" s="592">
        <v>0</v>
      </c>
      <c r="I744" s="476">
        <f>F744+G744+H744</f>
        <v>0</v>
      </c>
      <c r="J744" s="243" t="str">
        <f t="shared" si="149"/>
        <v/>
      </c>
      <c r="K744" s="244"/>
      <c r="L744" s="435"/>
      <c r="M744" s="436"/>
      <c r="N744" s="330">
        <f>I744</f>
        <v>0</v>
      </c>
      <c r="O744" s="424">
        <f>L744+M744-N744</f>
        <v>0</v>
      </c>
      <c r="P744" s="244"/>
      <c r="Q744" s="435"/>
      <c r="R744" s="436"/>
      <c r="S744" s="429">
        <f>+IF(+(L744+M744)&gt;=I744,+M744,+(+I744-L744))</f>
        <v>0</v>
      </c>
      <c r="T744" s="315">
        <f>Q744+R744-S744</f>
        <v>0</v>
      </c>
      <c r="U744" s="436"/>
      <c r="V744" s="436"/>
      <c r="W744" s="253"/>
      <c r="X744" s="313">
        <f t="shared" si="150"/>
        <v>0</v>
      </c>
    </row>
    <row r="745" spans="2:24" ht="18.600000000000001" hidden="1" thickBot="1">
      <c r="B745" s="136"/>
      <c r="C745" s="182">
        <v>4071</v>
      </c>
      <c r="D745" s="464" t="s">
        <v>1019</v>
      </c>
      <c r="E745" s="702"/>
      <c r="F745" s="592">
        <v>0</v>
      </c>
      <c r="G745" s="592">
        <v>0</v>
      </c>
      <c r="H745" s="592">
        <v>0</v>
      </c>
      <c r="I745" s="476">
        <f>F745+G745+H745</f>
        <v>0</v>
      </c>
      <c r="J745" s="243" t="str">
        <f t="shared" si="149"/>
        <v/>
      </c>
      <c r="K745" s="244"/>
      <c r="L745" s="711"/>
      <c r="M745" s="665"/>
      <c r="N745" s="665"/>
      <c r="O745" s="712"/>
      <c r="P745" s="244"/>
      <c r="Q745" s="661"/>
      <c r="R745" s="665"/>
      <c r="S745" s="665"/>
      <c r="T745" s="665"/>
      <c r="U745" s="665"/>
      <c r="V745" s="665"/>
      <c r="W745" s="709"/>
      <c r="X745" s="313">
        <f t="shared" si="150"/>
        <v>0</v>
      </c>
    </row>
    <row r="746" spans="2:24" ht="16.2" hidden="1" thickBot="1">
      <c r="B746" s="173"/>
      <c r="C746" s="183"/>
      <c r="D746" s="334"/>
      <c r="E746" s="704"/>
      <c r="F746" s="248"/>
      <c r="G746" s="248"/>
      <c r="H746" s="248"/>
      <c r="I746" s="249"/>
      <c r="J746" s="243" t="str">
        <f t="shared" si="149"/>
        <v/>
      </c>
      <c r="K746" s="244"/>
      <c r="L746" s="437"/>
      <c r="M746" s="438"/>
      <c r="N746" s="323"/>
      <c r="O746" s="324"/>
      <c r="P746" s="244"/>
      <c r="Q746" s="437"/>
      <c r="R746" s="438"/>
      <c r="S746" s="323"/>
      <c r="T746" s="323"/>
      <c r="U746" s="438"/>
      <c r="V746" s="323"/>
      <c r="W746" s="324"/>
      <c r="X746" s="324"/>
    </row>
    <row r="747" spans="2:24" ht="18.600000000000001" hidden="1" thickBot="1">
      <c r="B747" s="697">
        <v>98</v>
      </c>
      <c r="C747" s="945" t="s">
        <v>1020</v>
      </c>
      <c r="D747" s="946"/>
      <c r="E747" s="685"/>
      <c r="F747" s="688"/>
      <c r="G747" s="689"/>
      <c r="H747" s="689"/>
      <c r="I747" s="690">
        <f>F747+G747+H747</f>
        <v>0</v>
      </c>
      <c r="J747" s="243" t="str">
        <f t="shared" si="149"/>
        <v/>
      </c>
      <c r="K747" s="244"/>
      <c r="L747" s="428"/>
      <c r="M747" s="254"/>
      <c r="N747" s="317">
        <f>I747</f>
        <v>0</v>
      </c>
      <c r="O747" s="424">
        <f>L747+M747-N747</f>
        <v>0</v>
      </c>
      <c r="P747" s="244"/>
      <c r="Q747" s="428"/>
      <c r="R747" s="254"/>
      <c r="S747" s="429">
        <f>+IF(+(L747+M747)&gt;=I747,+M747,+(+I747-L747))</f>
        <v>0</v>
      </c>
      <c r="T747" s="315">
        <f>Q747+R747-S747</f>
        <v>0</v>
      </c>
      <c r="U747" s="254"/>
      <c r="V747" s="254"/>
      <c r="W747" s="253"/>
      <c r="X747" s="313">
        <f>T747-U747-V747-W747</f>
        <v>0</v>
      </c>
    </row>
    <row r="748" spans="2:24" ht="16.8" hidden="1" thickBot="1">
      <c r="B748" s="184"/>
      <c r="C748" s="335" t="s">
        <v>1021</v>
      </c>
      <c r="D748" s="336"/>
      <c r="E748" s="395"/>
      <c r="F748" s="395"/>
      <c r="G748" s="395"/>
      <c r="H748" s="395"/>
      <c r="I748" s="337"/>
      <c r="J748" s="243" t="str">
        <f t="shared" si="149"/>
        <v/>
      </c>
      <c r="K748" s="244"/>
      <c r="L748" s="338"/>
      <c r="M748" s="339"/>
      <c r="N748" s="339"/>
      <c r="O748" s="340"/>
      <c r="P748" s="244"/>
      <c r="Q748" s="338"/>
      <c r="R748" s="339"/>
      <c r="S748" s="339"/>
      <c r="T748" s="339"/>
      <c r="U748" s="339"/>
      <c r="V748" s="339"/>
      <c r="W748" s="340"/>
      <c r="X748" s="340"/>
    </row>
    <row r="749" spans="2:24" ht="16.8" hidden="1" thickBot="1">
      <c r="B749" s="184"/>
      <c r="C749" s="341" t="s">
        <v>1022</v>
      </c>
      <c r="D749" s="334"/>
      <c r="E749" s="384"/>
      <c r="F749" s="384"/>
      <c r="G749" s="384"/>
      <c r="H749" s="384"/>
      <c r="I749" s="307"/>
      <c r="J749" s="243" t="str">
        <f t="shared" si="149"/>
        <v/>
      </c>
      <c r="K749" s="244"/>
      <c r="L749" s="342"/>
      <c r="M749" s="343"/>
      <c r="N749" s="343"/>
      <c r="O749" s="344"/>
      <c r="P749" s="244"/>
      <c r="Q749" s="342"/>
      <c r="R749" s="343"/>
      <c r="S749" s="343"/>
      <c r="T749" s="343"/>
      <c r="U749" s="343"/>
      <c r="V749" s="343"/>
      <c r="W749" s="344"/>
      <c r="X749" s="344"/>
    </row>
    <row r="750" spans="2:24" ht="16.8" hidden="1" thickBot="1">
      <c r="B750" s="185"/>
      <c r="C750" s="345" t="s">
        <v>1686</v>
      </c>
      <c r="D750" s="346"/>
      <c r="E750" s="396"/>
      <c r="F750" s="396"/>
      <c r="G750" s="396"/>
      <c r="H750" s="396"/>
      <c r="I750" s="309"/>
      <c r="J750" s="243" t="str">
        <f t="shared" si="149"/>
        <v/>
      </c>
      <c r="K750" s="244"/>
      <c r="L750" s="347"/>
      <c r="M750" s="348"/>
      <c r="N750" s="348"/>
      <c r="O750" s="349"/>
      <c r="P750" s="244"/>
      <c r="Q750" s="347"/>
      <c r="R750" s="348"/>
      <c r="S750" s="348"/>
      <c r="T750" s="348"/>
      <c r="U750" s="348"/>
      <c r="V750" s="348"/>
      <c r="W750" s="349"/>
      <c r="X750" s="349"/>
    </row>
    <row r="751" spans="2:24" ht="18.600000000000001" thickBot="1">
      <c r="B751" s="607"/>
      <c r="C751" s="608" t="s">
        <v>1241</v>
      </c>
      <c r="D751" s="609" t="s">
        <v>1023</v>
      </c>
      <c r="E751" s="698"/>
      <c r="F751" s="698">
        <f>SUM(F633,F636,F642,F650,F651,F669,F673,F679,F682,F683,F684,F685,F689,F698,F704,F705,F706,F707,F714,F718,F719,F720,F721,F724,F725,F733,F736,F737,F742)+F747</f>
        <v>1193269</v>
      </c>
      <c r="G751" s="698">
        <f>SUM(G633,G636,G642,G650,G651,G669,G673,G679,G682,G683,G684,G685,G689,G698,G704,G705,G706,G707,G714,G718,G719,G720,G721,G724,G725,G733,G736,G737,G742)+G747</f>
        <v>171036</v>
      </c>
      <c r="H751" s="698">
        <f>SUM(H633,H636,H642,H650,H651,H669,H673,H679,H682,H683,H684,H685,H689,H698,H704,H705,H706,H707,H714,H718,H719,H720,H721,H724,H725,H733,H736,H737,H742)+H747</f>
        <v>0</v>
      </c>
      <c r="I751" s="698">
        <f>SUM(I633,I636,I642,I650,I651,I669,I673,I679,I682,I683,I684,I685,I689,I698,I704,I705,I706,I707,I714,I718,I719,I720,I721,I724,I725,I733,I736,I737,I742)+I747</f>
        <v>1364305</v>
      </c>
      <c r="J751" s="243">
        <f t="shared" si="149"/>
        <v>1</v>
      </c>
      <c r="K751" s="439" t="str">
        <f>LEFT(C630,1)</f>
        <v>1</v>
      </c>
      <c r="L751" s="276">
        <f>SUM(L633,L636,L642,L650,L651,L669,L673,L679,L682,L683,L684,L685,L689,L698,L704,L705,L706,L707,L714,L718,L719,L720,L721,L724,L725,L733,L736,L737,L742)+L747</f>
        <v>0</v>
      </c>
      <c r="M751" s="276">
        <f>SUM(M633,M636,M642,M650,M651,M669,M673,M679,M682,M683,M684,M685,M689,M698,M704,M705,M706,M707,M714,M718,M719,M720,M721,M724,M725,M733,M736,M737,M742)+M747</f>
        <v>0</v>
      </c>
      <c r="N751" s="276">
        <f>SUM(N633,N636,N642,N650,N651,N669,N673,N679,N682,N683,N684,N685,N689,N698,N704,N705,N706,N707,N714,N718,N719,N720,N721,N724,N725,N733,N736,N737,N742)+N747</f>
        <v>1364305</v>
      </c>
      <c r="O751" s="276">
        <f>SUM(O633,O636,O642,O650,O651,O669,O673,O679,O682,O683,O684,O685,O689,O698,O704,O705,O706,O707,O714,O718,O719,O720,O721,O724,O725,O733,O736,O737,O742)+O747</f>
        <v>-1364305</v>
      </c>
      <c r="P751" s="222"/>
      <c r="Q751" s="276">
        <f t="shared" ref="Q751:W751" si="153">SUM(Q633,Q636,Q642,Q650,Q651,Q669,Q673,Q679,Q682,Q683,Q684,Q685,Q689,Q698,Q704,Q705,Q706,Q707,Q714,Q718,Q719,Q720,Q721,Q724,Q725,Q733,Q736,Q737,Q742)+Q747</f>
        <v>0</v>
      </c>
      <c r="R751" s="276">
        <f t="shared" si="153"/>
        <v>0</v>
      </c>
      <c r="S751" s="276">
        <f t="shared" si="153"/>
        <v>136000</v>
      </c>
      <c r="T751" s="276">
        <f t="shared" si="153"/>
        <v>-136000</v>
      </c>
      <c r="U751" s="276">
        <f t="shared" si="153"/>
        <v>0</v>
      </c>
      <c r="V751" s="276">
        <f t="shared" si="153"/>
        <v>0</v>
      </c>
      <c r="W751" s="276">
        <f t="shared" si="153"/>
        <v>0</v>
      </c>
      <c r="X751" s="313">
        <f>T751-U751-V751-W751</f>
        <v>-136000</v>
      </c>
    </row>
    <row r="752" spans="2:24">
      <c r="B752" s="554" t="s">
        <v>32</v>
      </c>
      <c r="C752" s="186"/>
      <c r="I752" s="219"/>
      <c r="J752" s="221">
        <f>J751</f>
        <v>1</v>
      </c>
      <c r="P752"/>
    </row>
    <row r="753" spans="2:24">
      <c r="B753" s="392"/>
      <c r="C753" s="392"/>
      <c r="D753" s="393"/>
      <c r="E753" s="392"/>
      <c r="F753" s="392"/>
      <c r="G753" s="392"/>
      <c r="H753" s="392"/>
      <c r="I753" s="394"/>
      <c r="J753" s="221">
        <f>J751</f>
        <v>1</v>
      </c>
      <c r="L753" s="392"/>
      <c r="M753" s="392"/>
      <c r="N753" s="394"/>
      <c r="O753" s="394"/>
      <c r="P753" s="394"/>
      <c r="Q753" s="392"/>
      <c r="R753" s="392"/>
      <c r="S753" s="394"/>
      <c r="T753" s="394"/>
      <c r="U753" s="392"/>
      <c r="V753" s="394"/>
      <c r="W753" s="394"/>
      <c r="X753" s="394"/>
    </row>
    <row r="754" spans="2:24" ht="18" hidden="1">
      <c r="B754" s="402"/>
      <c r="C754" s="402"/>
      <c r="D754" s="402"/>
      <c r="E754" s="402"/>
      <c r="F754" s="402"/>
      <c r="G754" s="402"/>
      <c r="H754" s="402"/>
      <c r="I754" s="484"/>
      <c r="J754" s="440">
        <f>(IF(E751&lt;&gt;0,$G$2,IF(I751&lt;&gt;0,$G$2,"")))</f>
        <v>0</v>
      </c>
    </row>
    <row r="755" spans="2:24" ht="18" hidden="1">
      <c r="B755" s="402"/>
      <c r="C755" s="402"/>
      <c r="D755" s="474"/>
      <c r="E755" s="402"/>
      <c r="F755" s="402"/>
      <c r="G755" s="402"/>
      <c r="H755" s="402"/>
      <c r="I755" s="484"/>
      <c r="J755" s="440" t="str">
        <f>(IF(E752&lt;&gt;0,$G$2,IF(I752&lt;&gt;0,$G$2,"")))</f>
        <v/>
      </c>
    </row>
    <row r="756" spans="2:24">
      <c r="E756" s="278"/>
      <c r="F756" s="278"/>
      <c r="G756" s="278"/>
      <c r="H756" s="278"/>
      <c r="I756" s="282"/>
      <c r="J756" s="221">
        <f>(IF($E892&lt;&gt;0,$J$2,IF($I892&lt;&gt;0,$J$2,"")))</f>
        <v>1</v>
      </c>
      <c r="L756" s="278"/>
      <c r="M756" s="278"/>
      <c r="N756" s="282"/>
      <c r="O756" s="282"/>
      <c r="P756" s="282"/>
      <c r="Q756" s="278"/>
      <c r="R756" s="278"/>
      <c r="S756" s="282"/>
      <c r="T756" s="282"/>
      <c r="U756" s="278"/>
      <c r="V756" s="282"/>
      <c r="W756" s="282"/>
    </row>
    <row r="757" spans="2:24">
      <c r="C757" s="227"/>
      <c r="D757" s="228"/>
      <c r="E757" s="278"/>
      <c r="F757" s="278"/>
      <c r="G757" s="278"/>
      <c r="H757" s="278"/>
      <c r="I757" s="282"/>
      <c r="J757" s="221">
        <f>(IF($E892&lt;&gt;0,$J$2,IF($I892&lt;&gt;0,$J$2,"")))</f>
        <v>1</v>
      </c>
      <c r="L757" s="278"/>
      <c r="M757" s="278"/>
      <c r="N757" s="282"/>
      <c r="O757" s="282"/>
      <c r="P757" s="282"/>
      <c r="Q757" s="278"/>
      <c r="R757" s="278"/>
      <c r="S757" s="282"/>
      <c r="T757" s="282"/>
      <c r="U757" s="278"/>
      <c r="V757" s="282"/>
      <c r="W757" s="282"/>
    </row>
    <row r="758" spans="2:24">
      <c r="B758" s="935" t="str">
        <f>$B$7</f>
        <v>БЮДЖЕТ - НАЧАЛЕН ПЛАН
ПО ПЪЛНА ЕДИННА БЮДЖЕТНА КЛАСИФИКАЦИЯ</v>
      </c>
      <c r="C758" s="936"/>
      <c r="D758" s="936"/>
      <c r="E758" s="278"/>
      <c r="F758" s="278"/>
      <c r="G758" s="278"/>
      <c r="H758" s="278"/>
      <c r="I758" s="282"/>
      <c r="J758" s="221">
        <f>(IF($E892&lt;&gt;0,$J$2,IF($I892&lt;&gt;0,$J$2,"")))</f>
        <v>1</v>
      </c>
      <c r="L758" s="278"/>
      <c r="M758" s="278"/>
      <c r="N758" s="282"/>
      <c r="O758" s="282"/>
      <c r="P758" s="282"/>
      <c r="Q758" s="278"/>
      <c r="R758" s="278"/>
      <c r="S758" s="282"/>
      <c r="T758" s="282"/>
      <c r="U758" s="278"/>
      <c r="V758" s="282"/>
      <c r="W758" s="282"/>
    </row>
    <row r="759" spans="2:24">
      <c r="C759" s="227"/>
      <c r="D759" s="228"/>
      <c r="E759" s="279" t="s">
        <v>1654</v>
      </c>
      <c r="F759" s="279" t="s">
        <v>1522</v>
      </c>
      <c r="G759" s="278"/>
      <c r="H759" s="278"/>
      <c r="I759" s="282"/>
      <c r="J759" s="221">
        <f>(IF($E892&lt;&gt;0,$J$2,IF($I892&lt;&gt;0,$J$2,"")))</f>
        <v>1</v>
      </c>
      <c r="L759" s="278"/>
      <c r="M759" s="278"/>
      <c r="N759" s="282"/>
      <c r="O759" s="282"/>
      <c r="P759" s="282"/>
      <c r="Q759" s="278"/>
      <c r="R759" s="278"/>
      <c r="S759" s="282"/>
      <c r="T759" s="282"/>
      <c r="U759" s="278"/>
      <c r="V759" s="282"/>
      <c r="W759" s="282"/>
    </row>
    <row r="760" spans="2:24" ht="17.399999999999999">
      <c r="B760" s="937" t="str">
        <f>$B$9</f>
        <v>Маджарово</v>
      </c>
      <c r="C760" s="938"/>
      <c r="D760" s="939"/>
      <c r="E760" s="578">
        <f>$E$9</f>
        <v>45292</v>
      </c>
      <c r="F760" s="579">
        <f>$F$9</f>
        <v>45657</v>
      </c>
      <c r="G760" s="278"/>
      <c r="H760" s="278"/>
      <c r="I760" s="282"/>
      <c r="J760" s="221">
        <f>(IF($E892&lt;&gt;0,$J$2,IF($I892&lt;&gt;0,$J$2,"")))</f>
        <v>1</v>
      </c>
      <c r="L760" s="278"/>
      <c r="M760" s="278"/>
      <c r="N760" s="282"/>
      <c r="O760" s="282"/>
      <c r="P760" s="282"/>
      <c r="Q760" s="278"/>
      <c r="R760" s="278"/>
      <c r="S760" s="282"/>
      <c r="T760" s="282"/>
      <c r="U760" s="278"/>
      <c r="V760" s="282"/>
      <c r="W760" s="282"/>
    </row>
    <row r="761" spans="2:24">
      <c r="B761" s="230" t="str">
        <f>$B$10</f>
        <v>(наименование на разпоредителя с бюджет)</v>
      </c>
      <c r="E761" s="278"/>
      <c r="F761" s="280">
        <f>$F$10</f>
        <v>0</v>
      </c>
      <c r="G761" s="278"/>
      <c r="H761" s="278"/>
      <c r="I761" s="282"/>
      <c r="J761" s="221">
        <f>(IF($E892&lt;&gt;0,$J$2,IF($I892&lt;&gt;0,$J$2,"")))</f>
        <v>1</v>
      </c>
      <c r="L761" s="278"/>
      <c r="M761" s="278"/>
      <c r="N761" s="282"/>
      <c r="O761" s="282"/>
      <c r="P761" s="282"/>
      <c r="Q761" s="278"/>
      <c r="R761" s="278"/>
      <c r="S761" s="282"/>
      <c r="T761" s="282"/>
      <c r="U761" s="278"/>
      <c r="V761" s="282"/>
      <c r="W761" s="282"/>
    </row>
    <row r="762" spans="2:24">
      <c r="B762" s="230"/>
      <c r="E762" s="281"/>
      <c r="F762" s="278"/>
      <c r="G762" s="278"/>
      <c r="H762" s="278"/>
      <c r="I762" s="282"/>
      <c r="J762" s="221">
        <f>(IF($E892&lt;&gt;0,$J$2,IF($I892&lt;&gt;0,$J$2,"")))</f>
        <v>1</v>
      </c>
      <c r="L762" s="278"/>
      <c r="M762" s="278"/>
      <c r="N762" s="282"/>
      <c r="O762" s="282"/>
      <c r="P762" s="282"/>
      <c r="Q762" s="278"/>
      <c r="R762" s="278"/>
      <c r="S762" s="282"/>
      <c r="T762" s="282"/>
      <c r="U762" s="278"/>
      <c r="V762" s="282"/>
      <c r="W762" s="282"/>
    </row>
    <row r="763" spans="2:24" ht="18">
      <c r="B763" s="906" t="str">
        <f>$B$12</f>
        <v>Маджарово</v>
      </c>
      <c r="C763" s="907"/>
      <c r="D763" s="908"/>
      <c r="E763" s="229" t="s">
        <v>1655</v>
      </c>
      <c r="F763" s="580" t="str">
        <f>$F$12</f>
        <v>7604</v>
      </c>
      <c r="G763" s="278"/>
      <c r="H763" s="278"/>
      <c r="I763" s="282"/>
      <c r="J763" s="221">
        <f>(IF($E892&lt;&gt;0,$J$2,IF($I892&lt;&gt;0,$J$2,"")))</f>
        <v>1</v>
      </c>
      <c r="L763" s="278"/>
      <c r="M763" s="278"/>
      <c r="N763" s="282"/>
      <c r="O763" s="282"/>
      <c r="P763" s="282"/>
      <c r="Q763" s="278"/>
      <c r="R763" s="278"/>
      <c r="S763" s="282"/>
      <c r="T763" s="282"/>
      <c r="U763" s="278"/>
      <c r="V763" s="282"/>
      <c r="W763" s="282"/>
    </row>
    <row r="764" spans="2:24">
      <c r="B764" s="581" t="str">
        <f>$B$13</f>
        <v>(наименование на първостепенния разпоредител с бюджет)</v>
      </c>
      <c r="E764" s="281" t="s">
        <v>1656</v>
      </c>
      <c r="F764" s="278"/>
      <c r="G764" s="278"/>
      <c r="H764" s="278"/>
      <c r="I764" s="282"/>
      <c r="J764" s="221">
        <f>(IF($E892&lt;&gt;0,$J$2,IF($I892&lt;&gt;0,$J$2,"")))</f>
        <v>1</v>
      </c>
      <c r="L764" s="278"/>
      <c r="M764" s="278"/>
      <c r="N764" s="282"/>
      <c r="O764" s="282"/>
      <c r="P764" s="282"/>
      <c r="Q764" s="278"/>
      <c r="R764" s="278"/>
      <c r="S764" s="282"/>
      <c r="T764" s="282"/>
      <c r="U764" s="278"/>
      <c r="V764" s="282"/>
      <c r="W764" s="282"/>
    </row>
    <row r="765" spans="2:24" ht="18">
      <c r="B765" s="230"/>
      <c r="D765" s="441"/>
      <c r="E765" s="277"/>
      <c r="F765" s="277"/>
      <c r="G765" s="277"/>
      <c r="H765" s="277"/>
      <c r="I765" s="384"/>
      <c r="J765" s="221">
        <f>(IF($E892&lt;&gt;0,$J$2,IF($I892&lt;&gt;0,$J$2,"")))</f>
        <v>1</v>
      </c>
      <c r="L765" s="278"/>
      <c r="M765" s="278"/>
      <c r="N765" s="282"/>
      <c r="O765" s="282"/>
      <c r="P765" s="282"/>
      <c r="Q765" s="278"/>
      <c r="R765" s="278"/>
      <c r="S765" s="282"/>
      <c r="T765" s="282"/>
      <c r="U765" s="278"/>
      <c r="V765" s="282"/>
      <c r="W765" s="282"/>
    </row>
    <row r="766" spans="2:24" ht="16.8" thickBot="1">
      <c r="C766" s="227"/>
      <c r="D766" s="228"/>
      <c r="E766" s="278"/>
      <c r="F766" s="281"/>
      <c r="G766" s="281"/>
      <c r="H766" s="281"/>
      <c r="I766" s="284" t="s">
        <v>1657</v>
      </c>
      <c r="J766" s="221">
        <f>(IF($E892&lt;&gt;0,$J$2,IF($I892&lt;&gt;0,$J$2,"")))</f>
        <v>1</v>
      </c>
      <c r="L766" s="283" t="s">
        <v>91</v>
      </c>
      <c r="M766" s="278"/>
      <c r="N766" s="282"/>
      <c r="O766" s="284" t="s">
        <v>1657</v>
      </c>
      <c r="P766" s="282"/>
      <c r="Q766" s="283" t="s">
        <v>92</v>
      </c>
      <c r="R766" s="278"/>
      <c r="S766" s="282"/>
      <c r="T766" s="284" t="s">
        <v>1657</v>
      </c>
      <c r="U766" s="278"/>
      <c r="V766" s="282"/>
      <c r="W766" s="284" t="s">
        <v>1657</v>
      </c>
    </row>
    <row r="767" spans="2:24" ht="18.600000000000001" thickBot="1">
      <c r="B767" s="672"/>
      <c r="C767" s="673"/>
      <c r="D767" s="674" t="s">
        <v>1054</v>
      </c>
      <c r="E767" s="675"/>
      <c r="F767" s="956" t="s">
        <v>1459</v>
      </c>
      <c r="G767" s="957"/>
      <c r="H767" s="958"/>
      <c r="I767" s="959"/>
      <c r="J767" s="221">
        <f>(IF($E892&lt;&gt;0,$J$2,IF($I892&lt;&gt;0,$J$2,"")))</f>
        <v>1</v>
      </c>
      <c r="L767" s="916" t="s">
        <v>1893</v>
      </c>
      <c r="M767" s="916" t="s">
        <v>1894</v>
      </c>
      <c r="N767" s="918" t="s">
        <v>1895</v>
      </c>
      <c r="O767" s="918" t="s">
        <v>93</v>
      </c>
      <c r="P767" s="222"/>
      <c r="Q767" s="918" t="s">
        <v>1896</v>
      </c>
      <c r="R767" s="918" t="s">
        <v>1897</v>
      </c>
      <c r="S767" s="918" t="s">
        <v>1898</v>
      </c>
      <c r="T767" s="918" t="s">
        <v>94</v>
      </c>
      <c r="U767" s="409" t="s">
        <v>95</v>
      </c>
      <c r="V767" s="410"/>
      <c r="W767" s="411"/>
      <c r="X767" s="291"/>
    </row>
    <row r="768" spans="2:24" ht="31.8" thickBot="1">
      <c r="B768" s="676" t="s">
        <v>1573</v>
      </c>
      <c r="C768" s="677" t="s">
        <v>1658</v>
      </c>
      <c r="D768" s="678" t="s">
        <v>1055</v>
      </c>
      <c r="E768" s="679"/>
      <c r="F768" s="605" t="s">
        <v>1460</v>
      </c>
      <c r="G768" s="605" t="s">
        <v>1461</v>
      </c>
      <c r="H768" s="605" t="s">
        <v>1458</v>
      </c>
      <c r="I768" s="605" t="s">
        <v>1048</v>
      </c>
      <c r="J768" s="221">
        <f>(IF($E892&lt;&gt;0,$J$2,IF($I892&lt;&gt;0,$J$2,"")))</f>
        <v>1</v>
      </c>
      <c r="L768" s="970"/>
      <c r="M768" s="955"/>
      <c r="N768" s="970"/>
      <c r="O768" s="955"/>
      <c r="P768" s="222"/>
      <c r="Q768" s="967"/>
      <c r="R768" s="967"/>
      <c r="S768" s="967"/>
      <c r="T768" s="967"/>
      <c r="U768" s="412">
        <f>$C$3</f>
        <v>2024</v>
      </c>
      <c r="V768" s="412">
        <f>$C$3+1</f>
        <v>2025</v>
      </c>
      <c r="W768" s="412" t="str">
        <f>CONCATENATE("след ",$C$3+1)</f>
        <v>след 2025</v>
      </c>
      <c r="X768" s="413" t="s">
        <v>96</v>
      </c>
    </row>
    <row r="769" spans="2:24" ht="18" thickBot="1">
      <c r="B769" s="506"/>
      <c r="C769" s="397"/>
      <c r="D769" s="295" t="s">
        <v>1243</v>
      </c>
      <c r="E769" s="699"/>
      <c r="F769" s="296"/>
      <c r="G769" s="296"/>
      <c r="H769" s="296"/>
      <c r="I769" s="483"/>
      <c r="J769" s="221">
        <f>(IF($E892&lt;&gt;0,$J$2,IF($I892&lt;&gt;0,$J$2,"")))</f>
        <v>1</v>
      </c>
      <c r="L769" s="297" t="s">
        <v>97</v>
      </c>
      <c r="M769" s="297" t="s">
        <v>98</v>
      </c>
      <c r="N769" s="298" t="s">
        <v>99</v>
      </c>
      <c r="O769" s="298" t="s">
        <v>100</v>
      </c>
      <c r="P769" s="222"/>
      <c r="Q769" s="504" t="s">
        <v>101</v>
      </c>
      <c r="R769" s="504" t="s">
        <v>102</v>
      </c>
      <c r="S769" s="504" t="s">
        <v>103</v>
      </c>
      <c r="T769" s="504" t="s">
        <v>104</v>
      </c>
      <c r="U769" s="504" t="s">
        <v>1025</v>
      </c>
      <c r="V769" s="504" t="s">
        <v>1026</v>
      </c>
      <c r="W769" s="504" t="s">
        <v>1027</v>
      </c>
      <c r="X769" s="414" t="s">
        <v>1028</v>
      </c>
    </row>
    <row r="770" spans="2:24" ht="122.4" thickBot="1">
      <c r="B770" s="236"/>
      <c r="C770" s="511">
        <f>VLOOKUP(D770,OP_LIST2,2,FALSE)</f>
        <v>0</v>
      </c>
      <c r="D770" s="512" t="s">
        <v>943</v>
      </c>
      <c r="E770" s="700"/>
      <c r="F770" s="368"/>
      <c r="G770" s="368"/>
      <c r="H770" s="368"/>
      <c r="I770" s="303"/>
      <c r="J770" s="221">
        <f>(IF($E892&lt;&gt;0,$J$2,IF($I892&lt;&gt;0,$J$2,"")))</f>
        <v>1</v>
      </c>
      <c r="L770" s="415" t="s">
        <v>1029</v>
      </c>
      <c r="M770" s="415" t="s">
        <v>1029</v>
      </c>
      <c r="N770" s="415" t="s">
        <v>1030</v>
      </c>
      <c r="O770" s="415" t="s">
        <v>1031</v>
      </c>
      <c r="P770" s="222"/>
      <c r="Q770" s="415" t="s">
        <v>1029</v>
      </c>
      <c r="R770" s="415" t="s">
        <v>1029</v>
      </c>
      <c r="S770" s="415" t="s">
        <v>1056</v>
      </c>
      <c r="T770" s="415" t="s">
        <v>1033</v>
      </c>
      <c r="U770" s="415" t="s">
        <v>1029</v>
      </c>
      <c r="V770" s="415" t="s">
        <v>1029</v>
      </c>
      <c r="W770" s="415" t="s">
        <v>1029</v>
      </c>
      <c r="X770" s="306" t="s">
        <v>1034</v>
      </c>
    </row>
    <row r="771" spans="2:24" ht="18" thickBot="1">
      <c r="B771" s="510"/>
      <c r="C771" s="513">
        <f>VLOOKUP(D772,EBK_DEIN2,2,FALSE)</f>
        <v>1123</v>
      </c>
      <c r="D771" s="505" t="s">
        <v>1443</v>
      </c>
      <c r="E771" s="701"/>
      <c r="F771" s="368"/>
      <c r="G771" s="368"/>
      <c r="H771" s="368"/>
      <c r="I771" s="303"/>
      <c r="J771" s="221">
        <f>(IF($E892&lt;&gt;0,$J$2,IF($I892&lt;&gt;0,$J$2,"")))</f>
        <v>1</v>
      </c>
      <c r="L771" s="416"/>
      <c r="M771" s="416"/>
      <c r="N771" s="344"/>
      <c r="O771" s="417"/>
      <c r="P771" s="222"/>
      <c r="Q771" s="416"/>
      <c r="R771" s="416"/>
      <c r="S771" s="344"/>
      <c r="T771" s="417"/>
      <c r="U771" s="416"/>
      <c r="V771" s="344"/>
      <c r="W771" s="417"/>
      <c r="X771" s="418"/>
    </row>
    <row r="772" spans="2:24" ht="18">
      <c r="B772" s="419"/>
      <c r="C772" s="238"/>
      <c r="D772" s="502" t="s">
        <v>674</v>
      </c>
      <c r="E772" s="701"/>
      <c r="F772" s="368"/>
      <c r="G772" s="368"/>
      <c r="H772" s="368"/>
      <c r="I772" s="303"/>
      <c r="J772" s="221">
        <f>(IF($E892&lt;&gt;0,$J$2,IF($I892&lt;&gt;0,$J$2,"")))</f>
        <v>1</v>
      </c>
      <c r="L772" s="416"/>
      <c r="M772" s="416"/>
      <c r="N772" s="344"/>
      <c r="O772" s="420">
        <f>SUMIF(O775:O776,"&lt;0")+SUMIF(O778:O782,"&lt;0")+SUMIF(O784:O791,"&lt;0")+SUMIF(O793:O809,"&lt;0")+SUMIF(O815:O819,"&lt;0")+SUMIF(O821:O826,"&lt;0")+SUMIF(O832:O838,"&lt;0")+SUMIF(O845:O846,"&lt;0")+SUMIF(O849:O854,"&lt;0")+SUMIF(O856:O861,"&lt;0")+SUMIF(O865,"&lt;0")+SUMIF(O867:O873,"&lt;0")+SUMIF(O875:O877,"&lt;0")+SUMIF(O879:O882,"&lt;0")+SUMIF(O884:O885,"&lt;0")+SUMIF(O888,"&lt;0")</f>
        <v>-142600</v>
      </c>
      <c r="P772" s="222"/>
      <c r="Q772" s="416"/>
      <c r="R772" s="416"/>
      <c r="S772" s="344"/>
      <c r="T772" s="420">
        <f>SUMIF(T775:T776,"&lt;0")+SUMIF(T778:T782,"&lt;0")+SUMIF(T784:T791,"&lt;0")+SUMIF(T793:T809,"&lt;0")+SUMIF(T815:T819,"&lt;0")+SUMIF(T821:T826,"&lt;0")+SUMIF(T832:T838,"&lt;0")+SUMIF(T845:T846,"&lt;0")+SUMIF(T849:T854,"&lt;0")+SUMIF(T856:T861,"&lt;0")+SUMIF(T865,"&lt;0")+SUMIF(T867:T873,"&lt;0")+SUMIF(T875:T877,"&lt;0")+SUMIF(T879:T882,"&lt;0")+SUMIF(T884:T885,"&lt;0")+SUMIF(T888,"&lt;0")</f>
        <v>-2400</v>
      </c>
      <c r="U772" s="416"/>
      <c r="V772" s="344"/>
      <c r="W772" s="417"/>
      <c r="X772" s="308"/>
    </row>
    <row r="773" spans="2:24" ht="18.600000000000001" thickBot="1">
      <c r="B773" s="354"/>
      <c r="C773" s="238"/>
      <c r="D773" s="292" t="s">
        <v>1057</v>
      </c>
      <c r="E773" s="701"/>
      <c r="F773" s="368"/>
      <c r="G773" s="368"/>
      <c r="H773" s="368"/>
      <c r="I773" s="303"/>
      <c r="J773" s="221">
        <f>(IF($E892&lt;&gt;0,$J$2,IF($I892&lt;&gt;0,$J$2,"")))</f>
        <v>1</v>
      </c>
      <c r="L773" s="416"/>
      <c r="M773" s="416"/>
      <c r="N773" s="344"/>
      <c r="O773" s="417"/>
      <c r="P773" s="222"/>
      <c r="Q773" s="416"/>
      <c r="R773" s="416"/>
      <c r="S773" s="344"/>
      <c r="T773" s="417"/>
      <c r="U773" s="416"/>
      <c r="V773" s="344"/>
      <c r="W773" s="417"/>
      <c r="X773" s="310"/>
    </row>
    <row r="774" spans="2:24" ht="18.600000000000001" thickBot="1">
      <c r="B774" s="680">
        <v>100</v>
      </c>
      <c r="C774" s="960" t="s">
        <v>1244</v>
      </c>
      <c r="D774" s="961"/>
      <c r="E774" s="681"/>
      <c r="F774" s="682">
        <f>SUM(F775:F776)</f>
        <v>0</v>
      </c>
      <c r="G774" s="683">
        <f>SUM(G775:G776)</f>
        <v>40000</v>
      </c>
      <c r="H774" s="683">
        <f>SUM(H775:H776)</f>
        <v>0</v>
      </c>
      <c r="I774" s="683">
        <f>SUM(I775:I776)</f>
        <v>40000</v>
      </c>
      <c r="J774" s="243">
        <f t="shared" ref="J774:J805" si="154">(IF($E774&lt;&gt;0,$J$2,IF($I774&lt;&gt;0,$J$2,"")))</f>
        <v>1</v>
      </c>
      <c r="K774" s="244"/>
      <c r="L774" s="311">
        <f>SUM(L775:L776)</f>
        <v>0</v>
      </c>
      <c r="M774" s="312">
        <f>SUM(M775:M776)</f>
        <v>0</v>
      </c>
      <c r="N774" s="421">
        <f>SUM(N775:N776)</f>
        <v>40000</v>
      </c>
      <c r="O774" s="422">
        <f>SUM(O775:O776)</f>
        <v>-40000</v>
      </c>
      <c r="P774" s="244"/>
      <c r="Q774" s="705"/>
      <c r="R774" s="706"/>
      <c r="S774" s="707"/>
      <c r="T774" s="706"/>
      <c r="U774" s="706"/>
      <c r="V774" s="706"/>
      <c r="W774" s="708"/>
      <c r="X774" s="313">
        <f t="shared" ref="X774:X805" si="155">T774-U774-V774-W774</f>
        <v>0</v>
      </c>
    </row>
    <row r="775" spans="2:24" ht="18.600000000000001" thickBot="1">
      <c r="B775" s="140"/>
      <c r="C775" s="144">
        <v>101</v>
      </c>
      <c r="D775" s="138" t="s">
        <v>1245</v>
      </c>
      <c r="E775" s="702"/>
      <c r="F775" s="449"/>
      <c r="G775" s="245">
        <v>40000</v>
      </c>
      <c r="H775" s="245"/>
      <c r="I775" s="476">
        <f>F775+G775+H775</f>
        <v>40000</v>
      </c>
      <c r="J775" s="243">
        <f t="shared" si="154"/>
        <v>1</v>
      </c>
      <c r="K775" s="244"/>
      <c r="L775" s="423"/>
      <c r="M775" s="252"/>
      <c r="N775" s="315">
        <f>I775</f>
        <v>40000</v>
      </c>
      <c r="O775" s="424">
        <f>L775+M775-N775</f>
        <v>-40000</v>
      </c>
      <c r="P775" s="244"/>
      <c r="Q775" s="661"/>
      <c r="R775" s="665"/>
      <c r="S775" s="665"/>
      <c r="T775" s="665"/>
      <c r="U775" s="665"/>
      <c r="V775" s="665"/>
      <c r="W775" s="709"/>
      <c r="X775" s="313">
        <f t="shared" si="155"/>
        <v>0</v>
      </c>
    </row>
    <row r="776" spans="2:24" ht="18.600000000000001" hidden="1" thickBot="1">
      <c r="B776" s="140"/>
      <c r="C776" s="137">
        <v>102</v>
      </c>
      <c r="D776" s="139" t="s">
        <v>1246</v>
      </c>
      <c r="E776" s="702"/>
      <c r="F776" s="449"/>
      <c r="G776" s="245"/>
      <c r="H776" s="245"/>
      <c r="I776" s="476">
        <f>F776+G776+H776</f>
        <v>0</v>
      </c>
      <c r="J776" s="243" t="str">
        <f t="shared" si="154"/>
        <v/>
      </c>
      <c r="K776" s="244"/>
      <c r="L776" s="423"/>
      <c r="M776" s="252"/>
      <c r="N776" s="315">
        <f>I776</f>
        <v>0</v>
      </c>
      <c r="O776" s="424">
        <f>L776+M776-N776</f>
        <v>0</v>
      </c>
      <c r="P776" s="244"/>
      <c r="Q776" s="661"/>
      <c r="R776" s="665"/>
      <c r="S776" s="665"/>
      <c r="T776" s="665"/>
      <c r="U776" s="665"/>
      <c r="V776" s="665"/>
      <c r="W776" s="709"/>
      <c r="X776" s="313">
        <f t="shared" si="155"/>
        <v>0</v>
      </c>
    </row>
    <row r="777" spans="2:24" ht="18.600000000000001" thickBot="1">
      <c r="B777" s="684">
        <v>200</v>
      </c>
      <c r="C777" s="968" t="s">
        <v>1247</v>
      </c>
      <c r="D777" s="968"/>
      <c r="E777" s="685"/>
      <c r="F777" s="686">
        <f>SUM(F778:F782)</f>
        <v>0</v>
      </c>
      <c r="G777" s="687">
        <f>SUM(G778:G782)</f>
        <v>76200</v>
      </c>
      <c r="H777" s="687">
        <f>SUM(H778:H782)</f>
        <v>0</v>
      </c>
      <c r="I777" s="687">
        <f>SUM(I778:I782)</f>
        <v>76200</v>
      </c>
      <c r="J777" s="243">
        <f t="shared" si="154"/>
        <v>1</v>
      </c>
      <c r="K777" s="244"/>
      <c r="L777" s="316">
        <f>SUM(L778:L782)</f>
        <v>0</v>
      </c>
      <c r="M777" s="317">
        <f>SUM(M778:M782)</f>
        <v>0</v>
      </c>
      <c r="N777" s="425">
        <f>SUM(N778:N782)</f>
        <v>76200</v>
      </c>
      <c r="O777" s="426">
        <f>SUM(O778:O782)</f>
        <v>-76200</v>
      </c>
      <c r="P777" s="244"/>
      <c r="Q777" s="663"/>
      <c r="R777" s="664"/>
      <c r="S777" s="664"/>
      <c r="T777" s="664"/>
      <c r="U777" s="664"/>
      <c r="V777" s="664"/>
      <c r="W777" s="710"/>
      <c r="X777" s="313">
        <f t="shared" si="155"/>
        <v>0</v>
      </c>
    </row>
    <row r="778" spans="2:24" ht="18.600000000000001" thickBot="1">
      <c r="B778" s="143"/>
      <c r="C778" s="144">
        <v>201</v>
      </c>
      <c r="D778" s="138" t="s">
        <v>1248</v>
      </c>
      <c r="E778" s="702"/>
      <c r="F778" s="449"/>
      <c r="G778" s="245">
        <v>75000</v>
      </c>
      <c r="H778" s="245"/>
      <c r="I778" s="476">
        <f>F778+G778+H778</f>
        <v>75000</v>
      </c>
      <c r="J778" s="243">
        <f t="shared" si="154"/>
        <v>1</v>
      </c>
      <c r="K778" s="244"/>
      <c r="L778" s="423"/>
      <c r="M778" s="252"/>
      <c r="N778" s="315">
        <f>I778</f>
        <v>75000</v>
      </c>
      <c r="O778" s="424">
        <f>L778+M778-N778</f>
        <v>-75000</v>
      </c>
      <c r="P778" s="244"/>
      <c r="Q778" s="661"/>
      <c r="R778" s="665"/>
      <c r="S778" s="665"/>
      <c r="T778" s="665"/>
      <c r="U778" s="665"/>
      <c r="V778" s="665"/>
      <c r="W778" s="709"/>
      <c r="X778" s="313">
        <f t="shared" si="155"/>
        <v>0</v>
      </c>
    </row>
    <row r="779" spans="2:24" ht="18.600000000000001" hidden="1" thickBot="1">
      <c r="B779" s="136"/>
      <c r="C779" s="137">
        <v>202</v>
      </c>
      <c r="D779" s="145" t="s">
        <v>1249</v>
      </c>
      <c r="E779" s="702"/>
      <c r="F779" s="449"/>
      <c r="G779" s="245"/>
      <c r="H779" s="245"/>
      <c r="I779" s="476">
        <f>F779+G779+H779</f>
        <v>0</v>
      </c>
      <c r="J779" s="243" t="str">
        <f t="shared" si="154"/>
        <v/>
      </c>
      <c r="K779" s="244"/>
      <c r="L779" s="423"/>
      <c r="M779" s="252"/>
      <c r="N779" s="315">
        <f>I779</f>
        <v>0</v>
      </c>
      <c r="O779" s="424">
        <f>L779+M779-N779</f>
        <v>0</v>
      </c>
      <c r="P779" s="244"/>
      <c r="Q779" s="661"/>
      <c r="R779" s="665"/>
      <c r="S779" s="665"/>
      <c r="T779" s="665"/>
      <c r="U779" s="665"/>
      <c r="V779" s="665"/>
      <c r="W779" s="709"/>
      <c r="X779" s="313">
        <f t="shared" si="155"/>
        <v>0</v>
      </c>
    </row>
    <row r="780" spans="2:24" ht="32.4" thickBot="1">
      <c r="B780" s="152"/>
      <c r="C780" s="137">
        <v>205</v>
      </c>
      <c r="D780" s="145" t="s">
        <v>900</v>
      </c>
      <c r="E780" s="702"/>
      <c r="F780" s="449"/>
      <c r="G780" s="245">
        <v>1200</v>
      </c>
      <c r="H780" s="245"/>
      <c r="I780" s="476">
        <f>F780+G780+H780</f>
        <v>1200</v>
      </c>
      <c r="J780" s="243">
        <f t="shared" si="154"/>
        <v>1</v>
      </c>
      <c r="K780" s="244"/>
      <c r="L780" s="423"/>
      <c r="M780" s="252"/>
      <c r="N780" s="315">
        <f>I780</f>
        <v>1200</v>
      </c>
      <c r="O780" s="424">
        <f>L780+M780-N780</f>
        <v>-1200</v>
      </c>
      <c r="P780" s="244"/>
      <c r="Q780" s="661"/>
      <c r="R780" s="665"/>
      <c r="S780" s="665"/>
      <c r="T780" s="665"/>
      <c r="U780" s="665"/>
      <c r="V780" s="665"/>
      <c r="W780" s="709"/>
      <c r="X780" s="313">
        <f t="shared" si="155"/>
        <v>0</v>
      </c>
    </row>
    <row r="781" spans="2:24" ht="18.600000000000001" hidden="1" thickBot="1">
      <c r="B781" s="152"/>
      <c r="C781" s="137">
        <v>208</v>
      </c>
      <c r="D781" s="159" t="s">
        <v>901</v>
      </c>
      <c r="E781" s="702"/>
      <c r="F781" s="449"/>
      <c r="G781" s="245"/>
      <c r="H781" s="245"/>
      <c r="I781" s="476">
        <f>F781+G781+H781</f>
        <v>0</v>
      </c>
      <c r="J781" s="243" t="str">
        <f t="shared" si="154"/>
        <v/>
      </c>
      <c r="K781" s="244"/>
      <c r="L781" s="423"/>
      <c r="M781" s="252"/>
      <c r="N781" s="315">
        <f>I781</f>
        <v>0</v>
      </c>
      <c r="O781" s="424">
        <f>L781+M781-N781</f>
        <v>0</v>
      </c>
      <c r="P781" s="244"/>
      <c r="Q781" s="661"/>
      <c r="R781" s="665"/>
      <c r="S781" s="665"/>
      <c r="T781" s="665"/>
      <c r="U781" s="665"/>
      <c r="V781" s="665"/>
      <c r="W781" s="709"/>
      <c r="X781" s="313">
        <f t="shared" si="155"/>
        <v>0</v>
      </c>
    </row>
    <row r="782" spans="2:24" ht="18.600000000000001" hidden="1" thickBot="1">
      <c r="B782" s="143"/>
      <c r="C782" s="142">
        <v>209</v>
      </c>
      <c r="D782" s="148" t="s">
        <v>902</v>
      </c>
      <c r="E782" s="702"/>
      <c r="F782" s="449"/>
      <c r="G782" s="245"/>
      <c r="H782" s="245"/>
      <c r="I782" s="476">
        <f>F782+G782+H782</f>
        <v>0</v>
      </c>
      <c r="J782" s="243" t="str">
        <f t="shared" si="154"/>
        <v/>
      </c>
      <c r="K782" s="244"/>
      <c r="L782" s="423"/>
      <c r="M782" s="252"/>
      <c r="N782" s="315">
        <f>I782</f>
        <v>0</v>
      </c>
      <c r="O782" s="424">
        <f>L782+M782-N782</f>
        <v>0</v>
      </c>
      <c r="P782" s="244"/>
      <c r="Q782" s="661"/>
      <c r="R782" s="665"/>
      <c r="S782" s="665"/>
      <c r="T782" s="665"/>
      <c r="U782" s="665"/>
      <c r="V782" s="665"/>
      <c r="W782" s="709"/>
      <c r="X782" s="313">
        <f t="shared" si="155"/>
        <v>0</v>
      </c>
    </row>
    <row r="783" spans="2:24" ht="18.600000000000001" thickBot="1">
      <c r="B783" s="684">
        <v>500</v>
      </c>
      <c r="C783" s="969" t="s">
        <v>203</v>
      </c>
      <c r="D783" s="969"/>
      <c r="E783" s="685"/>
      <c r="F783" s="686">
        <f>SUM(F784:F790)</f>
        <v>0</v>
      </c>
      <c r="G783" s="687">
        <f>SUM(G784:G790)</f>
        <v>24000</v>
      </c>
      <c r="H783" s="687">
        <f>SUM(H784:H790)</f>
        <v>0</v>
      </c>
      <c r="I783" s="687">
        <f>SUM(I784:I790)</f>
        <v>24000</v>
      </c>
      <c r="J783" s="243">
        <f t="shared" si="154"/>
        <v>1</v>
      </c>
      <c r="K783" s="244"/>
      <c r="L783" s="316">
        <f>SUM(L784:L790)</f>
        <v>0</v>
      </c>
      <c r="M783" s="317">
        <f>SUM(M784:M790)</f>
        <v>0</v>
      </c>
      <c r="N783" s="425">
        <f>SUM(N784:N790)</f>
        <v>24000</v>
      </c>
      <c r="O783" s="426">
        <f>SUM(O784:O790)</f>
        <v>-24000</v>
      </c>
      <c r="P783" s="244"/>
      <c r="Q783" s="663"/>
      <c r="R783" s="664"/>
      <c r="S783" s="665"/>
      <c r="T783" s="664"/>
      <c r="U783" s="664"/>
      <c r="V783" s="664"/>
      <c r="W783" s="710"/>
      <c r="X783" s="313">
        <f t="shared" si="155"/>
        <v>0</v>
      </c>
    </row>
    <row r="784" spans="2:24" ht="18.600000000000001" thickBot="1">
      <c r="B784" s="143"/>
      <c r="C784" s="160">
        <v>551</v>
      </c>
      <c r="D784" s="456" t="s">
        <v>204</v>
      </c>
      <c r="E784" s="702"/>
      <c r="F784" s="449"/>
      <c r="G784" s="245">
        <v>16000</v>
      </c>
      <c r="H784" s="245"/>
      <c r="I784" s="476">
        <f t="shared" ref="I784:I791" si="156">F784+G784+H784</f>
        <v>16000</v>
      </c>
      <c r="J784" s="243">
        <f t="shared" si="154"/>
        <v>1</v>
      </c>
      <c r="K784" s="244"/>
      <c r="L784" s="423"/>
      <c r="M784" s="252"/>
      <c r="N784" s="315">
        <f t="shared" ref="N784:N791" si="157">I784</f>
        <v>16000</v>
      </c>
      <c r="O784" s="424">
        <f t="shared" ref="O784:O791" si="158">L784+M784-N784</f>
        <v>-16000</v>
      </c>
      <c r="P784" s="244"/>
      <c r="Q784" s="661"/>
      <c r="R784" s="665"/>
      <c r="S784" s="665"/>
      <c r="T784" s="665"/>
      <c r="U784" s="665"/>
      <c r="V784" s="665"/>
      <c r="W784" s="709"/>
      <c r="X784" s="313">
        <f t="shared" si="155"/>
        <v>0</v>
      </c>
    </row>
    <row r="785" spans="2:24" ht="18.600000000000001" hidden="1" thickBot="1">
      <c r="B785" s="143"/>
      <c r="C785" s="161">
        <v>552</v>
      </c>
      <c r="D785" s="457" t="s">
        <v>205</v>
      </c>
      <c r="E785" s="702"/>
      <c r="F785" s="449"/>
      <c r="G785" s="245"/>
      <c r="H785" s="245"/>
      <c r="I785" s="476">
        <f t="shared" si="156"/>
        <v>0</v>
      </c>
      <c r="J785" s="243" t="str">
        <f t="shared" si="154"/>
        <v/>
      </c>
      <c r="K785" s="244"/>
      <c r="L785" s="423"/>
      <c r="M785" s="252"/>
      <c r="N785" s="315">
        <f t="shared" si="157"/>
        <v>0</v>
      </c>
      <c r="O785" s="424">
        <f t="shared" si="158"/>
        <v>0</v>
      </c>
      <c r="P785" s="244"/>
      <c r="Q785" s="661"/>
      <c r="R785" s="665"/>
      <c r="S785" s="665"/>
      <c r="T785" s="665"/>
      <c r="U785" s="665"/>
      <c r="V785" s="665"/>
      <c r="W785" s="709"/>
      <c r="X785" s="313">
        <f t="shared" si="155"/>
        <v>0</v>
      </c>
    </row>
    <row r="786" spans="2:24" ht="18.600000000000001" hidden="1" thickBot="1">
      <c r="B786" s="143"/>
      <c r="C786" s="161">
        <v>558</v>
      </c>
      <c r="D786" s="457" t="s">
        <v>1674</v>
      </c>
      <c r="E786" s="702"/>
      <c r="F786" s="592">
        <v>0</v>
      </c>
      <c r="G786" s="592">
        <v>0</v>
      </c>
      <c r="H786" s="592">
        <v>0</v>
      </c>
      <c r="I786" s="476">
        <f t="shared" si="156"/>
        <v>0</v>
      </c>
      <c r="J786" s="243" t="str">
        <f t="shared" si="154"/>
        <v/>
      </c>
      <c r="K786" s="244"/>
      <c r="L786" s="423"/>
      <c r="M786" s="252"/>
      <c r="N786" s="315">
        <f t="shared" si="157"/>
        <v>0</v>
      </c>
      <c r="O786" s="424">
        <f t="shared" si="158"/>
        <v>0</v>
      </c>
      <c r="P786" s="244"/>
      <c r="Q786" s="661"/>
      <c r="R786" s="665"/>
      <c r="S786" s="665"/>
      <c r="T786" s="665"/>
      <c r="U786" s="665"/>
      <c r="V786" s="665"/>
      <c r="W786" s="709"/>
      <c r="X786" s="313">
        <f t="shared" si="155"/>
        <v>0</v>
      </c>
    </row>
    <row r="787" spans="2:24" ht="18.600000000000001" thickBot="1">
      <c r="B787" s="143"/>
      <c r="C787" s="161">
        <v>560</v>
      </c>
      <c r="D787" s="458" t="s">
        <v>206</v>
      </c>
      <c r="E787" s="702"/>
      <c r="F787" s="449"/>
      <c r="G787" s="245">
        <v>6000</v>
      </c>
      <c r="H787" s="245"/>
      <c r="I787" s="476">
        <f t="shared" si="156"/>
        <v>6000</v>
      </c>
      <c r="J787" s="243">
        <f t="shared" si="154"/>
        <v>1</v>
      </c>
      <c r="K787" s="244"/>
      <c r="L787" s="423"/>
      <c r="M787" s="252"/>
      <c r="N787" s="315">
        <f t="shared" si="157"/>
        <v>6000</v>
      </c>
      <c r="O787" s="424">
        <f t="shared" si="158"/>
        <v>-6000</v>
      </c>
      <c r="P787" s="244"/>
      <c r="Q787" s="661"/>
      <c r="R787" s="665"/>
      <c r="S787" s="665"/>
      <c r="T787" s="665"/>
      <c r="U787" s="665"/>
      <c r="V787" s="665"/>
      <c r="W787" s="709"/>
      <c r="X787" s="313">
        <f t="shared" si="155"/>
        <v>0</v>
      </c>
    </row>
    <row r="788" spans="2:24" ht="18.600000000000001" thickBot="1">
      <c r="B788" s="143"/>
      <c r="C788" s="161">
        <v>580</v>
      </c>
      <c r="D788" s="457" t="s">
        <v>207</v>
      </c>
      <c r="E788" s="702"/>
      <c r="F788" s="449"/>
      <c r="G788" s="245">
        <v>2000</v>
      </c>
      <c r="H788" s="245"/>
      <c r="I788" s="476">
        <f t="shared" si="156"/>
        <v>2000</v>
      </c>
      <c r="J788" s="243">
        <f t="shared" si="154"/>
        <v>1</v>
      </c>
      <c r="K788" s="244"/>
      <c r="L788" s="423"/>
      <c r="M788" s="252"/>
      <c r="N788" s="315">
        <f t="shared" si="157"/>
        <v>2000</v>
      </c>
      <c r="O788" s="424">
        <f t="shared" si="158"/>
        <v>-2000</v>
      </c>
      <c r="P788" s="244"/>
      <c r="Q788" s="661"/>
      <c r="R788" s="665"/>
      <c r="S788" s="665"/>
      <c r="T788" s="665"/>
      <c r="U788" s="665"/>
      <c r="V788" s="665"/>
      <c r="W788" s="709"/>
      <c r="X788" s="313">
        <f t="shared" si="155"/>
        <v>0</v>
      </c>
    </row>
    <row r="789" spans="2:24" ht="18.600000000000001" hidden="1" thickBot="1">
      <c r="B789" s="143"/>
      <c r="C789" s="161">
        <v>588</v>
      </c>
      <c r="D789" s="457" t="s">
        <v>1679</v>
      </c>
      <c r="E789" s="702"/>
      <c r="F789" s="592">
        <v>0</v>
      </c>
      <c r="G789" s="592">
        <v>0</v>
      </c>
      <c r="H789" s="592">
        <v>0</v>
      </c>
      <c r="I789" s="476">
        <f t="shared" si="156"/>
        <v>0</v>
      </c>
      <c r="J789" s="243" t="str">
        <f t="shared" si="154"/>
        <v/>
      </c>
      <c r="K789" s="244"/>
      <c r="L789" s="423"/>
      <c r="M789" s="252"/>
      <c r="N789" s="315">
        <f t="shared" si="157"/>
        <v>0</v>
      </c>
      <c r="O789" s="424">
        <f t="shared" si="158"/>
        <v>0</v>
      </c>
      <c r="P789" s="244"/>
      <c r="Q789" s="661"/>
      <c r="R789" s="665"/>
      <c r="S789" s="665"/>
      <c r="T789" s="665"/>
      <c r="U789" s="665"/>
      <c r="V789" s="665"/>
      <c r="W789" s="709"/>
      <c r="X789" s="313">
        <f t="shared" si="155"/>
        <v>0</v>
      </c>
    </row>
    <row r="790" spans="2:24" ht="32.4" hidden="1" thickBot="1">
      <c r="B790" s="143"/>
      <c r="C790" s="162">
        <v>590</v>
      </c>
      <c r="D790" s="459" t="s">
        <v>208</v>
      </c>
      <c r="E790" s="702"/>
      <c r="F790" s="449"/>
      <c r="G790" s="245"/>
      <c r="H790" s="245"/>
      <c r="I790" s="476">
        <f t="shared" si="156"/>
        <v>0</v>
      </c>
      <c r="J790" s="243" t="str">
        <f t="shared" si="154"/>
        <v/>
      </c>
      <c r="K790" s="244"/>
      <c r="L790" s="423"/>
      <c r="M790" s="252"/>
      <c r="N790" s="315">
        <f t="shared" si="157"/>
        <v>0</v>
      </c>
      <c r="O790" s="424">
        <f t="shared" si="158"/>
        <v>0</v>
      </c>
      <c r="P790" s="244"/>
      <c r="Q790" s="661"/>
      <c r="R790" s="665"/>
      <c r="S790" s="665"/>
      <c r="T790" s="665"/>
      <c r="U790" s="665"/>
      <c r="V790" s="665"/>
      <c r="W790" s="709"/>
      <c r="X790" s="313">
        <f t="shared" si="155"/>
        <v>0</v>
      </c>
    </row>
    <row r="791" spans="2:24" ht="18.600000000000001" hidden="1" thickBot="1">
      <c r="B791" s="684">
        <v>800</v>
      </c>
      <c r="C791" s="969" t="s">
        <v>1058</v>
      </c>
      <c r="D791" s="969"/>
      <c r="E791" s="685"/>
      <c r="F791" s="688"/>
      <c r="G791" s="689"/>
      <c r="H791" s="689"/>
      <c r="I791" s="690">
        <f t="shared" si="156"/>
        <v>0</v>
      </c>
      <c r="J791" s="243" t="str">
        <f t="shared" si="154"/>
        <v/>
      </c>
      <c r="K791" s="244"/>
      <c r="L791" s="428"/>
      <c r="M791" s="254"/>
      <c r="N791" s="315">
        <f t="shared" si="157"/>
        <v>0</v>
      </c>
      <c r="O791" s="424">
        <f t="shared" si="158"/>
        <v>0</v>
      </c>
      <c r="P791" s="244"/>
      <c r="Q791" s="663"/>
      <c r="R791" s="664"/>
      <c r="S791" s="665"/>
      <c r="T791" s="665"/>
      <c r="U791" s="664"/>
      <c r="V791" s="665"/>
      <c r="W791" s="709"/>
      <c r="X791" s="313">
        <f t="shared" si="155"/>
        <v>0</v>
      </c>
    </row>
    <row r="792" spans="2:24" ht="18.600000000000001" thickBot="1">
      <c r="B792" s="684">
        <v>1000</v>
      </c>
      <c r="C792" s="971" t="s">
        <v>210</v>
      </c>
      <c r="D792" s="971"/>
      <c r="E792" s="685"/>
      <c r="F792" s="686">
        <f>SUM(F793:F809)</f>
        <v>0</v>
      </c>
      <c r="G792" s="687">
        <f>SUM(G793:G809)</f>
        <v>2000</v>
      </c>
      <c r="H792" s="687">
        <f>SUM(H793:H809)</f>
        <v>0</v>
      </c>
      <c r="I792" s="687">
        <f>SUM(I793:I809)</f>
        <v>2000</v>
      </c>
      <c r="J792" s="243">
        <f t="shared" si="154"/>
        <v>1</v>
      </c>
      <c r="K792" s="244"/>
      <c r="L792" s="316">
        <f>SUM(L793:L809)</f>
        <v>0</v>
      </c>
      <c r="M792" s="317">
        <f>SUM(M793:M809)</f>
        <v>0</v>
      </c>
      <c r="N792" s="425">
        <f>SUM(N793:N809)</f>
        <v>2000</v>
      </c>
      <c r="O792" s="426">
        <f>SUM(O793:O809)</f>
        <v>-2000</v>
      </c>
      <c r="P792" s="244"/>
      <c r="Q792" s="316">
        <f t="shared" ref="Q792:W792" si="159">SUM(Q793:Q809)</f>
        <v>0</v>
      </c>
      <c r="R792" s="317">
        <f t="shared" si="159"/>
        <v>0</v>
      </c>
      <c r="S792" s="317">
        <f t="shared" si="159"/>
        <v>2000</v>
      </c>
      <c r="T792" s="317">
        <f t="shared" si="159"/>
        <v>-2000</v>
      </c>
      <c r="U792" s="317">
        <f t="shared" si="159"/>
        <v>0</v>
      </c>
      <c r="V792" s="317">
        <f t="shared" si="159"/>
        <v>0</v>
      </c>
      <c r="W792" s="426">
        <f t="shared" si="159"/>
        <v>0</v>
      </c>
      <c r="X792" s="313">
        <f t="shared" si="155"/>
        <v>-2000</v>
      </c>
    </row>
    <row r="793" spans="2:24" ht="18.600000000000001" thickBot="1">
      <c r="B793" s="136"/>
      <c r="C793" s="144">
        <v>1011</v>
      </c>
      <c r="D793" s="163" t="s">
        <v>211</v>
      </c>
      <c r="E793" s="702"/>
      <c r="F793" s="449"/>
      <c r="G793" s="245">
        <v>2000</v>
      </c>
      <c r="H793" s="245"/>
      <c r="I793" s="476">
        <f t="shared" ref="I793:I809" si="160">F793+G793+H793</f>
        <v>2000</v>
      </c>
      <c r="J793" s="243">
        <f t="shared" si="154"/>
        <v>1</v>
      </c>
      <c r="K793" s="244"/>
      <c r="L793" s="423"/>
      <c r="M793" s="252"/>
      <c r="N793" s="315">
        <f t="shared" ref="N793:N809" si="161">I793</f>
        <v>2000</v>
      </c>
      <c r="O793" s="424">
        <f t="shared" ref="O793:O809" si="162">L793+M793-N793</f>
        <v>-2000</v>
      </c>
      <c r="P793" s="244"/>
      <c r="Q793" s="423"/>
      <c r="R793" s="252"/>
      <c r="S793" s="429">
        <f t="shared" ref="S793:S800" si="163">+IF(+(L793+M793)&gt;=I793,+M793,+(+I793-L793))</f>
        <v>2000</v>
      </c>
      <c r="T793" s="315">
        <f t="shared" ref="T793:T800" si="164">Q793+R793-S793</f>
        <v>-2000</v>
      </c>
      <c r="U793" s="252"/>
      <c r="V793" s="252"/>
      <c r="W793" s="253"/>
      <c r="X793" s="313">
        <f t="shared" si="155"/>
        <v>-2000</v>
      </c>
    </row>
    <row r="794" spans="2:24" ht="18.600000000000001" hidden="1" thickBot="1">
      <c r="B794" s="136"/>
      <c r="C794" s="137">
        <v>1012</v>
      </c>
      <c r="D794" s="145" t="s">
        <v>212</v>
      </c>
      <c r="E794" s="702"/>
      <c r="F794" s="449"/>
      <c r="G794" s="245"/>
      <c r="H794" s="245"/>
      <c r="I794" s="476">
        <f t="shared" si="160"/>
        <v>0</v>
      </c>
      <c r="J794" s="243" t="str">
        <f t="shared" si="154"/>
        <v/>
      </c>
      <c r="K794" s="244"/>
      <c r="L794" s="423"/>
      <c r="M794" s="252"/>
      <c r="N794" s="315">
        <f t="shared" si="161"/>
        <v>0</v>
      </c>
      <c r="O794" s="424">
        <f t="shared" si="162"/>
        <v>0</v>
      </c>
      <c r="P794" s="244"/>
      <c r="Q794" s="423"/>
      <c r="R794" s="252"/>
      <c r="S794" s="429">
        <f t="shared" si="163"/>
        <v>0</v>
      </c>
      <c r="T794" s="315">
        <f t="shared" si="164"/>
        <v>0</v>
      </c>
      <c r="U794" s="252"/>
      <c r="V794" s="252"/>
      <c r="W794" s="253"/>
      <c r="X794" s="313">
        <f t="shared" si="155"/>
        <v>0</v>
      </c>
    </row>
    <row r="795" spans="2:24" ht="18.600000000000001" hidden="1" thickBot="1">
      <c r="B795" s="136"/>
      <c r="C795" s="137">
        <v>1013</v>
      </c>
      <c r="D795" s="145" t="s">
        <v>213</v>
      </c>
      <c r="E795" s="702"/>
      <c r="F795" s="449"/>
      <c r="G795" s="245"/>
      <c r="H795" s="245"/>
      <c r="I795" s="476">
        <f t="shared" si="160"/>
        <v>0</v>
      </c>
      <c r="J795" s="243" t="str">
        <f t="shared" si="154"/>
        <v/>
      </c>
      <c r="K795" s="244"/>
      <c r="L795" s="423"/>
      <c r="M795" s="252"/>
      <c r="N795" s="315">
        <f t="shared" si="161"/>
        <v>0</v>
      </c>
      <c r="O795" s="424">
        <f t="shared" si="162"/>
        <v>0</v>
      </c>
      <c r="P795" s="244"/>
      <c r="Q795" s="423"/>
      <c r="R795" s="252"/>
      <c r="S795" s="429">
        <f t="shared" si="163"/>
        <v>0</v>
      </c>
      <c r="T795" s="315">
        <f t="shared" si="164"/>
        <v>0</v>
      </c>
      <c r="U795" s="252"/>
      <c r="V795" s="252"/>
      <c r="W795" s="253"/>
      <c r="X795" s="313">
        <f t="shared" si="155"/>
        <v>0</v>
      </c>
    </row>
    <row r="796" spans="2:24" ht="18.600000000000001" hidden="1" thickBot="1">
      <c r="B796" s="136"/>
      <c r="C796" s="137">
        <v>1014</v>
      </c>
      <c r="D796" s="145" t="s">
        <v>214</v>
      </c>
      <c r="E796" s="702"/>
      <c r="F796" s="449"/>
      <c r="G796" s="245"/>
      <c r="H796" s="245"/>
      <c r="I796" s="476">
        <f t="shared" si="160"/>
        <v>0</v>
      </c>
      <c r="J796" s="243" t="str">
        <f t="shared" si="154"/>
        <v/>
      </c>
      <c r="K796" s="244"/>
      <c r="L796" s="423"/>
      <c r="M796" s="252"/>
      <c r="N796" s="315">
        <f t="shared" si="161"/>
        <v>0</v>
      </c>
      <c r="O796" s="424">
        <f t="shared" si="162"/>
        <v>0</v>
      </c>
      <c r="P796" s="244"/>
      <c r="Q796" s="423"/>
      <c r="R796" s="252"/>
      <c r="S796" s="429">
        <f t="shared" si="163"/>
        <v>0</v>
      </c>
      <c r="T796" s="315">
        <f t="shared" si="164"/>
        <v>0</v>
      </c>
      <c r="U796" s="252"/>
      <c r="V796" s="252"/>
      <c r="W796" s="253"/>
      <c r="X796" s="313">
        <f t="shared" si="155"/>
        <v>0</v>
      </c>
    </row>
    <row r="797" spans="2:24" ht="18.600000000000001" hidden="1" thickBot="1">
      <c r="B797" s="136"/>
      <c r="C797" s="137">
        <v>1015</v>
      </c>
      <c r="D797" s="145" t="s">
        <v>215</v>
      </c>
      <c r="E797" s="702"/>
      <c r="F797" s="449"/>
      <c r="G797" s="245"/>
      <c r="H797" s="245"/>
      <c r="I797" s="476">
        <f t="shared" si="160"/>
        <v>0</v>
      </c>
      <c r="J797" s="243" t="str">
        <f t="shared" si="154"/>
        <v/>
      </c>
      <c r="K797" s="244"/>
      <c r="L797" s="423"/>
      <c r="M797" s="252"/>
      <c r="N797" s="315">
        <f t="shared" si="161"/>
        <v>0</v>
      </c>
      <c r="O797" s="424">
        <f t="shared" si="162"/>
        <v>0</v>
      </c>
      <c r="P797" s="244"/>
      <c r="Q797" s="423"/>
      <c r="R797" s="252"/>
      <c r="S797" s="429">
        <f t="shared" si="163"/>
        <v>0</v>
      </c>
      <c r="T797" s="315">
        <f t="shared" si="164"/>
        <v>0</v>
      </c>
      <c r="U797" s="252"/>
      <c r="V797" s="252"/>
      <c r="W797" s="253"/>
      <c r="X797" s="313">
        <f t="shared" si="155"/>
        <v>0</v>
      </c>
    </row>
    <row r="798" spans="2:24" ht="18.600000000000001" hidden="1" thickBot="1">
      <c r="B798" s="136"/>
      <c r="C798" s="137">
        <v>1016</v>
      </c>
      <c r="D798" s="145" t="s">
        <v>216</v>
      </c>
      <c r="E798" s="702"/>
      <c r="F798" s="449"/>
      <c r="G798" s="245"/>
      <c r="H798" s="245"/>
      <c r="I798" s="476">
        <f t="shared" si="160"/>
        <v>0</v>
      </c>
      <c r="J798" s="243" t="str">
        <f t="shared" si="154"/>
        <v/>
      </c>
      <c r="K798" s="244"/>
      <c r="L798" s="423"/>
      <c r="M798" s="252"/>
      <c r="N798" s="315">
        <f t="shared" si="161"/>
        <v>0</v>
      </c>
      <c r="O798" s="424">
        <f t="shared" si="162"/>
        <v>0</v>
      </c>
      <c r="P798" s="244"/>
      <c r="Q798" s="423"/>
      <c r="R798" s="252"/>
      <c r="S798" s="429">
        <f t="shared" si="163"/>
        <v>0</v>
      </c>
      <c r="T798" s="315">
        <f t="shared" si="164"/>
        <v>0</v>
      </c>
      <c r="U798" s="252"/>
      <c r="V798" s="252"/>
      <c r="W798" s="253"/>
      <c r="X798" s="313">
        <f t="shared" si="155"/>
        <v>0</v>
      </c>
    </row>
    <row r="799" spans="2:24" ht="18.600000000000001" hidden="1" thickBot="1">
      <c r="B799" s="140"/>
      <c r="C799" s="164">
        <v>1020</v>
      </c>
      <c r="D799" s="165" t="s">
        <v>217</v>
      </c>
      <c r="E799" s="702"/>
      <c r="F799" s="449"/>
      <c r="G799" s="245"/>
      <c r="H799" s="245"/>
      <c r="I799" s="476">
        <f t="shared" si="160"/>
        <v>0</v>
      </c>
      <c r="J799" s="243" t="str">
        <f t="shared" si="154"/>
        <v/>
      </c>
      <c r="K799" s="244"/>
      <c r="L799" s="423"/>
      <c r="M799" s="252"/>
      <c r="N799" s="315">
        <f t="shared" si="161"/>
        <v>0</v>
      </c>
      <c r="O799" s="424">
        <f t="shared" si="162"/>
        <v>0</v>
      </c>
      <c r="P799" s="244"/>
      <c r="Q799" s="423"/>
      <c r="R799" s="252"/>
      <c r="S799" s="429">
        <f t="shared" si="163"/>
        <v>0</v>
      </c>
      <c r="T799" s="315">
        <f t="shared" si="164"/>
        <v>0</v>
      </c>
      <c r="U799" s="252"/>
      <c r="V799" s="252"/>
      <c r="W799" s="253"/>
      <c r="X799" s="313">
        <f t="shared" si="155"/>
        <v>0</v>
      </c>
    </row>
    <row r="800" spans="2:24" ht="18.600000000000001" hidden="1" thickBot="1">
      <c r="B800" s="136"/>
      <c r="C800" s="137">
        <v>1030</v>
      </c>
      <c r="D800" s="145" t="s">
        <v>218</v>
      </c>
      <c r="E800" s="702"/>
      <c r="F800" s="449"/>
      <c r="G800" s="245"/>
      <c r="H800" s="245"/>
      <c r="I800" s="476">
        <f t="shared" si="160"/>
        <v>0</v>
      </c>
      <c r="J800" s="243" t="str">
        <f t="shared" si="154"/>
        <v/>
      </c>
      <c r="K800" s="244"/>
      <c r="L800" s="423"/>
      <c r="M800" s="252"/>
      <c r="N800" s="315">
        <f t="shared" si="161"/>
        <v>0</v>
      </c>
      <c r="O800" s="424">
        <f t="shared" si="162"/>
        <v>0</v>
      </c>
      <c r="P800" s="244"/>
      <c r="Q800" s="423"/>
      <c r="R800" s="252"/>
      <c r="S800" s="429">
        <f t="shared" si="163"/>
        <v>0</v>
      </c>
      <c r="T800" s="315">
        <f t="shared" si="164"/>
        <v>0</v>
      </c>
      <c r="U800" s="252"/>
      <c r="V800" s="252"/>
      <c r="W800" s="253"/>
      <c r="X800" s="313">
        <f t="shared" si="155"/>
        <v>0</v>
      </c>
    </row>
    <row r="801" spans="2:24" ht="18.600000000000001" hidden="1" thickBot="1">
      <c r="B801" s="136"/>
      <c r="C801" s="164">
        <v>1051</v>
      </c>
      <c r="D801" s="167" t="s">
        <v>219</v>
      </c>
      <c r="E801" s="702"/>
      <c r="F801" s="449"/>
      <c r="G801" s="245"/>
      <c r="H801" s="245"/>
      <c r="I801" s="476">
        <f t="shared" si="160"/>
        <v>0</v>
      </c>
      <c r="J801" s="243" t="str">
        <f t="shared" si="154"/>
        <v/>
      </c>
      <c r="K801" s="244"/>
      <c r="L801" s="423"/>
      <c r="M801" s="252"/>
      <c r="N801" s="315">
        <f t="shared" si="161"/>
        <v>0</v>
      </c>
      <c r="O801" s="424">
        <f t="shared" si="162"/>
        <v>0</v>
      </c>
      <c r="P801" s="244"/>
      <c r="Q801" s="661"/>
      <c r="R801" s="665"/>
      <c r="S801" s="665"/>
      <c r="T801" s="665"/>
      <c r="U801" s="665"/>
      <c r="V801" s="665"/>
      <c r="W801" s="709"/>
      <c r="X801" s="313">
        <f t="shared" si="155"/>
        <v>0</v>
      </c>
    </row>
    <row r="802" spans="2:24" ht="18.600000000000001" hidden="1" thickBot="1">
      <c r="B802" s="136"/>
      <c r="C802" s="137">
        <v>1052</v>
      </c>
      <c r="D802" s="145" t="s">
        <v>220</v>
      </c>
      <c r="E802" s="702"/>
      <c r="F802" s="449"/>
      <c r="G802" s="245"/>
      <c r="H802" s="245"/>
      <c r="I802" s="476">
        <f t="shared" si="160"/>
        <v>0</v>
      </c>
      <c r="J802" s="243" t="str">
        <f t="shared" si="154"/>
        <v/>
      </c>
      <c r="K802" s="244"/>
      <c r="L802" s="423"/>
      <c r="M802" s="252"/>
      <c r="N802" s="315">
        <f t="shared" si="161"/>
        <v>0</v>
      </c>
      <c r="O802" s="424">
        <f t="shared" si="162"/>
        <v>0</v>
      </c>
      <c r="P802" s="244"/>
      <c r="Q802" s="661"/>
      <c r="R802" s="665"/>
      <c r="S802" s="665"/>
      <c r="T802" s="665"/>
      <c r="U802" s="665"/>
      <c r="V802" s="665"/>
      <c r="W802" s="709"/>
      <c r="X802" s="313">
        <f t="shared" si="155"/>
        <v>0</v>
      </c>
    </row>
    <row r="803" spans="2:24" ht="18.600000000000001" hidden="1" thickBot="1">
      <c r="B803" s="136"/>
      <c r="C803" s="168">
        <v>1053</v>
      </c>
      <c r="D803" s="169" t="s">
        <v>1680</v>
      </c>
      <c r="E803" s="702"/>
      <c r="F803" s="449"/>
      <c r="G803" s="245"/>
      <c r="H803" s="245"/>
      <c r="I803" s="476">
        <f t="shared" si="160"/>
        <v>0</v>
      </c>
      <c r="J803" s="243" t="str">
        <f t="shared" si="154"/>
        <v/>
      </c>
      <c r="K803" s="244"/>
      <c r="L803" s="423"/>
      <c r="M803" s="252"/>
      <c r="N803" s="315">
        <f t="shared" si="161"/>
        <v>0</v>
      </c>
      <c r="O803" s="424">
        <f t="shared" si="162"/>
        <v>0</v>
      </c>
      <c r="P803" s="244"/>
      <c r="Q803" s="661"/>
      <c r="R803" s="665"/>
      <c r="S803" s="665"/>
      <c r="T803" s="665"/>
      <c r="U803" s="665"/>
      <c r="V803" s="665"/>
      <c r="W803" s="709"/>
      <c r="X803" s="313">
        <f t="shared" si="155"/>
        <v>0</v>
      </c>
    </row>
    <row r="804" spans="2:24" ht="18.600000000000001" hidden="1" thickBot="1">
      <c r="B804" s="136"/>
      <c r="C804" s="137">
        <v>1062</v>
      </c>
      <c r="D804" s="139" t="s">
        <v>221</v>
      </c>
      <c r="E804" s="702"/>
      <c r="F804" s="449"/>
      <c r="G804" s="245"/>
      <c r="H804" s="245"/>
      <c r="I804" s="476">
        <f t="shared" si="160"/>
        <v>0</v>
      </c>
      <c r="J804" s="243" t="str">
        <f t="shared" si="154"/>
        <v/>
      </c>
      <c r="K804" s="244"/>
      <c r="L804" s="423"/>
      <c r="M804" s="252"/>
      <c r="N804" s="315">
        <f t="shared" si="161"/>
        <v>0</v>
      </c>
      <c r="O804" s="424">
        <f t="shared" si="162"/>
        <v>0</v>
      </c>
      <c r="P804" s="244"/>
      <c r="Q804" s="423"/>
      <c r="R804" s="252"/>
      <c r="S804" s="429">
        <f>+IF(+(L804+M804)&gt;=I804,+M804,+(+I804-L804))</f>
        <v>0</v>
      </c>
      <c r="T804" s="315">
        <f>Q804+R804-S804</f>
        <v>0</v>
      </c>
      <c r="U804" s="252"/>
      <c r="V804" s="252"/>
      <c r="W804" s="253"/>
      <c r="X804" s="313">
        <f t="shared" si="155"/>
        <v>0</v>
      </c>
    </row>
    <row r="805" spans="2:24" ht="18.600000000000001" hidden="1" thickBot="1">
      <c r="B805" s="136"/>
      <c r="C805" s="137">
        <v>1063</v>
      </c>
      <c r="D805" s="139" t="s">
        <v>222</v>
      </c>
      <c r="E805" s="702"/>
      <c r="F805" s="449"/>
      <c r="G805" s="245"/>
      <c r="H805" s="245"/>
      <c r="I805" s="476">
        <f t="shared" si="160"/>
        <v>0</v>
      </c>
      <c r="J805" s="243" t="str">
        <f t="shared" si="154"/>
        <v/>
      </c>
      <c r="K805" s="244"/>
      <c r="L805" s="423"/>
      <c r="M805" s="252"/>
      <c r="N805" s="315">
        <f t="shared" si="161"/>
        <v>0</v>
      </c>
      <c r="O805" s="424">
        <f t="shared" si="162"/>
        <v>0</v>
      </c>
      <c r="P805" s="244"/>
      <c r="Q805" s="661"/>
      <c r="R805" s="665"/>
      <c r="S805" s="665"/>
      <c r="T805" s="665"/>
      <c r="U805" s="665"/>
      <c r="V805" s="665"/>
      <c r="W805" s="709"/>
      <c r="X805" s="313">
        <f t="shared" si="155"/>
        <v>0</v>
      </c>
    </row>
    <row r="806" spans="2:24" ht="18.600000000000001" hidden="1" thickBot="1">
      <c r="B806" s="136"/>
      <c r="C806" s="168">
        <v>1069</v>
      </c>
      <c r="D806" s="170" t="s">
        <v>223</v>
      </c>
      <c r="E806" s="702"/>
      <c r="F806" s="449"/>
      <c r="G806" s="245"/>
      <c r="H806" s="245"/>
      <c r="I806" s="476">
        <f t="shared" si="160"/>
        <v>0</v>
      </c>
      <c r="J806" s="243" t="str">
        <f t="shared" ref="J806:J837" si="165">(IF($E806&lt;&gt;0,$J$2,IF($I806&lt;&gt;0,$J$2,"")))</f>
        <v/>
      </c>
      <c r="K806" s="244"/>
      <c r="L806" s="423"/>
      <c r="M806" s="252"/>
      <c r="N806" s="315">
        <f t="shared" si="161"/>
        <v>0</v>
      </c>
      <c r="O806" s="424">
        <f t="shared" si="162"/>
        <v>0</v>
      </c>
      <c r="P806" s="244"/>
      <c r="Q806" s="423"/>
      <c r="R806" s="252"/>
      <c r="S806" s="429">
        <f>+IF(+(L806+M806)&gt;=I806,+M806,+(+I806-L806))</f>
        <v>0</v>
      </c>
      <c r="T806" s="315">
        <f>Q806+R806-S806</f>
        <v>0</v>
      </c>
      <c r="U806" s="252"/>
      <c r="V806" s="252"/>
      <c r="W806" s="253"/>
      <c r="X806" s="313">
        <f t="shared" ref="X806:X837" si="166">T806-U806-V806-W806</f>
        <v>0</v>
      </c>
    </row>
    <row r="807" spans="2:24" ht="31.8" hidden="1" thickBot="1">
      <c r="B807" s="140"/>
      <c r="C807" s="137">
        <v>1091</v>
      </c>
      <c r="D807" s="145" t="s">
        <v>224</v>
      </c>
      <c r="E807" s="702"/>
      <c r="F807" s="449"/>
      <c r="G807" s="245"/>
      <c r="H807" s="245"/>
      <c r="I807" s="476">
        <f t="shared" si="160"/>
        <v>0</v>
      </c>
      <c r="J807" s="243" t="str">
        <f t="shared" si="165"/>
        <v/>
      </c>
      <c r="K807" s="244"/>
      <c r="L807" s="423"/>
      <c r="M807" s="252"/>
      <c r="N807" s="315">
        <f t="shared" si="161"/>
        <v>0</v>
      </c>
      <c r="O807" s="424">
        <f t="shared" si="162"/>
        <v>0</v>
      </c>
      <c r="P807" s="244"/>
      <c r="Q807" s="423"/>
      <c r="R807" s="252"/>
      <c r="S807" s="429">
        <f>+IF(+(L807+M807)&gt;=I807,+M807,+(+I807-L807))</f>
        <v>0</v>
      </c>
      <c r="T807" s="315">
        <f>Q807+R807-S807</f>
        <v>0</v>
      </c>
      <c r="U807" s="252"/>
      <c r="V807" s="252"/>
      <c r="W807" s="253"/>
      <c r="X807" s="313">
        <f t="shared" si="166"/>
        <v>0</v>
      </c>
    </row>
    <row r="808" spans="2:24" ht="18.600000000000001" hidden="1" thickBot="1">
      <c r="B808" s="136"/>
      <c r="C808" s="137">
        <v>1092</v>
      </c>
      <c r="D808" s="145" t="s">
        <v>351</v>
      </c>
      <c r="E808" s="702"/>
      <c r="F808" s="449"/>
      <c r="G808" s="245"/>
      <c r="H808" s="245"/>
      <c r="I808" s="476">
        <f t="shared" si="160"/>
        <v>0</v>
      </c>
      <c r="J808" s="243" t="str">
        <f t="shared" si="165"/>
        <v/>
      </c>
      <c r="K808" s="244"/>
      <c r="L808" s="423"/>
      <c r="M808" s="252"/>
      <c r="N808" s="315">
        <f t="shared" si="161"/>
        <v>0</v>
      </c>
      <c r="O808" s="424">
        <f t="shared" si="162"/>
        <v>0</v>
      </c>
      <c r="P808" s="244"/>
      <c r="Q808" s="661"/>
      <c r="R808" s="665"/>
      <c r="S808" s="665"/>
      <c r="T808" s="665"/>
      <c r="U808" s="665"/>
      <c r="V808" s="665"/>
      <c r="W808" s="709"/>
      <c r="X808" s="313">
        <f t="shared" si="166"/>
        <v>0</v>
      </c>
    </row>
    <row r="809" spans="2:24" ht="18.600000000000001" hidden="1" thickBot="1">
      <c r="B809" s="136"/>
      <c r="C809" s="142">
        <v>1098</v>
      </c>
      <c r="D809" s="146" t="s">
        <v>225</v>
      </c>
      <c r="E809" s="702"/>
      <c r="F809" s="449"/>
      <c r="G809" s="245"/>
      <c r="H809" s="245"/>
      <c r="I809" s="476">
        <f t="shared" si="160"/>
        <v>0</v>
      </c>
      <c r="J809" s="243" t="str">
        <f t="shared" si="165"/>
        <v/>
      </c>
      <c r="K809" s="244"/>
      <c r="L809" s="423"/>
      <c r="M809" s="252"/>
      <c r="N809" s="315">
        <f t="shared" si="161"/>
        <v>0</v>
      </c>
      <c r="O809" s="424">
        <f t="shared" si="162"/>
        <v>0</v>
      </c>
      <c r="P809" s="244"/>
      <c r="Q809" s="423"/>
      <c r="R809" s="252"/>
      <c r="S809" s="429">
        <f>+IF(+(L809+M809)&gt;=I809,+M809,+(+I809-L809))</f>
        <v>0</v>
      </c>
      <c r="T809" s="315">
        <f>Q809+R809-S809</f>
        <v>0</v>
      </c>
      <c r="U809" s="252"/>
      <c r="V809" s="252"/>
      <c r="W809" s="253"/>
      <c r="X809" s="313">
        <f t="shared" si="166"/>
        <v>0</v>
      </c>
    </row>
    <row r="810" spans="2:24" ht="18.600000000000001" hidden="1" thickBot="1">
      <c r="B810" s="684">
        <v>1900</v>
      </c>
      <c r="C810" s="946" t="s">
        <v>285</v>
      </c>
      <c r="D810" s="946"/>
      <c r="E810" s="685"/>
      <c r="F810" s="686">
        <f>SUM(F811:F813)</f>
        <v>0</v>
      </c>
      <c r="G810" s="687">
        <f>SUM(G811:G813)</f>
        <v>0</v>
      </c>
      <c r="H810" s="687">
        <f>SUM(H811:H813)</f>
        <v>0</v>
      </c>
      <c r="I810" s="687">
        <f>SUM(I811:I813)</f>
        <v>0</v>
      </c>
      <c r="J810" s="243" t="str">
        <f t="shared" si="165"/>
        <v/>
      </c>
      <c r="K810" s="244"/>
      <c r="L810" s="316">
        <f>SUM(L811:L813)</f>
        <v>0</v>
      </c>
      <c r="M810" s="317">
        <f>SUM(M811:M813)</f>
        <v>0</v>
      </c>
      <c r="N810" s="425">
        <f>SUM(N811:N813)</f>
        <v>0</v>
      </c>
      <c r="O810" s="426">
        <f>SUM(O811:O813)</f>
        <v>0</v>
      </c>
      <c r="P810" s="244"/>
      <c r="Q810" s="663"/>
      <c r="R810" s="664"/>
      <c r="S810" s="664"/>
      <c r="T810" s="664"/>
      <c r="U810" s="664"/>
      <c r="V810" s="664"/>
      <c r="W810" s="710"/>
      <c r="X810" s="313">
        <f t="shared" si="166"/>
        <v>0</v>
      </c>
    </row>
    <row r="811" spans="2:24" ht="18.600000000000001" hidden="1" thickBot="1">
      <c r="B811" s="136"/>
      <c r="C811" s="144">
        <v>1901</v>
      </c>
      <c r="D811" s="138" t="s">
        <v>286</v>
      </c>
      <c r="E811" s="702"/>
      <c r="F811" s="449"/>
      <c r="G811" s="245"/>
      <c r="H811" s="245"/>
      <c r="I811" s="476">
        <f>F811+G811+H811</f>
        <v>0</v>
      </c>
      <c r="J811" s="243" t="str">
        <f t="shared" si="165"/>
        <v/>
      </c>
      <c r="K811" s="244"/>
      <c r="L811" s="423"/>
      <c r="M811" s="252"/>
      <c r="N811" s="315">
        <f>I811</f>
        <v>0</v>
      </c>
      <c r="O811" s="424">
        <f>L811+M811-N811</f>
        <v>0</v>
      </c>
      <c r="P811" s="244"/>
      <c r="Q811" s="661"/>
      <c r="R811" s="665"/>
      <c r="S811" s="665"/>
      <c r="T811" s="665"/>
      <c r="U811" s="665"/>
      <c r="V811" s="665"/>
      <c r="W811" s="709"/>
      <c r="X811" s="313">
        <f t="shared" si="166"/>
        <v>0</v>
      </c>
    </row>
    <row r="812" spans="2:24" ht="18.600000000000001" hidden="1" thickBot="1">
      <c r="B812" s="136"/>
      <c r="C812" s="137">
        <v>1981</v>
      </c>
      <c r="D812" s="139" t="s">
        <v>287</v>
      </c>
      <c r="E812" s="702"/>
      <c r="F812" s="449"/>
      <c r="G812" s="245"/>
      <c r="H812" s="245"/>
      <c r="I812" s="476">
        <f>F812+G812+H812</f>
        <v>0</v>
      </c>
      <c r="J812" s="243" t="str">
        <f t="shared" si="165"/>
        <v/>
      </c>
      <c r="K812" s="244"/>
      <c r="L812" s="423"/>
      <c r="M812" s="252"/>
      <c r="N812" s="315">
        <f>I812</f>
        <v>0</v>
      </c>
      <c r="O812" s="424">
        <f>L812+M812-N812</f>
        <v>0</v>
      </c>
      <c r="P812" s="244"/>
      <c r="Q812" s="661"/>
      <c r="R812" s="665"/>
      <c r="S812" s="665"/>
      <c r="T812" s="665"/>
      <c r="U812" s="665"/>
      <c r="V812" s="665"/>
      <c r="W812" s="709"/>
      <c r="X812" s="313">
        <f t="shared" si="166"/>
        <v>0</v>
      </c>
    </row>
    <row r="813" spans="2:24" ht="18.600000000000001" hidden="1" thickBot="1">
      <c r="B813" s="136"/>
      <c r="C813" s="142">
        <v>1991</v>
      </c>
      <c r="D813" s="141" t="s">
        <v>288</v>
      </c>
      <c r="E813" s="702"/>
      <c r="F813" s="449"/>
      <c r="G813" s="245"/>
      <c r="H813" s="245"/>
      <c r="I813" s="476">
        <f>F813+G813+H813</f>
        <v>0</v>
      </c>
      <c r="J813" s="243" t="str">
        <f t="shared" si="165"/>
        <v/>
      </c>
      <c r="K813" s="244"/>
      <c r="L813" s="423"/>
      <c r="M813" s="252"/>
      <c r="N813" s="315">
        <f>I813</f>
        <v>0</v>
      </c>
      <c r="O813" s="424">
        <f>L813+M813-N813</f>
        <v>0</v>
      </c>
      <c r="P813" s="244"/>
      <c r="Q813" s="661"/>
      <c r="R813" s="665"/>
      <c r="S813" s="665"/>
      <c r="T813" s="665"/>
      <c r="U813" s="665"/>
      <c r="V813" s="665"/>
      <c r="W813" s="709"/>
      <c r="X813" s="313">
        <f t="shared" si="166"/>
        <v>0</v>
      </c>
    </row>
    <row r="814" spans="2:24" ht="18.600000000000001" hidden="1" thickBot="1">
      <c r="B814" s="684">
        <v>2100</v>
      </c>
      <c r="C814" s="946" t="s">
        <v>1066</v>
      </c>
      <c r="D814" s="946"/>
      <c r="E814" s="685"/>
      <c r="F814" s="686">
        <f>SUM(F815:F819)</f>
        <v>0</v>
      </c>
      <c r="G814" s="687">
        <f>SUM(G815:G819)</f>
        <v>0</v>
      </c>
      <c r="H814" s="687">
        <f>SUM(H815:H819)</f>
        <v>0</v>
      </c>
      <c r="I814" s="687">
        <f>SUM(I815:I819)</f>
        <v>0</v>
      </c>
      <c r="J814" s="243" t="str">
        <f t="shared" si="165"/>
        <v/>
      </c>
      <c r="K814" s="244"/>
      <c r="L814" s="316">
        <f>SUM(L815:L819)</f>
        <v>0</v>
      </c>
      <c r="M814" s="317">
        <f>SUM(M815:M819)</f>
        <v>0</v>
      </c>
      <c r="N814" s="425">
        <f>SUM(N815:N819)</f>
        <v>0</v>
      </c>
      <c r="O814" s="426">
        <f>SUM(O815:O819)</f>
        <v>0</v>
      </c>
      <c r="P814" s="244"/>
      <c r="Q814" s="663"/>
      <c r="R814" s="664"/>
      <c r="S814" s="664"/>
      <c r="T814" s="664"/>
      <c r="U814" s="664"/>
      <c r="V814" s="664"/>
      <c r="W814" s="710"/>
      <c r="X814" s="313">
        <f t="shared" si="166"/>
        <v>0</v>
      </c>
    </row>
    <row r="815" spans="2:24" ht="18.600000000000001" hidden="1" thickBot="1">
      <c r="B815" s="136"/>
      <c r="C815" s="144">
        <v>2110</v>
      </c>
      <c r="D815" s="147" t="s">
        <v>226</v>
      </c>
      <c r="E815" s="702"/>
      <c r="F815" s="449"/>
      <c r="G815" s="245"/>
      <c r="H815" s="245"/>
      <c r="I815" s="476">
        <f>F815+G815+H815</f>
        <v>0</v>
      </c>
      <c r="J815" s="243" t="str">
        <f t="shared" si="165"/>
        <v/>
      </c>
      <c r="K815" s="244"/>
      <c r="L815" s="423"/>
      <c r="M815" s="252"/>
      <c r="N815" s="315">
        <f>I815</f>
        <v>0</v>
      </c>
      <c r="O815" s="424">
        <f>L815+M815-N815</f>
        <v>0</v>
      </c>
      <c r="P815" s="244"/>
      <c r="Q815" s="661"/>
      <c r="R815" s="665"/>
      <c r="S815" s="665"/>
      <c r="T815" s="665"/>
      <c r="U815" s="665"/>
      <c r="V815" s="665"/>
      <c r="W815" s="709"/>
      <c r="X815" s="313">
        <f t="shared" si="166"/>
        <v>0</v>
      </c>
    </row>
    <row r="816" spans="2:24" ht="18.600000000000001" hidden="1" thickBot="1">
      <c r="B816" s="171"/>
      <c r="C816" s="137">
        <v>2120</v>
      </c>
      <c r="D816" s="159" t="s">
        <v>227</v>
      </c>
      <c r="E816" s="702"/>
      <c r="F816" s="449"/>
      <c r="G816" s="245"/>
      <c r="H816" s="245"/>
      <c r="I816" s="476">
        <f>F816+G816+H816</f>
        <v>0</v>
      </c>
      <c r="J816" s="243" t="str">
        <f t="shared" si="165"/>
        <v/>
      </c>
      <c r="K816" s="244"/>
      <c r="L816" s="423"/>
      <c r="M816" s="252"/>
      <c r="N816" s="315">
        <f>I816</f>
        <v>0</v>
      </c>
      <c r="O816" s="424">
        <f>L816+M816-N816</f>
        <v>0</v>
      </c>
      <c r="P816" s="244"/>
      <c r="Q816" s="661"/>
      <c r="R816" s="665"/>
      <c r="S816" s="665"/>
      <c r="T816" s="665"/>
      <c r="U816" s="665"/>
      <c r="V816" s="665"/>
      <c r="W816" s="709"/>
      <c r="X816" s="313">
        <f t="shared" si="166"/>
        <v>0</v>
      </c>
    </row>
    <row r="817" spans="2:24" ht="18.600000000000001" hidden="1" thickBot="1">
      <c r="B817" s="171"/>
      <c r="C817" s="137">
        <v>2125</v>
      </c>
      <c r="D817" s="156" t="s">
        <v>1059</v>
      </c>
      <c r="E817" s="702"/>
      <c r="F817" s="592">
        <v>0</v>
      </c>
      <c r="G817" s="592">
        <v>0</v>
      </c>
      <c r="H817" s="592">
        <v>0</v>
      </c>
      <c r="I817" s="476">
        <f>F817+G817+H817</f>
        <v>0</v>
      </c>
      <c r="J817" s="243" t="str">
        <f t="shared" si="165"/>
        <v/>
      </c>
      <c r="K817" s="244"/>
      <c r="L817" s="423"/>
      <c r="M817" s="252"/>
      <c r="N817" s="315">
        <f>I817</f>
        <v>0</v>
      </c>
      <c r="O817" s="424">
        <f>L817+M817-N817</f>
        <v>0</v>
      </c>
      <c r="P817" s="244"/>
      <c r="Q817" s="661"/>
      <c r="R817" s="665"/>
      <c r="S817" s="665"/>
      <c r="T817" s="665"/>
      <c r="U817" s="665"/>
      <c r="V817" s="665"/>
      <c r="W817" s="709"/>
      <c r="X817" s="313">
        <f t="shared" si="166"/>
        <v>0</v>
      </c>
    </row>
    <row r="818" spans="2:24" ht="18.600000000000001" hidden="1" thickBot="1">
      <c r="B818" s="143"/>
      <c r="C818" s="137">
        <v>2140</v>
      </c>
      <c r="D818" s="159" t="s">
        <v>229</v>
      </c>
      <c r="E818" s="702"/>
      <c r="F818" s="592">
        <v>0</v>
      </c>
      <c r="G818" s="592">
        <v>0</v>
      </c>
      <c r="H818" s="592">
        <v>0</v>
      </c>
      <c r="I818" s="476">
        <f>F818+G818+H818</f>
        <v>0</v>
      </c>
      <c r="J818" s="243" t="str">
        <f t="shared" si="165"/>
        <v/>
      </c>
      <c r="K818" s="244"/>
      <c r="L818" s="423"/>
      <c r="M818" s="252"/>
      <c r="N818" s="315">
        <f>I818</f>
        <v>0</v>
      </c>
      <c r="O818" s="424">
        <f>L818+M818-N818</f>
        <v>0</v>
      </c>
      <c r="P818" s="244"/>
      <c r="Q818" s="661"/>
      <c r="R818" s="665"/>
      <c r="S818" s="665"/>
      <c r="T818" s="665"/>
      <c r="U818" s="665"/>
      <c r="V818" s="665"/>
      <c r="W818" s="709"/>
      <c r="X818" s="313">
        <f t="shared" si="166"/>
        <v>0</v>
      </c>
    </row>
    <row r="819" spans="2:24" ht="18.600000000000001" hidden="1" thickBot="1">
      <c r="B819" s="136"/>
      <c r="C819" s="142">
        <v>2190</v>
      </c>
      <c r="D819" s="491" t="s">
        <v>230</v>
      </c>
      <c r="E819" s="702"/>
      <c r="F819" s="449"/>
      <c r="G819" s="245"/>
      <c r="H819" s="245"/>
      <c r="I819" s="476">
        <f>F819+G819+H819</f>
        <v>0</v>
      </c>
      <c r="J819" s="243" t="str">
        <f t="shared" si="165"/>
        <v/>
      </c>
      <c r="K819" s="244"/>
      <c r="L819" s="423"/>
      <c r="M819" s="252"/>
      <c r="N819" s="315">
        <f>I819</f>
        <v>0</v>
      </c>
      <c r="O819" s="424">
        <f>L819+M819-N819</f>
        <v>0</v>
      </c>
      <c r="P819" s="244"/>
      <c r="Q819" s="661"/>
      <c r="R819" s="665"/>
      <c r="S819" s="665"/>
      <c r="T819" s="665"/>
      <c r="U819" s="665"/>
      <c r="V819" s="665"/>
      <c r="W819" s="709"/>
      <c r="X819" s="313">
        <f t="shared" si="166"/>
        <v>0</v>
      </c>
    </row>
    <row r="820" spans="2:24" ht="18.600000000000001" hidden="1" thickBot="1">
      <c r="B820" s="684">
        <v>2200</v>
      </c>
      <c r="C820" s="946" t="s">
        <v>231</v>
      </c>
      <c r="D820" s="946"/>
      <c r="E820" s="685"/>
      <c r="F820" s="686">
        <f>SUM(F821:F822)</f>
        <v>0</v>
      </c>
      <c r="G820" s="687">
        <f>SUM(G821:G822)</f>
        <v>0</v>
      </c>
      <c r="H820" s="687">
        <f>SUM(H821:H822)</f>
        <v>0</v>
      </c>
      <c r="I820" s="687">
        <f>SUM(I821:I822)</f>
        <v>0</v>
      </c>
      <c r="J820" s="243" t="str">
        <f t="shared" si="165"/>
        <v/>
      </c>
      <c r="K820" s="244"/>
      <c r="L820" s="316">
        <f>SUM(L821:L822)</f>
        <v>0</v>
      </c>
      <c r="M820" s="317">
        <f>SUM(M821:M822)</f>
        <v>0</v>
      </c>
      <c r="N820" s="425">
        <f>SUM(N821:N822)</f>
        <v>0</v>
      </c>
      <c r="O820" s="426">
        <f>SUM(O821:O822)</f>
        <v>0</v>
      </c>
      <c r="P820" s="244"/>
      <c r="Q820" s="663"/>
      <c r="R820" s="664"/>
      <c r="S820" s="664"/>
      <c r="T820" s="664"/>
      <c r="U820" s="664"/>
      <c r="V820" s="664"/>
      <c r="W820" s="710"/>
      <c r="X820" s="313">
        <f t="shared" si="166"/>
        <v>0</v>
      </c>
    </row>
    <row r="821" spans="2:24" ht="18.600000000000001" hidden="1" thickBot="1">
      <c r="B821" s="136"/>
      <c r="C821" s="137">
        <v>2221</v>
      </c>
      <c r="D821" s="139" t="s">
        <v>1439</v>
      </c>
      <c r="E821" s="702"/>
      <c r="F821" s="449"/>
      <c r="G821" s="245"/>
      <c r="H821" s="245"/>
      <c r="I821" s="476">
        <f>F821+G821+H821</f>
        <v>0</v>
      </c>
      <c r="J821" s="243" t="str">
        <f t="shared" si="165"/>
        <v/>
      </c>
      <c r="K821" s="244"/>
      <c r="L821" s="423"/>
      <c r="M821" s="252"/>
      <c r="N821" s="315">
        <f t="shared" ref="N821:N829" si="167">I821</f>
        <v>0</v>
      </c>
      <c r="O821" s="424">
        <f t="shared" ref="O821:O829" si="168">L821+M821-N821</f>
        <v>0</v>
      </c>
      <c r="P821" s="244"/>
      <c r="Q821" s="661"/>
      <c r="R821" s="665"/>
      <c r="S821" s="665"/>
      <c r="T821" s="665"/>
      <c r="U821" s="665"/>
      <c r="V821" s="665"/>
      <c r="W821" s="709"/>
      <c r="X821" s="313">
        <f t="shared" si="166"/>
        <v>0</v>
      </c>
    </row>
    <row r="822" spans="2:24" ht="18.600000000000001" hidden="1" thickBot="1">
      <c r="B822" s="136"/>
      <c r="C822" s="142">
        <v>2224</v>
      </c>
      <c r="D822" s="141" t="s">
        <v>232</v>
      </c>
      <c r="E822" s="702"/>
      <c r="F822" s="449"/>
      <c r="G822" s="245"/>
      <c r="H822" s="245"/>
      <c r="I822" s="476">
        <f>F822+G822+H822</f>
        <v>0</v>
      </c>
      <c r="J822" s="243" t="str">
        <f t="shared" si="165"/>
        <v/>
      </c>
      <c r="K822" s="244"/>
      <c r="L822" s="423"/>
      <c r="M822" s="252"/>
      <c r="N822" s="315">
        <f t="shared" si="167"/>
        <v>0</v>
      </c>
      <c r="O822" s="424">
        <f t="shared" si="168"/>
        <v>0</v>
      </c>
      <c r="P822" s="244"/>
      <c r="Q822" s="661"/>
      <c r="R822" s="665"/>
      <c r="S822" s="665"/>
      <c r="T822" s="665"/>
      <c r="U822" s="665"/>
      <c r="V822" s="665"/>
      <c r="W822" s="709"/>
      <c r="X822" s="313">
        <f t="shared" si="166"/>
        <v>0</v>
      </c>
    </row>
    <row r="823" spans="2:24" ht="18.600000000000001" hidden="1" thickBot="1">
      <c r="B823" s="684">
        <v>2500</v>
      </c>
      <c r="C823" s="949" t="s">
        <v>233</v>
      </c>
      <c r="D823" s="949"/>
      <c r="E823" s="685"/>
      <c r="F823" s="688"/>
      <c r="G823" s="689"/>
      <c r="H823" s="689"/>
      <c r="I823" s="690">
        <f>F823+G823+H823</f>
        <v>0</v>
      </c>
      <c r="J823" s="243" t="str">
        <f t="shared" si="165"/>
        <v/>
      </c>
      <c r="K823" s="244"/>
      <c r="L823" s="428"/>
      <c r="M823" s="254"/>
      <c r="N823" s="315">
        <f t="shared" si="167"/>
        <v>0</v>
      </c>
      <c r="O823" s="424">
        <f t="shared" si="168"/>
        <v>0</v>
      </c>
      <c r="P823" s="244"/>
      <c r="Q823" s="663"/>
      <c r="R823" s="664"/>
      <c r="S823" s="665"/>
      <c r="T823" s="665"/>
      <c r="U823" s="664"/>
      <c r="V823" s="665"/>
      <c r="W823" s="709"/>
      <c r="X823" s="313">
        <f t="shared" si="166"/>
        <v>0</v>
      </c>
    </row>
    <row r="824" spans="2:24" ht="18.600000000000001" hidden="1" thickBot="1">
      <c r="B824" s="684">
        <v>2600</v>
      </c>
      <c r="C824" s="952" t="s">
        <v>234</v>
      </c>
      <c r="D824" s="962"/>
      <c r="E824" s="685"/>
      <c r="F824" s="688"/>
      <c r="G824" s="689"/>
      <c r="H824" s="689"/>
      <c r="I824" s="690">
        <f>F824+G824+H824</f>
        <v>0</v>
      </c>
      <c r="J824" s="243" t="str">
        <f t="shared" si="165"/>
        <v/>
      </c>
      <c r="K824" s="244"/>
      <c r="L824" s="428"/>
      <c r="M824" s="254"/>
      <c r="N824" s="315">
        <f t="shared" si="167"/>
        <v>0</v>
      </c>
      <c r="O824" s="424">
        <f t="shared" si="168"/>
        <v>0</v>
      </c>
      <c r="P824" s="244"/>
      <c r="Q824" s="663"/>
      <c r="R824" s="664"/>
      <c r="S824" s="665"/>
      <c r="T824" s="665"/>
      <c r="U824" s="664"/>
      <c r="V824" s="665"/>
      <c r="W824" s="709"/>
      <c r="X824" s="313">
        <f t="shared" si="166"/>
        <v>0</v>
      </c>
    </row>
    <row r="825" spans="2:24" ht="18.600000000000001" hidden="1" thickBot="1">
      <c r="B825" s="684">
        <v>2700</v>
      </c>
      <c r="C825" s="952" t="s">
        <v>235</v>
      </c>
      <c r="D825" s="962"/>
      <c r="E825" s="685"/>
      <c r="F825" s="688"/>
      <c r="G825" s="689"/>
      <c r="H825" s="689"/>
      <c r="I825" s="690">
        <f>F825+G825+H825</f>
        <v>0</v>
      </c>
      <c r="J825" s="243" t="str">
        <f t="shared" si="165"/>
        <v/>
      </c>
      <c r="K825" s="244"/>
      <c r="L825" s="428"/>
      <c r="M825" s="254"/>
      <c r="N825" s="315">
        <f t="shared" si="167"/>
        <v>0</v>
      </c>
      <c r="O825" s="424">
        <f t="shared" si="168"/>
        <v>0</v>
      </c>
      <c r="P825" s="244"/>
      <c r="Q825" s="663"/>
      <c r="R825" s="664"/>
      <c r="S825" s="665"/>
      <c r="T825" s="665"/>
      <c r="U825" s="664"/>
      <c r="V825" s="665"/>
      <c r="W825" s="709"/>
      <c r="X825" s="313">
        <f t="shared" si="166"/>
        <v>0</v>
      </c>
    </row>
    <row r="826" spans="2:24" ht="18.600000000000001" hidden="1" thickBot="1">
      <c r="B826" s="684">
        <v>2800</v>
      </c>
      <c r="C826" s="952" t="s">
        <v>1681</v>
      </c>
      <c r="D826" s="962"/>
      <c r="E826" s="685"/>
      <c r="F826" s="686">
        <f>SUM(F827:F829)</f>
        <v>0</v>
      </c>
      <c r="G826" s="687">
        <f>SUM(G827:G829)</f>
        <v>0</v>
      </c>
      <c r="H826" s="687">
        <f>SUM(H827:H829)</f>
        <v>0</v>
      </c>
      <c r="I826" s="687">
        <f>SUM(I827:I829)</f>
        <v>0</v>
      </c>
      <c r="J826" s="243" t="str">
        <f t="shared" si="165"/>
        <v/>
      </c>
      <c r="K826" s="244"/>
      <c r="L826" s="428"/>
      <c r="M826" s="254"/>
      <c r="N826" s="315">
        <f t="shared" si="167"/>
        <v>0</v>
      </c>
      <c r="O826" s="424">
        <f t="shared" si="168"/>
        <v>0</v>
      </c>
      <c r="P826" s="244"/>
      <c r="Q826" s="663"/>
      <c r="R826" s="664"/>
      <c r="S826" s="665"/>
      <c r="T826" s="665"/>
      <c r="U826" s="664"/>
      <c r="V826" s="665"/>
      <c r="W826" s="709"/>
      <c r="X826" s="313">
        <f t="shared" si="166"/>
        <v>0</v>
      </c>
    </row>
    <row r="827" spans="2:24" ht="18.600000000000001" hidden="1" thickBot="1">
      <c r="B827" s="136"/>
      <c r="C827" s="144">
        <v>2810</v>
      </c>
      <c r="D827" s="138" t="s">
        <v>1880</v>
      </c>
      <c r="E827" s="702"/>
      <c r="F827" s="449"/>
      <c r="G827" s="245"/>
      <c r="H827" s="245"/>
      <c r="I827" s="476"/>
      <c r="J827" s="243" t="str">
        <f t="shared" si="165"/>
        <v/>
      </c>
      <c r="K827" s="244"/>
      <c r="L827" s="423"/>
      <c r="M827" s="252"/>
      <c r="N827" s="315">
        <f t="shared" si="167"/>
        <v>0</v>
      </c>
      <c r="O827" s="424">
        <f t="shared" si="168"/>
        <v>0</v>
      </c>
      <c r="P827" s="244"/>
      <c r="Q827" s="661"/>
      <c r="R827" s="665"/>
      <c r="S827" s="665"/>
      <c r="T827" s="665"/>
      <c r="U827" s="665"/>
      <c r="V827" s="665"/>
      <c r="W827" s="709"/>
      <c r="X827" s="313">
        <f t="shared" si="166"/>
        <v>0</v>
      </c>
    </row>
    <row r="828" spans="2:24" ht="18.600000000000001" hidden="1" thickBot="1">
      <c r="B828" s="136"/>
      <c r="C828" s="137">
        <v>2820</v>
      </c>
      <c r="D828" s="139" t="s">
        <v>1881</v>
      </c>
      <c r="E828" s="702"/>
      <c r="F828" s="449"/>
      <c r="G828" s="245"/>
      <c r="H828" s="245"/>
      <c r="I828" s="476">
        <f>F828+G828+H828</f>
        <v>0</v>
      </c>
      <c r="J828" s="243" t="str">
        <f t="shared" si="165"/>
        <v/>
      </c>
      <c r="K828" s="244"/>
      <c r="L828" s="423"/>
      <c r="M828" s="252"/>
      <c r="N828" s="315">
        <f t="shared" si="167"/>
        <v>0</v>
      </c>
      <c r="O828" s="424">
        <f t="shared" si="168"/>
        <v>0</v>
      </c>
      <c r="P828" s="244"/>
      <c r="Q828" s="661"/>
      <c r="R828" s="665"/>
      <c r="S828" s="665"/>
      <c r="T828" s="665"/>
      <c r="U828" s="665"/>
      <c r="V828" s="665"/>
      <c r="W828" s="709"/>
      <c r="X828" s="313">
        <f t="shared" si="166"/>
        <v>0</v>
      </c>
    </row>
    <row r="829" spans="2:24" ht="31.8" hidden="1" thickBot="1">
      <c r="B829" s="136"/>
      <c r="C829" s="142">
        <v>2890</v>
      </c>
      <c r="D829" s="141" t="s">
        <v>1882</v>
      </c>
      <c r="E829" s="702"/>
      <c r="F829" s="449"/>
      <c r="G829" s="245"/>
      <c r="H829" s="245"/>
      <c r="I829" s="476">
        <f>F829+G829+H829</f>
        <v>0</v>
      </c>
      <c r="J829" s="243" t="str">
        <f t="shared" si="165"/>
        <v/>
      </c>
      <c r="K829" s="244"/>
      <c r="L829" s="423"/>
      <c r="M829" s="252"/>
      <c r="N829" s="315">
        <f t="shared" si="167"/>
        <v>0</v>
      </c>
      <c r="O829" s="424">
        <f t="shared" si="168"/>
        <v>0</v>
      </c>
      <c r="P829" s="244"/>
      <c r="Q829" s="661"/>
      <c r="R829" s="665"/>
      <c r="S829" s="665"/>
      <c r="T829" s="665"/>
      <c r="U829" s="665"/>
      <c r="V829" s="665"/>
      <c r="W829" s="709"/>
      <c r="X829" s="313">
        <f t="shared" si="166"/>
        <v>0</v>
      </c>
    </row>
    <row r="830" spans="2:24" ht="18.600000000000001" hidden="1" thickBot="1">
      <c r="B830" s="684">
        <v>2900</v>
      </c>
      <c r="C830" s="948" t="s">
        <v>236</v>
      </c>
      <c r="D830" s="966"/>
      <c r="E830" s="685"/>
      <c r="F830" s="686">
        <f>SUM(F831:F838)</f>
        <v>0</v>
      </c>
      <c r="G830" s="687">
        <f>SUM(G831:G838)</f>
        <v>0</v>
      </c>
      <c r="H830" s="687">
        <f>SUM(H831:H838)</f>
        <v>0</v>
      </c>
      <c r="I830" s="687">
        <f>SUM(I831:I838)</f>
        <v>0</v>
      </c>
      <c r="J830" s="243" t="str">
        <f t="shared" si="165"/>
        <v/>
      </c>
      <c r="K830" s="244"/>
      <c r="L830" s="316">
        <f>SUM(L831:L838)</f>
        <v>0</v>
      </c>
      <c r="M830" s="317">
        <f>SUM(M831:M838)</f>
        <v>0</v>
      </c>
      <c r="N830" s="425">
        <f>SUM(N831:N838)</f>
        <v>0</v>
      </c>
      <c r="O830" s="426">
        <f>SUM(O831:O838)</f>
        <v>0</v>
      </c>
      <c r="P830" s="244"/>
      <c r="Q830" s="663"/>
      <c r="R830" s="664"/>
      <c r="S830" s="664"/>
      <c r="T830" s="664"/>
      <c r="U830" s="664"/>
      <c r="V830" s="664"/>
      <c r="W830" s="710"/>
      <c r="X830" s="313">
        <f t="shared" si="166"/>
        <v>0</v>
      </c>
    </row>
    <row r="831" spans="2:24" ht="18.600000000000001" hidden="1" thickBot="1">
      <c r="B831" s="172"/>
      <c r="C831" s="144">
        <v>2910</v>
      </c>
      <c r="D831" s="319" t="s">
        <v>1718</v>
      </c>
      <c r="E831" s="702"/>
      <c r="F831" s="449"/>
      <c r="G831" s="245"/>
      <c r="H831" s="245"/>
      <c r="I831" s="476">
        <f t="shared" ref="I831:I838" si="169">F831+G831+H831</f>
        <v>0</v>
      </c>
      <c r="J831" s="243" t="str">
        <f t="shared" si="165"/>
        <v/>
      </c>
      <c r="K831" s="244"/>
      <c r="L831" s="423"/>
      <c r="M831" s="252"/>
      <c r="N831" s="315">
        <f t="shared" ref="N831:N838" si="170">I831</f>
        <v>0</v>
      </c>
      <c r="O831" s="424">
        <f t="shared" ref="O831:O838" si="171">L831+M831-N831</f>
        <v>0</v>
      </c>
      <c r="P831" s="244"/>
      <c r="Q831" s="661"/>
      <c r="R831" s="665"/>
      <c r="S831" s="665"/>
      <c r="T831" s="665"/>
      <c r="U831" s="665"/>
      <c r="V831" s="665"/>
      <c r="W831" s="709"/>
      <c r="X831" s="313">
        <f t="shared" si="166"/>
        <v>0</v>
      </c>
    </row>
    <row r="832" spans="2:24" ht="18.600000000000001" hidden="1" thickBot="1">
      <c r="B832" s="172"/>
      <c r="C832" s="144">
        <v>2920</v>
      </c>
      <c r="D832" s="319" t="s">
        <v>237</v>
      </c>
      <c r="E832" s="702"/>
      <c r="F832" s="449"/>
      <c r="G832" s="245"/>
      <c r="H832" s="245"/>
      <c r="I832" s="476">
        <f t="shared" si="169"/>
        <v>0</v>
      </c>
      <c r="J832" s="243" t="str">
        <f t="shared" si="165"/>
        <v/>
      </c>
      <c r="K832" s="244"/>
      <c r="L832" s="423"/>
      <c r="M832" s="252"/>
      <c r="N832" s="315">
        <f t="shared" si="170"/>
        <v>0</v>
      </c>
      <c r="O832" s="424">
        <f t="shared" si="171"/>
        <v>0</v>
      </c>
      <c r="P832" s="244"/>
      <c r="Q832" s="661"/>
      <c r="R832" s="665"/>
      <c r="S832" s="665"/>
      <c r="T832" s="665"/>
      <c r="U832" s="665"/>
      <c r="V832" s="665"/>
      <c r="W832" s="709"/>
      <c r="X832" s="313">
        <f t="shared" si="166"/>
        <v>0</v>
      </c>
    </row>
    <row r="833" spans="2:24" ht="33" hidden="1" thickBot="1">
      <c r="B833" s="172"/>
      <c r="C833" s="168">
        <v>2969</v>
      </c>
      <c r="D833" s="320" t="s">
        <v>238</v>
      </c>
      <c r="E833" s="702"/>
      <c r="F833" s="449"/>
      <c r="G833" s="245"/>
      <c r="H833" s="245"/>
      <c r="I833" s="476">
        <f t="shared" si="169"/>
        <v>0</v>
      </c>
      <c r="J833" s="243" t="str">
        <f t="shared" si="165"/>
        <v/>
      </c>
      <c r="K833" s="244"/>
      <c r="L833" s="423"/>
      <c r="M833" s="252"/>
      <c r="N833" s="315">
        <f t="shared" si="170"/>
        <v>0</v>
      </c>
      <c r="O833" s="424">
        <f t="shared" si="171"/>
        <v>0</v>
      </c>
      <c r="P833" s="244"/>
      <c r="Q833" s="661"/>
      <c r="R833" s="665"/>
      <c r="S833" s="665"/>
      <c r="T833" s="665"/>
      <c r="U833" s="665"/>
      <c r="V833" s="665"/>
      <c r="W833" s="709"/>
      <c r="X833" s="313">
        <f t="shared" si="166"/>
        <v>0</v>
      </c>
    </row>
    <row r="834" spans="2:24" ht="33" hidden="1" thickBot="1">
      <c r="B834" s="172"/>
      <c r="C834" s="168">
        <v>2970</v>
      </c>
      <c r="D834" s="320" t="s">
        <v>239</v>
      </c>
      <c r="E834" s="702"/>
      <c r="F834" s="449"/>
      <c r="G834" s="245"/>
      <c r="H834" s="245"/>
      <c r="I834" s="476">
        <f t="shared" si="169"/>
        <v>0</v>
      </c>
      <c r="J834" s="243" t="str">
        <f t="shared" si="165"/>
        <v/>
      </c>
      <c r="K834" s="244"/>
      <c r="L834" s="423"/>
      <c r="M834" s="252"/>
      <c r="N834" s="315">
        <f t="shared" si="170"/>
        <v>0</v>
      </c>
      <c r="O834" s="424">
        <f t="shared" si="171"/>
        <v>0</v>
      </c>
      <c r="P834" s="244"/>
      <c r="Q834" s="661"/>
      <c r="R834" s="665"/>
      <c r="S834" s="665"/>
      <c r="T834" s="665"/>
      <c r="U834" s="665"/>
      <c r="V834" s="665"/>
      <c r="W834" s="709"/>
      <c r="X834" s="313">
        <f t="shared" si="166"/>
        <v>0</v>
      </c>
    </row>
    <row r="835" spans="2:24" ht="18.600000000000001" hidden="1" thickBot="1">
      <c r="B835" s="172"/>
      <c r="C835" s="166">
        <v>2989</v>
      </c>
      <c r="D835" s="321" t="s">
        <v>240</v>
      </c>
      <c r="E835" s="702"/>
      <c r="F835" s="449"/>
      <c r="G835" s="245"/>
      <c r="H835" s="245"/>
      <c r="I835" s="476">
        <f t="shared" si="169"/>
        <v>0</v>
      </c>
      <c r="J835" s="243" t="str">
        <f t="shared" si="165"/>
        <v/>
      </c>
      <c r="K835" s="244"/>
      <c r="L835" s="423"/>
      <c r="M835" s="252"/>
      <c r="N835" s="315">
        <f t="shared" si="170"/>
        <v>0</v>
      </c>
      <c r="O835" s="424">
        <f t="shared" si="171"/>
        <v>0</v>
      </c>
      <c r="P835" s="244"/>
      <c r="Q835" s="661"/>
      <c r="R835" s="665"/>
      <c r="S835" s="665"/>
      <c r="T835" s="665"/>
      <c r="U835" s="665"/>
      <c r="V835" s="665"/>
      <c r="W835" s="709"/>
      <c r="X835" s="313">
        <f t="shared" si="166"/>
        <v>0</v>
      </c>
    </row>
    <row r="836" spans="2:24" ht="33" hidden="1" thickBot="1">
      <c r="B836" s="136"/>
      <c r="C836" s="137">
        <v>2990</v>
      </c>
      <c r="D836" s="322" t="s">
        <v>1699</v>
      </c>
      <c r="E836" s="702"/>
      <c r="F836" s="449"/>
      <c r="G836" s="245"/>
      <c r="H836" s="245"/>
      <c r="I836" s="476">
        <f t="shared" si="169"/>
        <v>0</v>
      </c>
      <c r="J836" s="243" t="str">
        <f t="shared" si="165"/>
        <v/>
      </c>
      <c r="K836" s="244"/>
      <c r="L836" s="423"/>
      <c r="M836" s="252"/>
      <c r="N836" s="315">
        <f t="shared" si="170"/>
        <v>0</v>
      </c>
      <c r="O836" s="424">
        <f t="shared" si="171"/>
        <v>0</v>
      </c>
      <c r="P836" s="244"/>
      <c r="Q836" s="661"/>
      <c r="R836" s="665"/>
      <c r="S836" s="665"/>
      <c r="T836" s="665"/>
      <c r="U836" s="665"/>
      <c r="V836" s="665"/>
      <c r="W836" s="709"/>
      <c r="X836" s="313">
        <f t="shared" si="166"/>
        <v>0</v>
      </c>
    </row>
    <row r="837" spans="2:24" ht="18.600000000000001" hidden="1" thickBot="1">
      <c r="B837" s="136"/>
      <c r="C837" s="137">
        <v>2991</v>
      </c>
      <c r="D837" s="322" t="s">
        <v>241</v>
      </c>
      <c r="E837" s="702"/>
      <c r="F837" s="449"/>
      <c r="G837" s="245"/>
      <c r="H837" s="245"/>
      <c r="I837" s="476">
        <f t="shared" si="169"/>
        <v>0</v>
      </c>
      <c r="J837" s="243" t="str">
        <f t="shared" si="165"/>
        <v/>
      </c>
      <c r="K837" s="244"/>
      <c r="L837" s="423"/>
      <c r="M837" s="252"/>
      <c r="N837" s="315">
        <f t="shared" si="170"/>
        <v>0</v>
      </c>
      <c r="O837" s="424">
        <f t="shared" si="171"/>
        <v>0</v>
      </c>
      <c r="P837" s="244"/>
      <c r="Q837" s="661"/>
      <c r="R837" s="665"/>
      <c r="S837" s="665"/>
      <c r="T837" s="665"/>
      <c r="U837" s="665"/>
      <c r="V837" s="665"/>
      <c r="W837" s="709"/>
      <c r="X837" s="313">
        <f t="shared" si="166"/>
        <v>0</v>
      </c>
    </row>
    <row r="838" spans="2:24" ht="18.600000000000001" hidden="1" thickBot="1">
      <c r="B838" s="136"/>
      <c r="C838" s="142">
        <v>2992</v>
      </c>
      <c r="D838" s="154" t="s">
        <v>242</v>
      </c>
      <c r="E838" s="702"/>
      <c r="F838" s="449"/>
      <c r="G838" s="245"/>
      <c r="H838" s="245"/>
      <c r="I838" s="476">
        <f t="shared" si="169"/>
        <v>0</v>
      </c>
      <c r="J838" s="243" t="str">
        <f t="shared" ref="J838:J869" si="172">(IF($E838&lt;&gt;0,$J$2,IF($I838&lt;&gt;0,$J$2,"")))</f>
        <v/>
      </c>
      <c r="K838" s="244"/>
      <c r="L838" s="423"/>
      <c r="M838" s="252"/>
      <c r="N838" s="315">
        <f t="shared" si="170"/>
        <v>0</v>
      </c>
      <c r="O838" s="424">
        <f t="shared" si="171"/>
        <v>0</v>
      </c>
      <c r="P838" s="244"/>
      <c r="Q838" s="661"/>
      <c r="R838" s="665"/>
      <c r="S838" s="665"/>
      <c r="T838" s="665"/>
      <c r="U838" s="665"/>
      <c r="V838" s="665"/>
      <c r="W838" s="709"/>
      <c r="X838" s="313">
        <f t="shared" ref="X838:X869" si="173">T838-U838-V838-W838</f>
        <v>0</v>
      </c>
    </row>
    <row r="839" spans="2:24" ht="18.600000000000001" hidden="1" thickBot="1">
      <c r="B839" s="684">
        <v>3300</v>
      </c>
      <c r="C839" s="948" t="s">
        <v>1738</v>
      </c>
      <c r="D839" s="948"/>
      <c r="E839" s="685"/>
      <c r="F839" s="671">
        <v>0</v>
      </c>
      <c r="G839" s="671">
        <v>0</v>
      </c>
      <c r="H839" s="671">
        <v>0</v>
      </c>
      <c r="I839" s="687">
        <f>SUM(I840:I844)</f>
        <v>0</v>
      </c>
      <c r="J839" s="243" t="str">
        <f t="shared" si="172"/>
        <v/>
      </c>
      <c r="K839" s="244"/>
      <c r="L839" s="663"/>
      <c r="M839" s="664"/>
      <c r="N839" s="664"/>
      <c r="O839" s="710"/>
      <c r="P839" s="244"/>
      <c r="Q839" s="663"/>
      <c r="R839" s="664"/>
      <c r="S839" s="664"/>
      <c r="T839" s="664"/>
      <c r="U839" s="664"/>
      <c r="V839" s="664"/>
      <c r="W839" s="710"/>
      <c r="X839" s="313">
        <f t="shared" si="173"/>
        <v>0</v>
      </c>
    </row>
    <row r="840" spans="2:24" ht="18.600000000000001" hidden="1" thickBot="1">
      <c r="B840" s="143"/>
      <c r="C840" s="144">
        <v>3301</v>
      </c>
      <c r="D840" s="460" t="s">
        <v>243</v>
      </c>
      <c r="E840" s="702"/>
      <c r="F840" s="592">
        <v>0</v>
      </c>
      <c r="G840" s="592">
        <v>0</v>
      </c>
      <c r="H840" s="592">
        <v>0</v>
      </c>
      <c r="I840" s="476">
        <f t="shared" ref="I840:I847" si="174">F840+G840+H840</f>
        <v>0</v>
      </c>
      <c r="J840" s="243" t="str">
        <f t="shared" si="172"/>
        <v/>
      </c>
      <c r="K840" s="244"/>
      <c r="L840" s="661"/>
      <c r="M840" s="665"/>
      <c r="N840" s="665"/>
      <c r="O840" s="709"/>
      <c r="P840" s="244"/>
      <c r="Q840" s="661"/>
      <c r="R840" s="665"/>
      <c r="S840" s="665"/>
      <c r="T840" s="665"/>
      <c r="U840" s="665"/>
      <c r="V840" s="665"/>
      <c r="W840" s="709"/>
      <c r="X840" s="313">
        <f t="shared" si="173"/>
        <v>0</v>
      </c>
    </row>
    <row r="841" spans="2:24" ht="18.600000000000001" hidden="1" thickBot="1">
      <c r="B841" s="143"/>
      <c r="C841" s="168">
        <v>3302</v>
      </c>
      <c r="D841" s="461" t="s">
        <v>1060</v>
      </c>
      <c r="E841" s="702"/>
      <c r="F841" s="592">
        <v>0</v>
      </c>
      <c r="G841" s="592">
        <v>0</v>
      </c>
      <c r="H841" s="592">
        <v>0</v>
      </c>
      <c r="I841" s="476">
        <f t="shared" si="174"/>
        <v>0</v>
      </c>
      <c r="J841" s="243" t="str">
        <f t="shared" si="172"/>
        <v/>
      </c>
      <c r="K841" s="244"/>
      <c r="L841" s="661"/>
      <c r="M841" s="665"/>
      <c r="N841" s="665"/>
      <c r="O841" s="709"/>
      <c r="P841" s="244"/>
      <c r="Q841" s="661"/>
      <c r="R841" s="665"/>
      <c r="S841" s="665"/>
      <c r="T841" s="665"/>
      <c r="U841" s="665"/>
      <c r="V841" s="665"/>
      <c r="W841" s="709"/>
      <c r="X841" s="313">
        <f t="shared" si="173"/>
        <v>0</v>
      </c>
    </row>
    <row r="842" spans="2:24" ht="18.600000000000001" hidden="1" thickBot="1">
      <c r="B842" s="143"/>
      <c r="C842" s="166">
        <v>3304</v>
      </c>
      <c r="D842" s="462" t="s">
        <v>245</v>
      </c>
      <c r="E842" s="702"/>
      <c r="F842" s="592">
        <v>0</v>
      </c>
      <c r="G842" s="592">
        <v>0</v>
      </c>
      <c r="H842" s="592">
        <v>0</v>
      </c>
      <c r="I842" s="476">
        <f t="shared" si="174"/>
        <v>0</v>
      </c>
      <c r="J842" s="243" t="str">
        <f t="shared" si="172"/>
        <v/>
      </c>
      <c r="K842" s="244"/>
      <c r="L842" s="661"/>
      <c r="M842" s="665"/>
      <c r="N842" s="665"/>
      <c r="O842" s="709"/>
      <c r="P842" s="244"/>
      <c r="Q842" s="661"/>
      <c r="R842" s="665"/>
      <c r="S842" s="665"/>
      <c r="T842" s="665"/>
      <c r="U842" s="665"/>
      <c r="V842" s="665"/>
      <c r="W842" s="709"/>
      <c r="X842" s="313">
        <f t="shared" si="173"/>
        <v>0</v>
      </c>
    </row>
    <row r="843" spans="2:24" ht="47.4" hidden="1" thickBot="1">
      <c r="B843" s="143"/>
      <c r="C843" s="142">
        <v>3306</v>
      </c>
      <c r="D843" s="463" t="s">
        <v>1883</v>
      </c>
      <c r="E843" s="702"/>
      <c r="F843" s="592">
        <v>0</v>
      </c>
      <c r="G843" s="592">
        <v>0</v>
      </c>
      <c r="H843" s="592">
        <v>0</v>
      </c>
      <c r="I843" s="476">
        <f t="shared" si="174"/>
        <v>0</v>
      </c>
      <c r="J843" s="243" t="str">
        <f t="shared" si="172"/>
        <v/>
      </c>
      <c r="K843" s="244"/>
      <c r="L843" s="661"/>
      <c r="M843" s="665"/>
      <c r="N843" s="665"/>
      <c r="O843" s="709"/>
      <c r="P843" s="244"/>
      <c r="Q843" s="661"/>
      <c r="R843" s="665"/>
      <c r="S843" s="665"/>
      <c r="T843" s="665"/>
      <c r="U843" s="665"/>
      <c r="V843" s="665"/>
      <c r="W843" s="709"/>
      <c r="X843" s="313">
        <f t="shared" si="173"/>
        <v>0</v>
      </c>
    </row>
    <row r="844" spans="2:24" ht="18.600000000000001" hidden="1" thickBot="1">
      <c r="B844" s="143"/>
      <c r="C844" s="142">
        <v>3307</v>
      </c>
      <c r="D844" s="463" t="s">
        <v>1771</v>
      </c>
      <c r="E844" s="702"/>
      <c r="F844" s="592">
        <v>0</v>
      </c>
      <c r="G844" s="592">
        <v>0</v>
      </c>
      <c r="H844" s="592">
        <v>0</v>
      </c>
      <c r="I844" s="476">
        <f t="shared" si="174"/>
        <v>0</v>
      </c>
      <c r="J844" s="243" t="str">
        <f t="shared" si="172"/>
        <v/>
      </c>
      <c r="K844" s="244"/>
      <c r="L844" s="661"/>
      <c r="M844" s="665"/>
      <c r="N844" s="665"/>
      <c r="O844" s="709"/>
      <c r="P844" s="244"/>
      <c r="Q844" s="661"/>
      <c r="R844" s="665"/>
      <c r="S844" s="665"/>
      <c r="T844" s="665"/>
      <c r="U844" s="665"/>
      <c r="V844" s="665"/>
      <c r="W844" s="709"/>
      <c r="X844" s="313">
        <f t="shared" si="173"/>
        <v>0</v>
      </c>
    </row>
    <row r="845" spans="2:24" ht="18.600000000000001" hidden="1" thickBot="1">
      <c r="B845" s="684">
        <v>3900</v>
      </c>
      <c r="C845" s="949" t="s">
        <v>246</v>
      </c>
      <c r="D845" s="950"/>
      <c r="E845" s="685"/>
      <c r="F845" s="671">
        <v>0</v>
      </c>
      <c r="G845" s="671">
        <v>0</v>
      </c>
      <c r="H845" s="671">
        <v>0</v>
      </c>
      <c r="I845" s="690">
        <f t="shared" si="174"/>
        <v>0</v>
      </c>
      <c r="J845" s="243" t="str">
        <f t="shared" si="172"/>
        <v/>
      </c>
      <c r="K845" s="244"/>
      <c r="L845" s="428"/>
      <c r="M845" s="254"/>
      <c r="N845" s="317">
        <f>I845</f>
        <v>0</v>
      </c>
      <c r="O845" s="424">
        <f>L845+M845-N845</f>
        <v>0</v>
      </c>
      <c r="P845" s="244"/>
      <c r="Q845" s="428"/>
      <c r="R845" s="254"/>
      <c r="S845" s="429">
        <f>+IF(+(L845+M845)&gt;=I845,+M845,+(+I845-L845))</f>
        <v>0</v>
      </c>
      <c r="T845" s="315">
        <f>Q845+R845-S845</f>
        <v>0</v>
      </c>
      <c r="U845" s="254"/>
      <c r="V845" s="254"/>
      <c r="W845" s="253"/>
      <c r="X845" s="313">
        <f t="shared" si="173"/>
        <v>0</v>
      </c>
    </row>
    <row r="846" spans="2:24" ht="18.600000000000001" hidden="1" thickBot="1">
      <c r="B846" s="684">
        <v>4000</v>
      </c>
      <c r="C846" s="951" t="s">
        <v>247</v>
      </c>
      <c r="D846" s="951"/>
      <c r="E846" s="685"/>
      <c r="F846" s="688"/>
      <c r="G846" s="689"/>
      <c r="H846" s="689"/>
      <c r="I846" s="690">
        <f t="shared" si="174"/>
        <v>0</v>
      </c>
      <c r="J846" s="243" t="str">
        <f t="shared" si="172"/>
        <v/>
      </c>
      <c r="K846" s="244"/>
      <c r="L846" s="428"/>
      <c r="M846" s="254"/>
      <c r="N846" s="317">
        <f>I846</f>
        <v>0</v>
      </c>
      <c r="O846" s="424">
        <f>L846+M846-N846</f>
        <v>0</v>
      </c>
      <c r="P846" s="244"/>
      <c r="Q846" s="663"/>
      <c r="R846" s="664"/>
      <c r="S846" s="664"/>
      <c r="T846" s="665"/>
      <c r="U846" s="664"/>
      <c r="V846" s="664"/>
      <c r="W846" s="709"/>
      <c r="X846" s="313">
        <f t="shared" si="173"/>
        <v>0</v>
      </c>
    </row>
    <row r="847" spans="2:24" ht="18.600000000000001" hidden="1" thickBot="1">
      <c r="B847" s="684">
        <v>4100</v>
      </c>
      <c r="C847" s="951" t="s">
        <v>248</v>
      </c>
      <c r="D847" s="951"/>
      <c r="E847" s="685"/>
      <c r="F847" s="671">
        <v>0</v>
      </c>
      <c r="G847" s="671">
        <v>0</v>
      </c>
      <c r="H847" s="671">
        <v>0</v>
      </c>
      <c r="I847" s="690">
        <f t="shared" si="174"/>
        <v>0</v>
      </c>
      <c r="J847" s="243" t="str">
        <f t="shared" si="172"/>
        <v/>
      </c>
      <c r="K847" s="244"/>
      <c r="L847" s="663"/>
      <c r="M847" s="664"/>
      <c r="N847" s="664"/>
      <c r="O847" s="710"/>
      <c r="P847" s="244"/>
      <c r="Q847" s="663"/>
      <c r="R847" s="664"/>
      <c r="S847" s="664"/>
      <c r="T847" s="664"/>
      <c r="U847" s="664"/>
      <c r="V847" s="664"/>
      <c r="W847" s="710"/>
      <c r="X847" s="313">
        <f t="shared" si="173"/>
        <v>0</v>
      </c>
    </row>
    <row r="848" spans="2:24" ht="18.600000000000001" hidden="1" thickBot="1">
      <c r="B848" s="684">
        <v>4200</v>
      </c>
      <c r="C848" s="948" t="s">
        <v>249</v>
      </c>
      <c r="D848" s="966"/>
      <c r="E848" s="685"/>
      <c r="F848" s="686">
        <f>SUM(F849:F854)</f>
        <v>0</v>
      </c>
      <c r="G848" s="687">
        <f>SUM(G849:G854)</f>
        <v>0</v>
      </c>
      <c r="H848" s="687">
        <f>SUM(H849:H854)</f>
        <v>0</v>
      </c>
      <c r="I848" s="687">
        <f>SUM(I849:I854)</f>
        <v>0</v>
      </c>
      <c r="J848" s="243" t="str">
        <f t="shared" si="172"/>
        <v/>
      </c>
      <c r="K848" s="244"/>
      <c r="L848" s="316">
        <f>SUM(L849:L854)</f>
        <v>0</v>
      </c>
      <c r="M848" s="317">
        <f>SUM(M849:M854)</f>
        <v>0</v>
      </c>
      <c r="N848" s="425">
        <f>SUM(N849:N854)</f>
        <v>0</v>
      </c>
      <c r="O848" s="426">
        <f>SUM(O849:O854)</f>
        <v>0</v>
      </c>
      <c r="P848" s="244"/>
      <c r="Q848" s="316">
        <f t="shared" ref="Q848:W848" si="175">SUM(Q849:Q854)</f>
        <v>0</v>
      </c>
      <c r="R848" s="317">
        <f t="shared" si="175"/>
        <v>0</v>
      </c>
      <c r="S848" s="317">
        <f t="shared" si="175"/>
        <v>0</v>
      </c>
      <c r="T848" s="317">
        <f t="shared" si="175"/>
        <v>0</v>
      </c>
      <c r="U848" s="317">
        <f t="shared" si="175"/>
        <v>0</v>
      </c>
      <c r="V848" s="317">
        <f t="shared" si="175"/>
        <v>0</v>
      </c>
      <c r="W848" s="426">
        <f t="shared" si="175"/>
        <v>0</v>
      </c>
      <c r="X848" s="313">
        <f t="shared" si="173"/>
        <v>0</v>
      </c>
    </row>
    <row r="849" spans="2:24" ht="18.600000000000001" hidden="1" thickBot="1">
      <c r="B849" s="173"/>
      <c r="C849" s="144">
        <v>4201</v>
      </c>
      <c r="D849" s="138" t="s">
        <v>250</v>
      </c>
      <c r="E849" s="702"/>
      <c r="F849" s="449"/>
      <c r="G849" s="245"/>
      <c r="H849" s="245"/>
      <c r="I849" s="476">
        <f t="shared" ref="I849:I854" si="176">F849+G849+H849</f>
        <v>0</v>
      </c>
      <c r="J849" s="243" t="str">
        <f t="shared" si="172"/>
        <v/>
      </c>
      <c r="K849" s="244"/>
      <c r="L849" s="423"/>
      <c r="M849" s="252"/>
      <c r="N849" s="315">
        <f t="shared" ref="N849:N854" si="177">I849</f>
        <v>0</v>
      </c>
      <c r="O849" s="424">
        <f t="shared" ref="O849:O854" si="178">L849+M849-N849</f>
        <v>0</v>
      </c>
      <c r="P849" s="244"/>
      <c r="Q849" s="423"/>
      <c r="R849" s="252"/>
      <c r="S849" s="429">
        <f t="shared" ref="S849:S854" si="179">+IF(+(L849+M849)&gt;=I849,+M849,+(+I849-L849))</f>
        <v>0</v>
      </c>
      <c r="T849" s="315">
        <f t="shared" ref="T849:T854" si="180">Q849+R849-S849</f>
        <v>0</v>
      </c>
      <c r="U849" s="252"/>
      <c r="V849" s="252"/>
      <c r="W849" s="253"/>
      <c r="X849" s="313">
        <f t="shared" si="173"/>
        <v>0</v>
      </c>
    </row>
    <row r="850" spans="2:24" ht="18.600000000000001" hidden="1" thickBot="1">
      <c r="B850" s="173"/>
      <c r="C850" s="137">
        <v>4202</v>
      </c>
      <c r="D850" s="139" t="s">
        <v>251</v>
      </c>
      <c r="E850" s="702"/>
      <c r="F850" s="449"/>
      <c r="G850" s="245"/>
      <c r="H850" s="245"/>
      <c r="I850" s="476">
        <f t="shared" si="176"/>
        <v>0</v>
      </c>
      <c r="J850" s="243" t="str">
        <f t="shared" si="172"/>
        <v/>
      </c>
      <c r="K850" s="244"/>
      <c r="L850" s="423"/>
      <c r="M850" s="252"/>
      <c r="N850" s="315">
        <f t="shared" si="177"/>
        <v>0</v>
      </c>
      <c r="O850" s="424">
        <f t="shared" si="178"/>
        <v>0</v>
      </c>
      <c r="P850" s="244"/>
      <c r="Q850" s="423"/>
      <c r="R850" s="252"/>
      <c r="S850" s="429">
        <f t="shared" si="179"/>
        <v>0</v>
      </c>
      <c r="T850" s="315">
        <f t="shared" si="180"/>
        <v>0</v>
      </c>
      <c r="U850" s="252"/>
      <c r="V850" s="252"/>
      <c r="W850" s="253"/>
      <c r="X850" s="313">
        <f t="shared" si="173"/>
        <v>0</v>
      </c>
    </row>
    <row r="851" spans="2:24" ht="18.600000000000001" hidden="1" thickBot="1">
      <c r="B851" s="173"/>
      <c r="C851" s="137">
        <v>4214</v>
      </c>
      <c r="D851" s="139" t="s">
        <v>252</v>
      </c>
      <c r="E851" s="702"/>
      <c r="F851" s="449"/>
      <c r="G851" s="245"/>
      <c r="H851" s="245"/>
      <c r="I851" s="476">
        <f t="shared" si="176"/>
        <v>0</v>
      </c>
      <c r="J851" s="243" t="str">
        <f t="shared" si="172"/>
        <v/>
      </c>
      <c r="K851" s="244"/>
      <c r="L851" s="423"/>
      <c r="M851" s="252"/>
      <c r="N851" s="315">
        <f t="shared" si="177"/>
        <v>0</v>
      </c>
      <c r="O851" s="424">
        <f t="shared" si="178"/>
        <v>0</v>
      </c>
      <c r="P851" s="244"/>
      <c r="Q851" s="423"/>
      <c r="R851" s="252"/>
      <c r="S851" s="429">
        <f t="shared" si="179"/>
        <v>0</v>
      </c>
      <c r="T851" s="315">
        <f t="shared" si="180"/>
        <v>0</v>
      </c>
      <c r="U851" s="252"/>
      <c r="V851" s="252"/>
      <c r="W851" s="253"/>
      <c r="X851" s="313">
        <f t="shared" si="173"/>
        <v>0</v>
      </c>
    </row>
    <row r="852" spans="2:24" ht="18.600000000000001" hidden="1" thickBot="1">
      <c r="B852" s="173"/>
      <c r="C852" s="137">
        <v>4217</v>
      </c>
      <c r="D852" s="139" t="s">
        <v>253</v>
      </c>
      <c r="E852" s="702"/>
      <c r="F852" s="449"/>
      <c r="G852" s="245"/>
      <c r="H852" s="245"/>
      <c r="I852" s="476">
        <f t="shared" si="176"/>
        <v>0</v>
      </c>
      <c r="J852" s="243" t="str">
        <f t="shared" si="172"/>
        <v/>
      </c>
      <c r="K852" s="244"/>
      <c r="L852" s="423"/>
      <c r="M852" s="252"/>
      <c r="N852" s="315">
        <f t="shared" si="177"/>
        <v>0</v>
      </c>
      <c r="O852" s="424">
        <f t="shared" si="178"/>
        <v>0</v>
      </c>
      <c r="P852" s="244"/>
      <c r="Q852" s="423"/>
      <c r="R852" s="252"/>
      <c r="S852" s="429">
        <f t="shared" si="179"/>
        <v>0</v>
      </c>
      <c r="T852" s="315">
        <f t="shared" si="180"/>
        <v>0</v>
      </c>
      <c r="U852" s="252"/>
      <c r="V852" s="252"/>
      <c r="W852" s="253"/>
      <c r="X852" s="313">
        <f t="shared" si="173"/>
        <v>0</v>
      </c>
    </row>
    <row r="853" spans="2:24" ht="18.600000000000001" hidden="1" thickBot="1">
      <c r="B853" s="173"/>
      <c r="C853" s="137">
        <v>4218</v>
      </c>
      <c r="D853" s="145" t="s">
        <v>254</v>
      </c>
      <c r="E853" s="702"/>
      <c r="F853" s="449"/>
      <c r="G853" s="245"/>
      <c r="H853" s="245"/>
      <c r="I853" s="476">
        <f t="shared" si="176"/>
        <v>0</v>
      </c>
      <c r="J853" s="243" t="str">
        <f t="shared" si="172"/>
        <v/>
      </c>
      <c r="K853" s="244"/>
      <c r="L853" s="423"/>
      <c r="M853" s="252"/>
      <c r="N853" s="315">
        <f t="shared" si="177"/>
        <v>0</v>
      </c>
      <c r="O853" s="424">
        <f t="shared" si="178"/>
        <v>0</v>
      </c>
      <c r="P853" s="244"/>
      <c r="Q853" s="423"/>
      <c r="R853" s="252"/>
      <c r="S853" s="429">
        <f t="shared" si="179"/>
        <v>0</v>
      </c>
      <c r="T853" s="315">
        <f t="shared" si="180"/>
        <v>0</v>
      </c>
      <c r="U853" s="252"/>
      <c r="V853" s="252"/>
      <c r="W853" s="253"/>
      <c r="X853" s="313">
        <f t="shared" si="173"/>
        <v>0</v>
      </c>
    </row>
    <row r="854" spans="2:24" ht="18.600000000000001" hidden="1" thickBot="1">
      <c r="B854" s="173"/>
      <c r="C854" s="137">
        <v>4219</v>
      </c>
      <c r="D854" s="156" t="s">
        <v>255</v>
      </c>
      <c r="E854" s="702"/>
      <c r="F854" s="449"/>
      <c r="G854" s="245"/>
      <c r="H854" s="245"/>
      <c r="I854" s="476">
        <f t="shared" si="176"/>
        <v>0</v>
      </c>
      <c r="J854" s="243" t="str">
        <f t="shared" si="172"/>
        <v/>
      </c>
      <c r="K854" s="244"/>
      <c r="L854" s="423"/>
      <c r="M854" s="252"/>
      <c r="N854" s="315">
        <f t="shared" si="177"/>
        <v>0</v>
      </c>
      <c r="O854" s="424">
        <f t="shared" si="178"/>
        <v>0</v>
      </c>
      <c r="P854" s="244"/>
      <c r="Q854" s="423"/>
      <c r="R854" s="252"/>
      <c r="S854" s="429">
        <f t="shared" si="179"/>
        <v>0</v>
      </c>
      <c r="T854" s="315">
        <f t="shared" si="180"/>
        <v>0</v>
      </c>
      <c r="U854" s="252"/>
      <c r="V854" s="252"/>
      <c r="W854" s="253"/>
      <c r="X854" s="313">
        <f t="shared" si="173"/>
        <v>0</v>
      </c>
    </row>
    <row r="855" spans="2:24" ht="18.600000000000001" hidden="1" thickBot="1">
      <c r="B855" s="684">
        <v>4300</v>
      </c>
      <c r="C855" s="946" t="s">
        <v>1683</v>
      </c>
      <c r="D855" s="946"/>
      <c r="E855" s="685"/>
      <c r="F855" s="686">
        <f>SUM(F856:F858)</f>
        <v>0</v>
      </c>
      <c r="G855" s="687">
        <f>SUM(G856:G858)</f>
        <v>0</v>
      </c>
      <c r="H855" s="687">
        <f>SUM(H856:H858)</f>
        <v>0</v>
      </c>
      <c r="I855" s="687">
        <f>SUM(I856:I858)</f>
        <v>0</v>
      </c>
      <c r="J855" s="243" t="str">
        <f t="shared" si="172"/>
        <v/>
      </c>
      <c r="K855" s="244"/>
      <c r="L855" s="316">
        <f>SUM(L856:L858)</f>
        <v>0</v>
      </c>
      <c r="M855" s="317">
        <f>SUM(M856:M858)</f>
        <v>0</v>
      </c>
      <c r="N855" s="425">
        <f>SUM(N856:N858)</f>
        <v>0</v>
      </c>
      <c r="O855" s="426">
        <f>SUM(O856:O858)</f>
        <v>0</v>
      </c>
      <c r="P855" s="244"/>
      <c r="Q855" s="316">
        <f t="shared" ref="Q855:W855" si="181">SUM(Q856:Q858)</f>
        <v>0</v>
      </c>
      <c r="R855" s="317">
        <f t="shared" si="181"/>
        <v>0</v>
      </c>
      <c r="S855" s="317">
        <f t="shared" si="181"/>
        <v>0</v>
      </c>
      <c r="T855" s="317">
        <f t="shared" si="181"/>
        <v>0</v>
      </c>
      <c r="U855" s="317">
        <f t="shared" si="181"/>
        <v>0</v>
      </c>
      <c r="V855" s="317">
        <f t="shared" si="181"/>
        <v>0</v>
      </c>
      <c r="W855" s="426">
        <f t="shared" si="181"/>
        <v>0</v>
      </c>
      <c r="X855" s="313">
        <f t="shared" si="173"/>
        <v>0</v>
      </c>
    </row>
    <row r="856" spans="2:24" ht="18.600000000000001" hidden="1" thickBot="1">
      <c r="B856" s="173"/>
      <c r="C856" s="144">
        <v>4301</v>
      </c>
      <c r="D856" s="163" t="s">
        <v>256</v>
      </c>
      <c r="E856" s="702"/>
      <c r="F856" s="449"/>
      <c r="G856" s="245"/>
      <c r="H856" s="245"/>
      <c r="I856" s="476">
        <f t="shared" ref="I856:I861" si="182">F856+G856+H856</f>
        <v>0</v>
      </c>
      <c r="J856" s="243" t="str">
        <f t="shared" si="172"/>
        <v/>
      </c>
      <c r="K856" s="244"/>
      <c r="L856" s="423"/>
      <c r="M856" s="252"/>
      <c r="N856" s="315">
        <f t="shared" ref="N856:N861" si="183">I856</f>
        <v>0</v>
      </c>
      <c r="O856" s="424">
        <f t="shared" ref="O856:O861" si="184">L856+M856-N856</f>
        <v>0</v>
      </c>
      <c r="P856" s="244"/>
      <c r="Q856" s="423"/>
      <c r="R856" s="252"/>
      <c r="S856" s="429">
        <f t="shared" ref="S856:S861" si="185">+IF(+(L856+M856)&gt;=I856,+M856,+(+I856-L856))</f>
        <v>0</v>
      </c>
      <c r="T856" s="315">
        <f t="shared" ref="T856:T861" si="186">Q856+R856-S856</f>
        <v>0</v>
      </c>
      <c r="U856" s="252"/>
      <c r="V856" s="252"/>
      <c r="W856" s="253"/>
      <c r="X856" s="313">
        <f t="shared" si="173"/>
        <v>0</v>
      </c>
    </row>
    <row r="857" spans="2:24" ht="18.600000000000001" hidden="1" thickBot="1">
      <c r="B857" s="173"/>
      <c r="C857" s="137">
        <v>4302</v>
      </c>
      <c r="D857" s="139" t="s">
        <v>1061</v>
      </c>
      <c r="E857" s="702"/>
      <c r="F857" s="449"/>
      <c r="G857" s="245"/>
      <c r="H857" s="245"/>
      <c r="I857" s="476">
        <f t="shared" si="182"/>
        <v>0</v>
      </c>
      <c r="J857" s="243" t="str">
        <f t="shared" si="172"/>
        <v/>
      </c>
      <c r="K857" s="244"/>
      <c r="L857" s="423"/>
      <c r="M857" s="252"/>
      <c r="N857" s="315">
        <f t="shared" si="183"/>
        <v>0</v>
      </c>
      <c r="O857" s="424">
        <f t="shared" si="184"/>
        <v>0</v>
      </c>
      <c r="P857" s="244"/>
      <c r="Q857" s="423"/>
      <c r="R857" s="252"/>
      <c r="S857" s="429">
        <f t="shared" si="185"/>
        <v>0</v>
      </c>
      <c r="T857" s="315">
        <f t="shared" si="186"/>
        <v>0</v>
      </c>
      <c r="U857" s="252"/>
      <c r="V857" s="252"/>
      <c r="W857" s="253"/>
      <c r="X857" s="313">
        <f t="shared" si="173"/>
        <v>0</v>
      </c>
    </row>
    <row r="858" spans="2:24" ht="18.600000000000001" hidden="1" thickBot="1">
      <c r="B858" s="173"/>
      <c r="C858" s="142">
        <v>4309</v>
      </c>
      <c r="D858" s="148" t="s">
        <v>258</v>
      </c>
      <c r="E858" s="702"/>
      <c r="F858" s="449"/>
      <c r="G858" s="245"/>
      <c r="H858" s="245"/>
      <c r="I858" s="476">
        <f t="shared" si="182"/>
        <v>0</v>
      </c>
      <c r="J858" s="243" t="str">
        <f t="shared" si="172"/>
        <v/>
      </c>
      <c r="K858" s="244"/>
      <c r="L858" s="423"/>
      <c r="M858" s="252"/>
      <c r="N858" s="315">
        <f t="shared" si="183"/>
        <v>0</v>
      </c>
      <c r="O858" s="424">
        <f t="shared" si="184"/>
        <v>0</v>
      </c>
      <c r="P858" s="244"/>
      <c r="Q858" s="423"/>
      <c r="R858" s="252"/>
      <c r="S858" s="429">
        <f t="shared" si="185"/>
        <v>0</v>
      </c>
      <c r="T858" s="315">
        <f t="shared" si="186"/>
        <v>0</v>
      </c>
      <c r="U858" s="252"/>
      <c r="V858" s="252"/>
      <c r="W858" s="253"/>
      <c r="X858" s="313">
        <f t="shared" si="173"/>
        <v>0</v>
      </c>
    </row>
    <row r="859" spans="2:24" ht="18.600000000000001" hidden="1" thickBot="1">
      <c r="B859" s="684">
        <v>4400</v>
      </c>
      <c r="C859" s="949" t="s">
        <v>1684</v>
      </c>
      <c r="D859" s="949"/>
      <c r="E859" s="685"/>
      <c r="F859" s="688"/>
      <c r="G859" s="689"/>
      <c r="H859" s="689"/>
      <c r="I859" s="690">
        <f t="shared" si="182"/>
        <v>0</v>
      </c>
      <c r="J859" s="243" t="str">
        <f t="shared" si="172"/>
        <v/>
      </c>
      <c r="K859" s="244"/>
      <c r="L859" s="428"/>
      <c r="M859" s="254"/>
      <c r="N859" s="317">
        <f t="shared" si="183"/>
        <v>0</v>
      </c>
      <c r="O859" s="424">
        <f t="shared" si="184"/>
        <v>0</v>
      </c>
      <c r="P859" s="244"/>
      <c r="Q859" s="428"/>
      <c r="R859" s="254"/>
      <c r="S859" s="429">
        <f t="shared" si="185"/>
        <v>0</v>
      </c>
      <c r="T859" s="315">
        <f t="shared" si="186"/>
        <v>0</v>
      </c>
      <c r="U859" s="254"/>
      <c r="V859" s="254"/>
      <c r="W859" s="253"/>
      <c r="X859" s="313">
        <f t="shared" si="173"/>
        <v>0</v>
      </c>
    </row>
    <row r="860" spans="2:24" ht="18.600000000000001" hidden="1" thickBot="1">
      <c r="B860" s="684">
        <v>4500</v>
      </c>
      <c r="C860" s="951" t="s">
        <v>1685</v>
      </c>
      <c r="D860" s="951"/>
      <c r="E860" s="685"/>
      <c r="F860" s="688"/>
      <c r="G860" s="689"/>
      <c r="H860" s="689"/>
      <c r="I860" s="690">
        <f t="shared" si="182"/>
        <v>0</v>
      </c>
      <c r="J860" s="243" t="str">
        <f t="shared" si="172"/>
        <v/>
      </c>
      <c r="K860" s="244"/>
      <c r="L860" s="428"/>
      <c r="M860" s="254"/>
      <c r="N860" s="317">
        <f t="shared" si="183"/>
        <v>0</v>
      </c>
      <c r="O860" s="424">
        <f t="shared" si="184"/>
        <v>0</v>
      </c>
      <c r="P860" s="244"/>
      <c r="Q860" s="428"/>
      <c r="R860" s="254"/>
      <c r="S860" s="429">
        <f t="shared" si="185"/>
        <v>0</v>
      </c>
      <c r="T860" s="315">
        <f t="shared" si="186"/>
        <v>0</v>
      </c>
      <c r="U860" s="254"/>
      <c r="V860" s="254"/>
      <c r="W860" s="253"/>
      <c r="X860" s="313">
        <f t="shared" si="173"/>
        <v>0</v>
      </c>
    </row>
    <row r="861" spans="2:24" ht="18.600000000000001" thickBot="1">
      <c r="B861" s="684">
        <v>4600</v>
      </c>
      <c r="C861" s="952" t="s">
        <v>259</v>
      </c>
      <c r="D861" s="953"/>
      <c r="E861" s="685"/>
      <c r="F861" s="688"/>
      <c r="G861" s="689">
        <v>400</v>
      </c>
      <c r="H861" s="689"/>
      <c r="I861" s="690">
        <f t="shared" si="182"/>
        <v>400</v>
      </c>
      <c r="J861" s="243">
        <f t="shared" si="172"/>
        <v>1</v>
      </c>
      <c r="K861" s="244"/>
      <c r="L861" s="428"/>
      <c r="M861" s="254"/>
      <c r="N861" s="317">
        <f t="shared" si="183"/>
        <v>400</v>
      </c>
      <c r="O861" s="424">
        <f t="shared" si="184"/>
        <v>-400</v>
      </c>
      <c r="P861" s="244"/>
      <c r="Q861" s="428"/>
      <c r="R861" s="254"/>
      <c r="S861" s="429">
        <f t="shared" si="185"/>
        <v>400</v>
      </c>
      <c r="T861" s="315">
        <f t="shared" si="186"/>
        <v>-400</v>
      </c>
      <c r="U861" s="254"/>
      <c r="V861" s="254"/>
      <c r="W861" s="253"/>
      <c r="X861" s="313">
        <f t="shared" si="173"/>
        <v>-400</v>
      </c>
    </row>
    <row r="862" spans="2:24" ht="18.600000000000001" hidden="1" thickBot="1">
      <c r="B862" s="684">
        <v>4900</v>
      </c>
      <c r="C862" s="948" t="s">
        <v>289</v>
      </c>
      <c r="D862" s="948"/>
      <c r="E862" s="685"/>
      <c r="F862" s="686">
        <f>+F863+F864</f>
        <v>0</v>
      </c>
      <c r="G862" s="687">
        <f>+G863+G864</f>
        <v>0</v>
      </c>
      <c r="H862" s="687">
        <f>+H863+H864</f>
        <v>0</v>
      </c>
      <c r="I862" s="687">
        <f>+I863+I864</f>
        <v>0</v>
      </c>
      <c r="J862" s="243" t="str">
        <f t="shared" si="172"/>
        <v/>
      </c>
      <c r="K862" s="244"/>
      <c r="L862" s="663"/>
      <c r="M862" s="664"/>
      <c r="N862" s="664"/>
      <c r="O862" s="710"/>
      <c r="P862" s="244"/>
      <c r="Q862" s="663"/>
      <c r="R862" s="664"/>
      <c r="S862" s="664"/>
      <c r="T862" s="664"/>
      <c r="U862" s="664"/>
      <c r="V862" s="664"/>
      <c r="W862" s="710"/>
      <c r="X862" s="313">
        <f t="shared" si="173"/>
        <v>0</v>
      </c>
    </row>
    <row r="863" spans="2:24" ht="18.600000000000001" hidden="1" thickBot="1">
      <c r="B863" s="173"/>
      <c r="C863" s="144">
        <v>4901</v>
      </c>
      <c r="D863" s="174" t="s">
        <v>290</v>
      </c>
      <c r="E863" s="702"/>
      <c r="F863" s="449"/>
      <c r="G863" s="245"/>
      <c r="H863" s="245"/>
      <c r="I863" s="476">
        <f>F863+G863+H863</f>
        <v>0</v>
      </c>
      <c r="J863" s="243" t="str">
        <f t="shared" si="172"/>
        <v/>
      </c>
      <c r="K863" s="244"/>
      <c r="L863" s="661"/>
      <c r="M863" s="665"/>
      <c r="N863" s="665"/>
      <c r="O863" s="709"/>
      <c r="P863" s="244"/>
      <c r="Q863" s="661"/>
      <c r="R863" s="665"/>
      <c r="S863" s="665"/>
      <c r="T863" s="665"/>
      <c r="U863" s="665"/>
      <c r="V863" s="665"/>
      <c r="W863" s="709"/>
      <c r="X863" s="313">
        <f t="shared" si="173"/>
        <v>0</v>
      </c>
    </row>
    <row r="864" spans="2:24" ht="18.600000000000001" hidden="1" thickBot="1">
      <c r="B864" s="173"/>
      <c r="C864" s="142">
        <v>4902</v>
      </c>
      <c r="D864" s="148" t="s">
        <v>291</v>
      </c>
      <c r="E864" s="702"/>
      <c r="F864" s="449"/>
      <c r="G864" s="245"/>
      <c r="H864" s="245"/>
      <c r="I864" s="476">
        <f>F864+G864+H864</f>
        <v>0</v>
      </c>
      <c r="J864" s="243" t="str">
        <f t="shared" si="172"/>
        <v/>
      </c>
      <c r="K864" s="244"/>
      <c r="L864" s="661"/>
      <c r="M864" s="665"/>
      <c r="N864" s="665"/>
      <c r="O864" s="709"/>
      <c r="P864" s="244"/>
      <c r="Q864" s="661"/>
      <c r="R864" s="665"/>
      <c r="S864" s="665"/>
      <c r="T864" s="665"/>
      <c r="U864" s="665"/>
      <c r="V864" s="665"/>
      <c r="W864" s="709"/>
      <c r="X864" s="313">
        <f t="shared" si="173"/>
        <v>0</v>
      </c>
    </row>
    <row r="865" spans="2:24" ht="18.600000000000001" hidden="1" thickBot="1">
      <c r="B865" s="691">
        <v>5100</v>
      </c>
      <c r="C865" s="963" t="s">
        <v>260</v>
      </c>
      <c r="D865" s="963"/>
      <c r="E865" s="692"/>
      <c r="F865" s="693"/>
      <c r="G865" s="694"/>
      <c r="H865" s="694"/>
      <c r="I865" s="690">
        <f>F865+G865+H865</f>
        <v>0</v>
      </c>
      <c r="J865" s="243" t="str">
        <f t="shared" si="172"/>
        <v/>
      </c>
      <c r="K865" s="244"/>
      <c r="L865" s="430"/>
      <c r="M865" s="431"/>
      <c r="N865" s="327">
        <f>I865</f>
        <v>0</v>
      </c>
      <c r="O865" s="424">
        <f>L865+M865-N865</f>
        <v>0</v>
      </c>
      <c r="P865" s="244"/>
      <c r="Q865" s="430"/>
      <c r="R865" s="431"/>
      <c r="S865" s="429">
        <f>+IF(+(L865+M865)&gt;=I865,+M865,+(+I865-L865))</f>
        <v>0</v>
      </c>
      <c r="T865" s="315">
        <f>Q865+R865-S865</f>
        <v>0</v>
      </c>
      <c r="U865" s="431"/>
      <c r="V865" s="431"/>
      <c r="W865" s="253"/>
      <c r="X865" s="313">
        <f t="shared" si="173"/>
        <v>0</v>
      </c>
    </row>
    <row r="866" spans="2:24" ht="18.600000000000001" hidden="1" thickBot="1">
      <c r="B866" s="691">
        <v>5200</v>
      </c>
      <c r="C866" s="947" t="s">
        <v>261</v>
      </c>
      <c r="D866" s="947"/>
      <c r="E866" s="692"/>
      <c r="F866" s="695">
        <f>SUM(F867:F873)</f>
        <v>0</v>
      </c>
      <c r="G866" s="696">
        <f>SUM(G867:G873)</f>
        <v>0</v>
      </c>
      <c r="H866" s="696">
        <f>SUM(H867:H873)</f>
        <v>0</v>
      </c>
      <c r="I866" s="696">
        <f>SUM(I867:I873)</f>
        <v>0</v>
      </c>
      <c r="J866" s="243" t="str">
        <f t="shared" si="172"/>
        <v/>
      </c>
      <c r="K866" s="244"/>
      <c r="L866" s="326">
        <f>SUM(L867:L873)</f>
        <v>0</v>
      </c>
      <c r="M866" s="327">
        <f>SUM(M867:M873)</f>
        <v>0</v>
      </c>
      <c r="N866" s="432">
        <f>SUM(N867:N873)</f>
        <v>0</v>
      </c>
      <c r="O866" s="433">
        <f>SUM(O867:O873)</f>
        <v>0</v>
      </c>
      <c r="P866" s="244"/>
      <c r="Q866" s="326">
        <f t="shared" ref="Q866:W866" si="187">SUM(Q867:Q873)</f>
        <v>0</v>
      </c>
      <c r="R866" s="327">
        <f t="shared" si="187"/>
        <v>0</v>
      </c>
      <c r="S866" s="327">
        <f t="shared" si="187"/>
        <v>0</v>
      </c>
      <c r="T866" s="327">
        <f t="shared" si="187"/>
        <v>0</v>
      </c>
      <c r="U866" s="327">
        <f t="shared" si="187"/>
        <v>0</v>
      </c>
      <c r="V866" s="327">
        <f t="shared" si="187"/>
        <v>0</v>
      </c>
      <c r="W866" s="433">
        <f t="shared" si="187"/>
        <v>0</v>
      </c>
      <c r="X866" s="313">
        <f t="shared" si="173"/>
        <v>0</v>
      </c>
    </row>
    <row r="867" spans="2:24" ht="18.600000000000001" hidden="1" thickBot="1">
      <c r="B867" s="175"/>
      <c r="C867" s="176">
        <v>5201</v>
      </c>
      <c r="D867" s="177" t="s">
        <v>262</v>
      </c>
      <c r="E867" s="703"/>
      <c r="F867" s="473"/>
      <c r="G867" s="434"/>
      <c r="H867" s="434"/>
      <c r="I867" s="476">
        <f t="shared" ref="I867:I873" si="188">F867+G867+H867</f>
        <v>0</v>
      </c>
      <c r="J867" s="243" t="str">
        <f t="shared" si="172"/>
        <v/>
      </c>
      <c r="K867" s="244"/>
      <c r="L867" s="435"/>
      <c r="M867" s="436"/>
      <c r="N867" s="330">
        <f t="shared" ref="N867:N873" si="189">I867</f>
        <v>0</v>
      </c>
      <c r="O867" s="424">
        <f t="shared" ref="O867:O873" si="190">L867+M867-N867</f>
        <v>0</v>
      </c>
      <c r="P867" s="244"/>
      <c r="Q867" s="435"/>
      <c r="R867" s="436"/>
      <c r="S867" s="429">
        <f t="shared" ref="S867:S873" si="191">+IF(+(L867+M867)&gt;=I867,+M867,+(+I867-L867))</f>
        <v>0</v>
      </c>
      <c r="T867" s="315">
        <f t="shared" ref="T867:T873" si="192">Q867+R867-S867</f>
        <v>0</v>
      </c>
      <c r="U867" s="436"/>
      <c r="V867" s="436"/>
      <c r="W867" s="253"/>
      <c r="X867" s="313">
        <f t="shared" si="173"/>
        <v>0</v>
      </c>
    </row>
    <row r="868" spans="2:24" ht="18.600000000000001" hidden="1" thickBot="1">
      <c r="B868" s="175"/>
      <c r="C868" s="178">
        <v>5202</v>
      </c>
      <c r="D868" s="179" t="s">
        <v>263</v>
      </c>
      <c r="E868" s="703"/>
      <c r="F868" s="473"/>
      <c r="G868" s="434"/>
      <c r="H868" s="434"/>
      <c r="I868" s="476">
        <f t="shared" si="188"/>
        <v>0</v>
      </c>
      <c r="J868" s="243" t="str">
        <f t="shared" si="172"/>
        <v/>
      </c>
      <c r="K868" s="244"/>
      <c r="L868" s="435"/>
      <c r="M868" s="436"/>
      <c r="N868" s="330">
        <f t="shared" si="189"/>
        <v>0</v>
      </c>
      <c r="O868" s="424">
        <f t="shared" si="190"/>
        <v>0</v>
      </c>
      <c r="P868" s="244"/>
      <c r="Q868" s="435"/>
      <c r="R868" s="436"/>
      <c r="S868" s="429">
        <f t="shared" si="191"/>
        <v>0</v>
      </c>
      <c r="T868" s="315">
        <f t="shared" si="192"/>
        <v>0</v>
      </c>
      <c r="U868" s="436"/>
      <c r="V868" s="436"/>
      <c r="W868" s="253"/>
      <c r="X868" s="313">
        <f t="shared" si="173"/>
        <v>0</v>
      </c>
    </row>
    <row r="869" spans="2:24" ht="18.600000000000001" hidden="1" thickBot="1">
      <c r="B869" s="175"/>
      <c r="C869" s="178">
        <v>5203</v>
      </c>
      <c r="D869" s="179" t="s">
        <v>923</v>
      </c>
      <c r="E869" s="703"/>
      <c r="F869" s="473"/>
      <c r="G869" s="434"/>
      <c r="H869" s="434"/>
      <c r="I869" s="476">
        <f t="shared" si="188"/>
        <v>0</v>
      </c>
      <c r="J869" s="243" t="str">
        <f t="shared" si="172"/>
        <v/>
      </c>
      <c r="K869" s="244"/>
      <c r="L869" s="435"/>
      <c r="M869" s="436"/>
      <c r="N869" s="330">
        <f t="shared" si="189"/>
        <v>0</v>
      </c>
      <c r="O869" s="424">
        <f t="shared" si="190"/>
        <v>0</v>
      </c>
      <c r="P869" s="244"/>
      <c r="Q869" s="435"/>
      <c r="R869" s="436"/>
      <c r="S869" s="429">
        <f t="shared" si="191"/>
        <v>0</v>
      </c>
      <c r="T869" s="315">
        <f t="shared" si="192"/>
        <v>0</v>
      </c>
      <c r="U869" s="436"/>
      <c r="V869" s="436"/>
      <c r="W869" s="253"/>
      <c r="X869" s="313">
        <f t="shared" si="173"/>
        <v>0</v>
      </c>
    </row>
    <row r="870" spans="2:24" ht="18.600000000000001" hidden="1" thickBot="1">
      <c r="B870" s="175"/>
      <c r="C870" s="178">
        <v>5204</v>
      </c>
      <c r="D870" s="179" t="s">
        <v>924</v>
      </c>
      <c r="E870" s="703"/>
      <c r="F870" s="473"/>
      <c r="G870" s="434"/>
      <c r="H870" s="434"/>
      <c r="I870" s="476">
        <f t="shared" si="188"/>
        <v>0</v>
      </c>
      <c r="J870" s="243" t="str">
        <f t="shared" ref="J870:J892" si="193">(IF($E870&lt;&gt;0,$J$2,IF($I870&lt;&gt;0,$J$2,"")))</f>
        <v/>
      </c>
      <c r="K870" s="244"/>
      <c r="L870" s="435"/>
      <c r="M870" s="436"/>
      <c r="N870" s="330">
        <f t="shared" si="189"/>
        <v>0</v>
      </c>
      <c r="O870" s="424">
        <f t="shared" si="190"/>
        <v>0</v>
      </c>
      <c r="P870" s="244"/>
      <c r="Q870" s="435"/>
      <c r="R870" s="436"/>
      <c r="S870" s="429">
        <f t="shared" si="191"/>
        <v>0</v>
      </c>
      <c r="T870" s="315">
        <f t="shared" si="192"/>
        <v>0</v>
      </c>
      <c r="U870" s="436"/>
      <c r="V870" s="436"/>
      <c r="W870" s="253"/>
      <c r="X870" s="313">
        <f t="shared" ref="X870:X901" si="194">T870-U870-V870-W870</f>
        <v>0</v>
      </c>
    </row>
    <row r="871" spans="2:24" ht="18.600000000000001" hidden="1" thickBot="1">
      <c r="B871" s="175"/>
      <c r="C871" s="178">
        <v>5205</v>
      </c>
      <c r="D871" s="179" t="s">
        <v>925</v>
      </c>
      <c r="E871" s="703"/>
      <c r="F871" s="473"/>
      <c r="G871" s="434"/>
      <c r="H871" s="434"/>
      <c r="I871" s="476">
        <f t="shared" si="188"/>
        <v>0</v>
      </c>
      <c r="J871" s="243" t="str">
        <f t="shared" si="193"/>
        <v/>
      </c>
      <c r="K871" s="244"/>
      <c r="L871" s="435"/>
      <c r="M871" s="436"/>
      <c r="N871" s="330">
        <f t="shared" si="189"/>
        <v>0</v>
      </c>
      <c r="O871" s="424">
        <f t="shared" si="190"/>
        <v>0</v>
      </c>
      <c r="P871" s="244"/>
      <c r="Q871" s="435"/>
      <c r="R871" s="436"/>
      <c r="S871" s="429">
        <f t="shared" si="191"/>
        <v>0</v>
      </c>
      <c r="T871" s="315">
        <f t="shared" si="192"/>
        <v>0</v>
      </c>
      <c r="U871" s="436"/>
      <c r="V871" s="436"/>
      <c r="W871" s="253"/>
      <c r="X871" s="313">
        <f t="shared" si="194"/>
        <v>0</v>
      </c>
    </row>
    <row r="872" spans="2:24" ht="18.600000000000001" hidden="1" thickBot="1">
      <c r="B872" s="175"/>
      <c r="C872" s="178">
        <v>5206</v>
      </c>
      <c r="D872" s="179" t="s">
        <v>926</v>
      </c>
      <c r="E872" s="703"/>
      <c r="F872" s="473"/>
      <c r="G872" s="434"/>
      <c r="H872" s="434"/>
      <c r="I872" s="476">
        <f t="shared" si="188"/>
        <v>0</v>
      </c>
      <c r="J872" s="243" t="str">
        <f t="shared" si="193"/>
        <v/>
      </c>
      <c r="K872" s="244"/>
      <c r="L872" s="435"/>
      <c r="M872" s="436"/>
      <c r="N872" s="330">
        <f t="shared" si="189"/>
        <v>0</v>
      </c>
      <c r="O872" s="424">
        <f t="shared" si="190"/>
        <v>0</v>
      </c>
      <c r="P872" s="244"/>
      <c r="Q872" s="435"/>
      <c r="R872" s="436"/>
      <c r="S872" s="429">
        <f t="shared" si="191"/>
        <v>0</v>
      </c>
      <c r="T872" s="315">
        <f t="shared" si="192"/>
        <v>0</v>
      </c>
      <c r="U872" s="436"/>
      <c r="V872" s="436"/>
      <c r="W872" s="253"/>
      <c r="X872" s="313">
        <f t="shared" si="194"/>
        <v>0</v>
      </c>
    </row>
    <row r="873" spans="2:24" ht="18.600000000000001" hidden="1" thickBot="1">
      <c r="B873" s="175"/>
      <c r="C873" s="180">
        <v>5219</v>
      </c>
      <c r="D873" s="181" t="s">
        <v>927</v>
      </c>
      <c r="E873" s="703"/>
      <c r="F873" s="473"/>
      <c r="G873" s="434"/>
      <c r="H873" s="434"/>
      <c r="I873" s="476">
        <f t="shared" si="188"/>
        <v>0</v>
      </c>
      <c r="J873" s="243" t="str">
        <f t="shared" si="193"/>
        <v/>
      </c>
      <c r="K873" s="244"/>
      <c r="L873" s="435"/>
      <c r="M873" s="436"/>
      <c r="N873" s="330">
        <f t="shared" si="189"/>
        <v>0</v>
      </c>
      <c r="O873" s="424">
        <f t="shared" si="190"/>
        <v>0</v>
      </c>
      <c r="P873" s="244"/>
      <c r="Q873" s="435"/>
      <c r="R873" s="436"/>
      <c r="S873" s="429">
        <f t="shared" si="191"/>
        <v>0</v>
      </c>
      <c r="T873" s="315">
        <f t="shared" si="192"/>
        <v>0</v>
      </c>
      <c r="U873" s="436"/>
      <c r="V873" s="436"/>
      <c r="W873" s="253"/>
      <c r="X873" s="313">
        <f t="shared" si="194"/>
        <v>0</v>
      </c>
    </row>
    <row r="874" spans="2:24" ht="18.600000000000001" hidden="1" thickBot="1">
      <c r="B874" s="691">
        <v>5300</v>
      </c>
      <c r="C874" s="954" t="s">
        <v>928</v>
      </c>
      <c r="D874" s="954"/>
      <c r="E874" s="692"/>
      <c r="F874" s="695">
        <f>SUM(F875:F876)</f>
        <v>0</v>
      </c>
      <c r="G874" s="696">
        <f>SUM(G875:G876)</f>
        <v>0</v>
      </c>
      <c r="H874" s="696">
        <f>SUM(H875:H876)</f>
        <v>0</v>
      </c>
      <c r="I874" s="696">
        <f>SUM(I875:I876)</f>
        <v>0</v>
      </c>
      <c r="J874" s="243" t="str">
        <f t="shared" si="193"/>
        <v/>
      </c>
      <c r="K874" s="244"/>
      <c r="L874" s="326">
        <f>SUM(L875:L876)</f>
        <v>0</v>
      </c>
      <c r="M874" s="327">
        <f>SUM(M875:M876)</f>
        <v>0</v>
      </c>
      <c r="N874" s="432">
        <f>SUM(N875:N876)</f>
        <v>0</v>
      </c>
      <c r="O874" s="433">
        <f>SUM(O875:O876)</f>
        <v>0</v>
      </c>
      <c r="P874" s="244"/>
      <c r="Q874" s="326">
        <f t="shared" ref="Q874:W874" si="195">SUM(Q875:Q876)</f>
        <v>0</v>
      </c>
      <c r="R874" s="327">
        <f t="shared" si="195"/>
        <v>0</v>
      </c>
      <c r="S874" s="327">
        <f t="shared" si="195"/>
        <v>0</v>
      </c>
      <c r="T874" s="327">
        <f t="shared" si="195"/>
        <v>0</v>
      </c>
      <c r="U874" s="327">
        <f t="shared" si="195"/>
        <v>0</v>
      </c>
      <c r="V874" s="327">
        <f t="shared" si="195"/>
        <v>0</v>
      </c>
      <c r="W874" s="433">
        <f t="shared" si="195"/>
        <v>0</v>
      </c>
      <c r="X874" s="313">
        <f t="shared" si="194"/>
        <v>0</v>
      </c>
    </row>
    <row r="875" spans="2:24" ht="18.600000000000001" hidden="1" thickBot="1">
      <c r="B875" s="175"/>
      <c r="C875" s="176">
        <v>5301</v>
      </c>
      <c r="D875" s="177" t="s">
        <v>1440</v>
      </c>
      <c r="E875" s="703"/>
      <c r="F875" s="473"/>
      <c r="G875" s="434"/>
      <c r="H875" s="434"/>
      <c r="I875" s="476">
        <f>F875+G875+H875</f>
        <v>0</v>
      </c>
      <c r="J875" s="243" t="str">
        <f t="shared" si="193"/>
        <v/>
      </c>
      <c r="K875" s="244"/>
      <c r="L875" s="435"/>
      <c r="M875" s="436"/>
      <c r="N875" s="330">
        <f>I875</f>
        <v>0</v>
      </c>
      <c r="O875" s="424">
        <f>L875+M875-N875</f>
        <v>0</v>
      </c>
      <c r="P875" s="244"/>
      <c r="Q875" s="435"/>
      <c r="R875" s="436"/>
      <c r="S875" s="429">
        <f>+IF(+(L875+M875)&gt;=I875,+M875,+(+I875-L875))</f>
        <v>0</v>
      </c>
      <c r="T875" s="315">
        <f>Q875+R875-S875</f>
        <v>0</v>
      </c>
      <c r="U875" s="436"/>
      <c r="V875" s="436"/>
      <c r="W875" s="253"/>
      <c r="X875" s="313">
        <f t="shared" si="194"/>
        <v>0</v>
      </c>
    </row>
    <row r="876" spans="2:24" ht="18.600000000000001" hidden="1" thickBot="1">
      <c r="B876" s="175"/>
      <c r="C876" s="180">
        <v>5309</v>
      </c>
      <c r="D876" s="181" t="s">
        <v>929</v>
      </c>
      <c r="E876" s="703"/>
      <c r="F876" s="473"/>
      <c r="G876" s="434"/>
      <c r="H876" s="434"/>
      <c r="I876" s="476">
        <f>F876+G876+H876</f>
        <v>0</v>
      </c>
      <c r="J876" s="243" t="str">
        <f t="shared" si="193"/>
        <v/>
      </c>
      <c r="K876" s="244"/>
      <c r="L876" s="435"/>
      <c r="M876" s="436"/>
      <c r="N876" s="330">
        <f>I876</f>
        <v>0</v>
      </c>
      <c r="O876" s="424">
        <f>L876+M876-N876</f>
        <v>0</v>
      </c>
      <c r="P876" s="244"/>
      <c r="Q876" s="435"/>
      <c r="R876" s="436"/>
      <c r="S876" s="429">
        <f>+IF(+(L876+M876)&gt;=I876,+M876,+(+I876-L876))</f>
        <v>0</v>
      </c>
      <c r="T876" s="315">
        <f>Q876+R876-S876</f>
        <v>0</v>
      </c>
      <c r="U876" s="436"/>
      <c r="V876" s="436"/>
      <c r="W876" s="253"/>
      <c r="X876" s="313">
        <f t="shared" si="194"/>
        <v>0</v>
      </c>
    </row>
    <row r="877" spans="2:24" ht="18.600000000000001" hidden="1" thickBot="1">
      <c r="B877" s="691">
        <v>5400</v>
      </c>
      <c r="C877" s="963" t="s">
        <v>1010</v>
      </c>
      <c r="D877" s="963"/>
      <c r="E877" s="692"/>
      <c r="F877" s="693"/>
      <c r="G877" s="694"/>
      <c r="H877" s="694"/>
      <c r="I877" s="690">
        <f>F877+G877+H877</f>
        <v>0</v>
      </c>
      <c r="J877" s="243" t="str">
        <f t="shared" si="193"/>
        <v/>
      </c>
      <c r="K877" s="244"/>
      <c r="L877" s="430"/>
      <c r="M877" s="431"/>
      <c r="N877" s="327">
        <f>I877</f>
        <v>0</v>
      </c>
      <c r="O877" s="424">
        <f>L877+M877-N877</f>
        <v>0</v>
      </c>
      <c r="P877" s="244"/>
      <c r="Q877" s="430"/>
      <c r="R877" s="431"/>
      <c r="S877" s="429">
        <f>+IF(+(L877+M877)&gt;=I877,+M877,+(+I877-L877))</f>
        <v>0</v>
      </c>
      <c r="T877" s="315">
        <f>Q877+R877-S877</f>
        <v>0</v>
      </c>
      <c r="U877" s="431"/>
      <c r="V877" s="431"/>
      <c r="W877" s="253"/>
      <c r="X877" s="313">
        <f t="shared" si="194"/>
        <v>0</v>
      </c>
    </row>
    <row r="878" spans="2:24" ht="18.600000000000001" hidden="1" thickBot="1">
      <c r="B878" s="684">
        <v>5500</v>
      </c>
      <c r="C878" s="948" t="s">
        <v>1011</v>
      </c>
      <c r="D878" s="948"/>
      <c r="E878" s="685"/>
      <c r="F878" s="686">
        <f>SUM(F879:F882)</f>
        <v>0</v>
      </c>
      <c r="G878" s="687">
        <f>SUM(G879:G882)</f>
        <v>0</v>
      </c>
      <c r="H878" s="687">
        <f>SUM(H879:H882)</f>
        <v>0</v>
      </c>
      <c r="I878" s="687">
        <f>SUM(I879:I882)</f>
        <v>0</v>
      </c>
      <c r="J878" s="243" t="str">
        <f t="shared" si="193"/>
        <v/>
      </c>
      <c r="K878" s="244"/>
      <c r="L878" s="316">
        <f>SUM(L879:L882)</f>
        <v>0</v>
      </c>
      <c r="M878" s="317">
        <f>SUM(M879:M882)</f>
        <v>0</v>
      </c>
      <c r="N878" s="425">
        <f>SUM(N879:N882)</f>
        <v>0</v>
      </c>
      <c r="O878" s="426">
        <f>SUM(O879:O882)</f>
        <v>0</v>
      </c>
      <c r="P878" s="244"/>
      <c r="Q878" s="316">
        <f t="shared" ref="Q878:W878" si="196">SUM(Q879:Q882)</f>
        <v>0</v>
      </c>
      <c r="R878" s="317">
        <f t="shared" si="196"/>
        <v>0</v>
      </c>
      <c r="S878" s="317">
        <f t="shared" si="196"/>
        <v>0</v>
      </c>
      <c r="T878" s="317">
        <f t="shared" si="196"/>
        <v>0</v>
      </c>
      <c r="U878" s="317">
        <f t="shared" si="196"/>
        <v>0</v>
      </c>
      <c r="V878" s="317">
        <f t="shared" si="196"/>
        <v>0</v>
      </c>
      <c r="W878" s="426">
        <f t="shared" si="196"/>
        <v>0</v>
      </c>
      <c r="X878" s="313">
        <f t="shared" si="194"/>
        <v>0</v>
      </c>
    </row>
    <row r="879" spans="2:24" ht="18.600000000000001" hidden="1" thickBot="1">
      <c r="B879" s="173"/>
      <c r="C879" s="144">
        <v>5501</v>
      </c>
      <c r="D879" s="163" t="s">
        <v>1012</v>
      </c>
      <c r="E879" s="702"/>
      <c r="F879" s="449"/>
      <c r="G879" s="245"/>
      <c r="H879" s="245"/>
      <c r="I879" s="476">
        <f>F879+G879+H879</f>
        <v>0</v>
      </c>
      <c r="J879" s="243" t="str">
        <f t="shared" si="193"/>
        <v/>
      </c>
      <c r="K879" s="244"/>
      <c r="L879" s="423"/>
      <c r="M879" s="252"/>
      <c r="N879" s="315">
        <f>I879</f>
        <v>0</v>
      </c>
      <c r="O879" s="424">
        <f>L879+M879-N879</f>
        <v>0</v>
      </c>
      <c r="P879" s="244"/>
      <c r="Q879" s="423"/>
      <c r="R879" s="252"/>
      <c r="S879" s="429">
        <f>+IF(+(L879+M879)&gt;=I879,+M879,+(+I879-L879))</f>
        <v>0</v>
      </c>
      <c r="T879" s="315">
        <f>Q879+R879-S879</f>
        <v>0</v>
      </c>
      <c r="U879" s="252"/>
      <c r="V879" s="252"/>
      <c r="W879" s="253"/>
      <c r="X879" s="313">
        <f t="shared" si="194"/>
        <v>0</v>
      </c>
    </row>
    <row r="880" spans="2:24" ht="18.600000000000001" hidden="1" thickBot="1">
      <c r="B880" s="173"/>
      <c r="C880" s="137">
        <v>5502</v>
      </c>
      <c r="D880" s="145" t="s">
        <v>1013</v>
      </c>
      <c r="E880" s="702"/>
      <c r="F880" s="449"/>
      <c r="G880" s="245"/>
      <c r="H880" s="245"/>
      <c r="I880" s="476">
        <f>F880+G880+H880</f>
        <v>0</v>
      </c>
      <c r="J880" s="243" t="str">
        <f t="shared" si="193"/>
        <v/>
      </c>
      <c r="K880" s="244"/>
      <c r="L880" s="423"/>
      <c r="M880" s="252"/>
      <c r="N880" s="315">
        <f>I880</f>
        <v>0</v>
      </c>
      <c r="O880" s="424">
        <f>L880+M880-N880</f>
        <v>0</v>
      </c>
      <c r="P880" s="244"/>
      <c r="Q880" s="423"/>
      <c r="R880" s="252"/>
      <c r="S880" s="429">
        <f>+IF(+(L880+M880)&gt;=I880,+M880,+(+I880-L880))</f>
        <v>0</v>
      </c>
      <c r="T880" s="315">
        <f>Q880+R880-S880</f>
        <v>0</v>
      </c>
      <c r="U880" s="252"/>
      <c r="V880" s="252"/>
      <c r="W880" s="253"/>
      <c r="X880" s="313">
        <f t="shared" si="194"/>
        <v>0</v>
      </c>
    </row>
    <row r="881" spans="2:24" ht="18.600000000000001" hidden="1" thickBot="1">
      <c r="B881" s="173"/>
      <c r="C881" s="137">
        <v>5503</v>
      </c>
      <c r="D881" s="139" t="s">
        <v>1014</v>
      </c>
      <c r="E881" s="702"/>
      <c r="F881" s="449"/>
      <c r="G881" s="245"/>
      <c r="H881" s="245"/>
      <c r="I881" s="476">
        <f>F881+G881+H881</f>
        <v>0</v>
      </c>
      <c r="J881" s="243" t="str">
        <f t="shared" si="193"/>
        <v/>
      </c>
      <c r="K881" s="244"/>
      <c r="L881" s="423"/>
      <c r="M881" s="252"/>
      <c r="N881" s="315">
        <f>I881</f>
        <v>0</v>
      </c>
      <c r="O881" s="424">
        <f>L881+M881-N881</f>
        <v>0</v>
      </c>
      <c r="P881" s="244"/>
      <c r="Q881" s="423"/>
      <c r="R881" s="252"/>
      <c r="S881" s="429">
        <f>+IF(+(L881+M881)&gt;=I881,+M881,+(+I881-L881))</f>
        <v>0</v>
      </c>
      <c r="T881" s="315">
        <f>Q881+R881-S881</f>
        <v>0</v>
      </c>
      <c r="U881" s="252"/>
      <c r="V881" s="252"/>
      <c r="W881" s="253"/>
      <c r="X881" s="313">
        <f t="shared" si="194"/>
        <v>0</v>
      </c>
    </row>
    <row r="882" spans="2:24" ht="18.600000000000001" hidden="1" thickBot="1">
      <c r="B882" s="173"/>
      <c r="C882" s="137">
        <v>5504</v>
      </c>
      <c r="D882" s="145" t="s">
        <v>1015</v>
      </c>
      <c r="E882" s="702"/>
      <c r="F882" s="449"/>
      <c r="G882" s="245"/>
      <c r="H882" s="245"/>
      <c r="I882" s="476">
        <f>F882+G882+H882</f>
        <v>0</v>
      </c>
      <c r="J882" s="243" t="str">
        <f t="shared" si="193"/>
        <v/>
      </c>
      <c r="K882" s="244"/>
      <c r="L882" s="423"/>
      <c r="M882" s="252"/>
      <c r="N882" s="315">
        <f>I882</f>
        <v>0</v>
      </c>
      <c r="O882" s="424">
        <f>L882+M882-N882</f>
        <v>0</v>
      </c>
      <c r="P882" s="244"/>
      <c r="Q882" s="423"/>
      <c r="R882" s="252"/>
      <c r="S882" s="429">
        <f>+IF(+(L882+M882)&gt;=I882,+M882,+(+I882-L882))</f>
        <v>0</v>
      </c>
      <c r="T882" s="315">
        <f>Q882+R882-S882</f>
        <v>0</v>
      </c>
      <c r="U882" s="252"/>
      <c r="V882" s="252"/>
      <c r="W882" s="253"/>
      <c r="X882" s="313">
        <f t="shared" si="194"/>
        <v>0</v>
      </c>
    </row>
    <row r="883" spans="2:24" ht="18.600000000000001" hidden="1" thickBot="1">
      <c r="B883" s="684">
        <v>5700</v>
      </c>
      <c r="C883" s="964" t="s">
        <v>1016</v>
      </c>
      <c r="D883" s="965"/>
      <c r="E883" s="692"/>
      <c r="F883" s="671">
        <v>0</v>
      </c>
      <c r="G883" s="671">
        <v>0</v>
      </c>
      <c r="H883" s="671">
        <v>0</v>
      </c>
      <c r="I883" s="696">
        <f>SUM(I884:I886)</f>
        <v>0</v>
      </c>
      <c r="J883" s="243" t="str">
        <f t="shared" si="193"/>
        <v/>
      </c>
      <c r="K883" s="244"/>
      <c r="L883" s="326">
        <f>SUM(L884:L886)</f>
        <v>0</v>
      </c>
      <c r="M883" s="327">
        <f>SUM(M884:M886)</f>
        <v>0</v>
      </c>
      <c r="N883" s="432">
        <f>SUM(N884:N885)</f>
        <v>0</v>
      </c>
      <c r="O883" s="433">
        <f>SUM(O884:O886)</f>
        <v>0</v>
      </c>
      <c r="P883" s="244"/>
      <c r="Q883" s="326">
        <f>SUM(Q884:Q886)</f>
        <v>0</v>
      </c>
      <c r="R883" s="327">
        <f>SUM(R884:R886)</f>
        <v>0</v>
      </c>
      <c r="S883" s="327">
        <f>SUM(S884:S886)</f>
        <v>0</v>
      </c>
      <c r="T883" s="327">
        <f>SUM(T884:T886)</f>
        <v>0</v>
      </c>
      <c r="U883" s="327">
        <f>SUM(U884:U886)</f>
        <v>0</v>
      </c>
      <c r="V883" s="327">
        <f>SUM(V884:V885)</f>
        <v>0</v>
      </c>
      <c r="W883" s="433">
        <f>SUM(W884:W886)</f>
        <v>0</v>
      </c>
      <c r="X883" s="313">
        <f t="shared" si="194"/>
        <v>0</v>
      </c>
    </row>
    <row r="884" spans="2:24" ht="18.600000000000001" hidden="1" thickBot="1">
      <c r="B884" s="175"/>
      <c r="C884" s="176">
        <v>5701</v>
      </c>
      <c r="D884" s="177" t="s">
        <v>1017</v>
      </c>
      <c r="E884" s="703"/>
      <c r="F884" s="592">
        <v>0</v>
      </c>
      <c r="G884" s="592">
        <v>0</v>
      </c>
      <c r="H884" s="592">
        <v>0</v>
      </c>
      <c r="I884" s="476">
        <f>F884+G884+H884</f>
        <v>0</v>
      </c>
      <c r="J884" s="243" t="str">
        <f t="shared" si="193"/>
        <v/>
      </c>
      <c r="K884" s="244"/>
      <c r="L884" s="435"/>
      <c r="M884" s="436"/>
      <c r="N884" s="330">
        <f>I884</f>
        <v>0</v>
      </c>
      <c r="O884" s="424">
        <f>L884+M884-N884</f>
        <v>0</v>
      </c>
      <c r="P884" s="244"/>
      <c r="Q884" s="435"/>
      <c r="R884" s="436"/>
      <c r="S884" s="429">
        <f>+IF(+(L884+M884)&gt;=I884,+M884,+(+I884-L884))</f>
        <v>0</v>
      </c>
      <c r="T884" s="315">
        <f>Q884+R884-S884</f>
        <v>0</v>
      </c>
      <c r="U884" s="436"/>
      <c r="V884" s="436"/>
      <c r="W884" s="253"/>
      <c r="X884" s="313">
        <f t="shared" si="194"/>
        <v>0</v>
      </c>
    </row>
    <row r="885" spans="2:24" ht="18.600000000000001" hidden="1" thickBot="1">
      <c r="B885" s="175"/>
      <c r="C885" s="180">
        <v>5702</v>
      </c>
      <c r="D885" s="181" t="s">
        <v>1018</v>
      </c>
      <c r="E885" s="703"/>
      <c r="F885" s="592">
        <v>0</v>
      </c>
      <c r="G885" s="592">
        <v>0</v>
      </c>
      <c r="H885" s="592">
        <v>0</v>
      </c>
      <c r="I885" s="476">
        <f>F885+G885+H885</f>
        <v>0</v>
      </c>
      <c r="J885" s="243" t="str">
        <f t="shared" si="193"/>
        <v/>
      </c>
      <c r="K885" s="244"/>
      <c r="L885" s="435"/>
      <c r="M885" s="436"/>
      <c r="N885" s="330">
        <f>I885</f>
        <v>0</v>
      </c>
      <c r="O885" s="424">
        <f>L885+M885-N885</f>
        <v>0</v>
      </c>
      <c r="P885" s="244"/>
      <c r="Q885" s="435"/>
      <c r="R885" s="436"/>
      <c r="S885" s="429">
        <f>+IF(+(L885+M885)&gt;=I885,+M885,+(+I885-L885))</f>
        <v>0</v>
      </c>
      <c r="T885" s="315">
        <f>Q885+R885-S885</f>
        <v>0</v>
      </c>
      <c r="U885" s="436"/>
      <c r="V885" s="436"/>
      <c r="W885" s="253"/>
      <c r="X885" s="313">
        <f t="shared" si="194"/>
        <v>0</v>
      </c>
    </row>
    <row r="886" spans="2:24" ht="18.600000000000001" hidden="1" thickBot="1">
      <c r="B886" s="136"/>
      <c r="C886" s="182">
        <v>4071</v>
      </c>
      <c r="D886" s="464" t="s">
        <v>1019</v>
      </c>
      <c r="E886" s="702"/>
      <c r="F886" s="592">
        <v>0</v>
      </c>
      <c r="G886" s="592">
        <v>0</v>
      </c>
      <c r="H886" s="592">
        <v>0</v>
      </c>
      <c r="I886" s="476">
        <f>F886+G886+H886</f>
        <v>0</v>
      </c>
      <c r="J886" s="243" t="str">
        <f t="shared" si="193"/>
        <v/>
      </c>
      <c r="K886" s="244"/>
      <c r="L886" s="711"/>
      <c r="M886" s="665"/>
      <c r="N886" s="665"/>
      <c r="O886" s="712"/>
      <c r="P886" s="244"/>
      <c r="Q886" s="661"/>
      <c r="R886" s="665"/>
      <c r="S886" s="665"/>
      <c r="T886" s="665"/>
      <c r="U886" s="665"/>
      <c r="V886" s="665"/>
      <c r="W886" s="709"/>
      <c r="X886" s="313">
        <f t="shared" si="194"/>
        <v>0</v>
      </c>
    </row>
    <row r="887" spans="2:24" ht="16.2" hidden="1" thickBot="1">
      <c r="B887" s="173"/>
      <c r="C887" s="183"/>
      <c r="D887" s="334"/>
      <c r="E887" s="704"/>
      <c r="F887" s="248"/>
      <c r="G887" s="248"/>
      <c r="H887" s="248"/>
      <c r="I887" s="249"/>
      <c r="J887" s="243" t="str">
        <f t="shared" si="193"/>
        <v/>
      </c>
      <c r="K887" s="244"/>
      <c r="L887" s="437"/>
      <c r="M887" s="438"/>
      <c r="N887" s="323"/>
      <c r="O887" s="324"/>
      <c r="P887" s="244"/>
      <c r="Q887" s="437"/>
      <c r="R887" s="438"/>
      <c r="S887" s="323"/>
      <c r="T887" s="323"/>
      <c r="U887" s="438"/>
      <c r="V887" s="323"/>
      <c r="W887" s="324"/>
      <c r="X887" s="324"/>
    </row>
    <row r="888" spans="2:24" ht="18.600000000000001" hidden="1" thickBot="1">
      <c r="B888" s="697">
        <v>98</v>
      </c>
      <c r="C888" s="945" t="s">
        <v>1020</v>
      </c>
      <c r="D888" s="946"/>
      <c r="E888" s="685"/>
      <c r="F888" s="688"/>
      <c r="G888" s="689"/>
      <c r="H888" s="689"/>
      <c r="I888" s="690">
        <f>F888+G888+H888</f>
        <v>0</v>
      </c>
      <c r="J888" s="243" t="str">
        <f t="shared" si="193"/>
        <v/>
      </c>
      <c r="K888" s="244"/>
      <c r="L888" s="428"/>
      <c r="M888" s="254"/>
      <c r="N888" s="317">
        <f>I888</f>
        <v>0</v>
      </c>
      <c r="O888" s="424">
        <f>L888+M888-N888</f>
        <v>0</v>
      </c>
      <c r="P888" s="244"/>
      <c r="Q888" s="428"/>
      <c r="R888" s="254"/>
      <c r="S888" s="429">
        <f>+IF(+(L888+M888)&gt;=I888,+M888,+(+I888-L888))</f>
        <v>0</v>
      </c>
      <c r="T888" s="315">
        <f>Q888+R888-S888</f>
        <v>0</v>
      </c>
      <c r="U888" s="254"/>
      <c r="V888" s="254"/>
      <c r="W888" s="253"/>
      <c r="X888" s="313">
        <f>T888-U888-V888-W888</f>
        <v>0</v>
      </c>
    </row>
    <row r="889" spans="2:24" ht="16.8" hidden="1" thickBot="1">
      <c r="B889" s="184"/>
      <c r="C889" s="335" t="s">
        <v>1021</v>
      </c>
      <c r="D889" s="336"/>
      <c r="E889" s="395"/>
      <c r="F889" s="395"/>
      <c r="G889" s="395"/>
      <c r="H889" s="395"/>
      <c r="I889" s="337"/>
      <c r="J889" s="243" t="str">
        <f t="shared" si="193"/>
        <v/>
      </c>
      <c r="K889" s="244"/>
      <c r="L889" s="338"/>
      <c r="M889" s="339"/>
      <c r="N889" s="339"/>
      <c r="O889" s="340"/>
      <c r="P889" s="244"/>
      <c r="Q889" s="338"/>
      <c r="R889" s="339"/>
      <c r="S889" s="339"/>
      <c r="T889" s="339"/>
      <c r="U889" s="339"/>
      <c r="V889" s="339"/>
      <c r="W889" s="340"/>
      <c r="X889" s="340"/>
    </row>
    <row r="890" spans="2:24" ht="16.8" hidden="1" thickBot="1">
      <c r="B890" s="184"/>
      <c r="C890" s="341" t="s">
        <v>1022</v>
      </c>
      <c r="D890" s="334"/>
      <c r="E890" s="384"/>
      <c r="F890" s="384"/>
      <c r="G890" s="384"/>
      <c r="H890" s="384"/>
      <c r="I890" s="307"/>
      <c r="J890" s="243" t="str">
        <f t="shared" si="193"/>
        <v/>
      </c>
      <c r="K890" s="244"/>
      <c r="L890" s="342"/>
      <c r="M890" s="343"/>
      <c r="N890" s="343"/>
      <c r="O890" s="344"/>
      <c r="P890" s="244"/>
      <c r="Q890" s="342"/>
      <c r="R890" s="343"/>
      <c r="S890" s="343"/>
      <c r="T890" s="343"/>
      <c r="U890" s="343"/>
      <c r="V890" s="343"/>
      <c r="W890" s="344"/>
      <c r="X890" s="344"/>
    </row>
    <row r="891" spans="2:24" ht="16.8" hidden="1" thickBot="1">
      <c r="B891" s="185"/>
      <c r="C891" s="345" t="s">
        <v>1686</v>
      </c>
      <c r="D891" s="346"/>
      <c r="E891" s="396"/>
      <c r="F891" s="396"/>
      <c r="G891" s="396"/>
      <c r="H891" s="396"/>
      <c r="I891" s="309"/>
      <c r="J891" s="243" t="str">
        <f t="shared" si="193"/>
        <v/>
      </c>
      <c r="K891" s="244"/>
      <c r="L891" s="347"/>
      <c r="M891" s="348"/>
      <c r="N891" s="348"/>
      <c r="O891" s="349"/>
      <c r="P891" s="244"/>
      <c r="Q891" s="347"/>
      <c r="R891" s="348"/>
      <c r="S891" s="348"/>
      <c r="T891" s="348"/>
      <c r="U891" s="348"/>
      <c r="V891" s="348"/>
      <c r="W891" s="349"/>
      <c r="X891" s="349"/>
    </row>
    <row r="892" spans="2:24" ht="18.600000000000001" thickBot="1">
      <c r="B892" s="607"/>
      <c r="C892" s="608" t="s">
        <v>1241</v>
      </c>
      <c r="D892" s="609" t="s">
        <v>1023</v>
      </c>
      <c r="E892" s="698"/>
      <c r="F892" s="698">
        <f>SUM(F774,F777,F783,F791,F792,F810,F814,F820,F823,F824,F825,F826,F830,F839,F845,F846,F847,F848,F855,F859,F860,F861,F862,F865,F866,F874,F877,F878,F883)+F888</f>
        <v>0</v>
      </c>
      <c r="G892" s="698">
        <f>SUM(G774,G777,G783,G791,G792,G810,G814,G820,G823,G824,G825,G826,G830,G839,G845,G846,G847,G848,G855,G859,G860,G861,G862,G865,G866,G874,G877,G878,G883)+G888</f>
        <v>142600</v>
      </c>
      <c r="H892" s="698">
        <f>SUM(H774,H777,H783,H791,H792,H810,H814,H820,H823,H824,H825,H826,H830,H839,H845,H846,H847,H848,H855,H859,H860,H861,H862,H865,H866,H874,H877,H878,H883)+H888</f>
        <v>0</v>
      </c>
      <c r="I892" s="698">
        <f>SUM(I774,I777,I783,I791,I792,I810,I814,I820,I823,I824,I825,I826,I830,I839,I845,I846,I847,I848,I855,I859,I860,I861,I862,I865,I866,I874,I877,I878,I883)+I888</f>
        <v>142600</v>
      </c>
      <c r="J892" s="243">
        <f t="shared" si="193"/>
        <v>1</v>
      </c>
      <c r="K892" s="439" t="str">
        <f>LEFT(C771,1)</f>
        <v>1</v>
      </c>
      <c r="L892" s="276">
        <f>SUM(L774,L777,L783,L791,L792,L810,L814,L820,L823,L824,L825,L826,L830,L839,L845,L846,L847,L848,L855,L859,L860,L861,L862,L865,L866,L874,L877,L878,L883)+L888</f>
        <v>0</v>
      </c>
      <c r="M892" s="276">
        <f>SUM(M774,M777,M783,M791,M792,M810,M814,M820,M823,M824,M825,M826,M830,M839,M845,M846,M847,M848,M855,M859,M860,M861,M862,M865,M866,M874,M877,M878,M883)+M888</f>
        <v>0</v>
      </c>
      <c r="N892" s="276">
        <f>SUM(N774,N777,N783,N791,N792,N810,N814,N820,N823,N824,N825,N826,N830,N839,N845,N846,N847,N848,N855,N859,N860,N861,N862,N865,N866,N874,N877,N878,N883)+N888</f>
        <v>142600</v>
      </c>
      <c r="O892" s="276">
        <f>SUM(O774,O777,O783,O791,O792,O810,O814,O820,O823,O824,O825,O826,O830,O839,O845,O846,O847,O848,O855,O859,O860,O861,O862,O865,O866,O874,O877,O878,O883)+O888</f>
        <v>-142600</v>
      </c>
      <c r="P892" s="222"/>
      <c r="Q892" s="276">
        <f t="shared" ref="Q892:W892" si="197">SUM(Q774,Q777,Q783,Q791,Q792,Q810,Q814,Q820,Q823,Q824,Q825,Q826,Q830,Q839,Q845,Q846,Q847,Q848,Q855,Q859,Q860,Q861,Q862,Q865,Q866,Q874,Q877,Q878,Q883)+Q888</f>
        <v>0</v>
      </c>
      <c r="R892" s="276">
        <f t="shared" si="197"/>
        <v>0</v>
      </c>
      <c r="S892" s="276">
        <f t="shared" si="197"/>
        <v>2400</v>
      </c>
      <c r="T892" s="276">
        <f t="shared" si="197"/>
        <v>-2400</v>
      </c>
      <c r="U892" s="276">
        <f t="shared" si="197"/>
        <v>0</v>
      </c>
      <c r="V892" s="276">
        <f t="shared" si="197"/>
        <v>0</v>
      </c>
      <c r="W892" s="276">
        <f t="shared" si="197"/>
        <v>0</v>
      </c>
      <c r="X892" s="313">
        <f>T892-U892-V892-W892</f>
        <v>-2400</v>
      </c>
    </row>
    <row r="893" spans="2:24">
      <c r="B893" s="554" t="s">
        <v>32</v>
      </c>
      <c r="C893" s="186"/>
      <c r="I893" s="219"/>
      <c r="J893" s="221">
        <f>J892</f>
        <v>1</v>
      </c>
      <c r="P893"/>
    </row>
    <row r="894" spans="2:24">
      <c r="B894" s="392"/>
      <c r="C894" s="392"/>
      <c r="D894" s="393"/>
      <c r="E894" s="392"/>
      <c r="F894" s="392"/>
      <c r="G894" s="392"/>
      <c r="H894" s="392"/>
      <c r="I894" s="394"/>
      <c r="J894" s="221">
        <f>J892</f>
        <v>1</v>
      </c>
      <c r="L894" s="392"/>
      <c r="M894" s="392"/>
      <c r="N894" s="394"/>
      <c r="O894" s="394"/>
      <c r="P894" s="394"/>
      <c r="Q894" s="392"/>
      <c r="R894" s="392"/>
      <c r="S894" s="394"/>
      <c r="T894" s="394"/>
      <c r="U894" s="392"/>
      <c r="V894" s="394"/>
      <c r="W894" s="394"/>
      <c r="X894" s="394"/>
    </row>
    <row r="895" spans="2:24" ht="18" hidden="1">
      <c r="B895" s="402"/>
      <c r="C895" s="402"/>
      <c r="D895" s="402"/>
      <c r="E895" s="402"/>
      <c r="F895" s="402"/>
      <c r="G895" s="402"/>
      <c r="H895" s="402"/>
      <c r="I895" s="484"/>
      <c r="J895" s="440">
        <f>(IF(E892&lt;&gt;0,$G$2,IF(I892&lt;&gt;0,$G$2,"")))</f>
        <v>0</v>
      </c>
    </row>
    <row r="896" spans="2:24" ht="18" hidden="1">
      <c r="B896" s="402"/>
      <c r="C896" s="402"/>
      <c r="D896" s="474"/>
      <c r="E896" s="402"/>
      <c r="F896" s="402"/>
      <c r="G896" s="402"/>
      <c r="H896" s="402"/>
      <c r="I896" s="484"/>
      <c r="J896" s="440" t="str">
        <f>(IF(E893&lt;&gt;0,$G$2,IF(I893&lt;&gt;0,$G$2,"")))</f>
        <v/>
      </c>
    </row>
    <row r="897" spans="2:24">
      <c r="E897" s="278"/>
      <c r="F897" s="278"/>
      <c r="G897" s="278"/>
      <c r="H897" s="278"/>
      <c r="I897" s="282"/>
      <c r="J897" s="221">
        <f>(IF($E1033&lt;&gt;0,$J$2,IF($I1033&lt;&gt;0,$J$2,"")))</f>
        <v>1</v>
      </c>
      <c r="L897" s="278"/>
      <c r="M897" s="278"/>
      <c r="N897" s="282"/>
      <c r="O897" s="282"/>
      <c r="P897" s="282"/>
      <c r="Q897" s="278"/>
      <c r="R897" s="278"/>
      <c r="S897" s="282"/>
      <c r="T897" s="282"/>
      <c r="U897" s="278"/>
      <c r="V897" s="282"/>
      <c r="W897" s="282"/>
    </row>
    <row r="898" spans="2:24">
      <c r="C898" s="227"/>
      <c r="D898" s="228"/>
      <c r="E898" s="278"/>
      <c r="F898" s="278"/>
      <c r="G898" s="278"/>
      <c r="H898" s="278"/>
      <c r="I898" s="282"/>
      <c r="J898" s="221">
        <f>(IF($E1033&lt;&gt;0,$J$2,IF($I1033&lt;&gt;0,$J$2,"")))</f>
        <v>1</v>
      </c>
      <c r="L898" s="278"/>
      <c r="M898" s="278"/>
      <c r="N898" s="282"/>
      <c r="O898" s="282"/>
      <c r="P898" s="282"/>
      <c r="Q898" s="278"/>
      <c r="R898" s="278"/>
      <c r="S898" s="282"/>
      <c r="T898" s="282"/>
      <c r="U898" s="278"/>
      <c r="V898" s="282"/>
      <c r="W898" s="282"/>
    </row>
    <row r="899" spans="2:24">
      <c r="B899" s="935" t="str">
        <f>$B$7</f>
        <v>БЮДЖЕТ - НАЧАЛЕН ПЛАН
ПО ПЪЛНА ЕДИННА БЮДЖЕТНА КЛАСИФИКАЦИЯ</v>
      </c>
      <c r="C899" s="936"/>
      <c r="D899" s="936"/>
      <c r="E899" s="278"/>
      <c r="F899" s="278"/>
      <c r="G899" s="278"/>
      <c r="H899" s="278"/>
      <c r="I899" s="282"/>
      <c r="J899" s="221">
        <f>(IF($E1033&lt;&gt;0,$J$2,IF($I1033&lt;&gt;0,$J$2,"")))</f>
        <v>1</v>
      </c>
      <c r="L899" s="278"/>
      <c r="M899" s="278"/>
      <c r="N899" s="282"/>
      <c r="O899" s="282"/>
      <c r="P899" s="282"/>
      <c r="Q899" s="278"/>
      <c r="R899" s="278"/>
      <c r="S899" s="282"/>
      <c r="T899" s="282"/>
      <c r="U899" s="278"/>
      <c r="V899" s="282"/>
      <c r="W899" s="282"/>
    </row>
    <row r="900" spans="2:24">
      <c r="C900" s="227"/>
      <c r="D900" s="228"/>
      <c r="E900" s="279" t="s">
        <v>1654</v>
      </c>
      <c r="F900" s="279" t="s">
        <v>1522</v>
      </c>
      <c r="G900" s="278"/>
      <c r="H900" s="278"/>
      <c r="I900" s="282"/>
      <c r="J900" s="221">
        <f>(IF($E1033&lt;&gt;0,$J$2,IF($I1033&lt;&gt;0,$J$2,"")))</f>
        <v>1</v>
      </c>
      <c r="L900" s="278"/>
      <c r="M900" s="278"/>
      <c r="N900" s="282"/>
      <c r="O900" s="282"/>
      <c r="P900" s="282"/>
      <c r="Q900" s="278"/>
      <c r="R900" s="278"/>
      <c r="S900" s="282"/>
      <c r="T900" s="282"/>
      <c r="U900" s="278"/>
      <c r="V900" s="282"/>
      <c r="W900" s="282"/>
    </row>
    <row r="901" spans="2:24" ht="17.399999999999999">
      <c r="B901" s="937" t="str">
        <f>$B$9</f>
        <v>Маджарово</v>
      </c>
      <c r="C901" s="938"/>
      <c r="D901" s="939"/>
      <c r="E901" s="578">
        <f>$E$9</f>
        <v>45292</v>
      </c>
      <c r="F901" s="579">
        <f>$F$9</f>
        <v>45657</v>
      </c>
      <c r="G901" s="278"/>
      <c r="H901" s="278"/>
      <c r="I901" s="282"/>
      <c r="J901" s="221">
        <f>(IF($E1033&lt;&gt;0,$J$2,IF($I1033&lt;&gt;0,$J$2,"")))</f>
        <v>1</v>
      </c>
      <c r="L901" s="278"/>
      <c r="M901" s="278"/>
      <c r="N901" s="282"/>
      <c r="O901" s="282"/>
      <c r="P901" s="282"/>
      <c r="Q901" s="278"/>
      <c r="R901" s="278"/>
      <c r="S901" s="282"/>
      <c r="T901" s="282"/>
      <c r="U901" s="278"/>
      <c r="V901" s="282"/>
      <c r="W901" s="282"/>
    </row>
    <row r="902" spans="2:24">
      <c r="B902" s="230" t="str">
        <f>$B$10</f>
        <v>(наименование на разпоредителя с бюджет)</v>
      </c>
      <c r="E902" s="278"/>
      <c r="F902" s="280">
        <f>$F$10</f>
        <v>0</v>
      </c>
      <c r="G902" s="278"/>
      <c r="H902" s="278"/>
      <c r="I902" s="282"/>
      <c r="J902" s="221">
        <f>(IF($E1033&lt;&gt;0,$J$2,IF($I1033&lt;&gt;0,$J$2,"")))</f>
        <v>1</v>
      </c>
      <c r="L902" s="278"/>
      <c r="M902" s="278"/>
      <c r="N902" s="282"/>
      <c r="O902" s="282"/>
      <c r="P902" s="282"/>
      <c r="Q902" s="278"/>
      <c r="R902" s="278"/>
      <c r="S902" s="282"/>
      <c r="T902" s="282"/>
      <c r="U902" s="278"/>
      <c r="V902" s="282"/>
      <c r="W902" s="282"/>
    </row>
    <row r="903" spans="2:24">
      <c r="B903" s="230"/>
      <c r="E903" s="281"/>
      <c r="F903" s="278"/>
      <c r="G903" s="278"/>
      <c r="H903" s="278"/>
      <c r="I903" s="282"/>
      <c r="J903" s="221">
        <f>(IF($E1033&lt;&gt;0,$J$2,IF($I1033&lt;&gt;0,$J$2,"")))</f>
        <v>1</v>
      </c>
      <c r="L903" s="278"/>
      <c r="M903" s="278"/>
      <c r="N903" s="282"/>
      <c r="O903" s="282"/>
      <c r="P903" s="282"/>
      <c r="Q903" s="278"/>
      <c r="R903" s="278"/>
      <c r="S903" s="282"/>
      <c r="T903" s="282"/>
      <c r="U903" s="278"/>
      <c r="V903" s="282"/>
      <c r="W903" s="282"/>
    </row>
    <row r="904" spans="2:24" ht="18">
      <c r="B904" s="906" t="str">
        <f>$B$12</f>
        <v>Маджарово</v>
      </c>
      <c r="C904" s="907"/>
      <c r="D904" s="908"/>
      <c r="E904" s="229" t="s">
        <v>1655</v>
      </c>
      <c r="F904" s="580" t="str">
        <f>$F$12</f>
        <v>7604</v>
      </c>
      <c r="G904" s="278"/>
      <c r="H904" s="278"/>
      <c r="I904" s="282"/>
      <c r="J904" s="221">
        <f>(IF($E1033&lt;&gt;0,$J$2,IF($I1033&lt;&gt;0,$J$2,"")))</f>
        <v>1</v>
      </c>
      <c r="L904" s="278"/>
      <c r="M904" s="278"/>
      <c r="N904" s="282"/>
      <c r="O904" s="282"/>
      <c r="P904" s="282"/>
      <c r="Q904" s="278"/>
      <c r="R904" s="278"/>
      <c r="S904" s="282"/>
      <c r="T904" s="282"/>
      <c r="U904" s="278"/>
      <c r="V904" s="282"/>
      <c r="W904" s="282"/>
    </row>
    <row r="905" spans="2:24">
      <c r="B905" s="581" t="str">
        <f>$B$13</f>
        <v>(наименование на първостепенния разпоредител с бюджет)</v>
      </c>
      <c r="E905" s="281" t="s">
        <v>1656</v>
      </c>
      <c r="F905" s="278"/>
      <c r="G905" s="278"/>
      <c r="H905" s="278"/>
      <c r="I905" s="282"/>
      <c r="J905" s="221">
        <f>(IF($E1033&lt;&gt;0,$J$2,IF($I1033&lt;&gt;0,$J$2,"")))</f>
        <v>1</v>
      </c>
      <c r="L905" s="278"/>
      <c r="M905" s="278"/>
      <c r="N905" s="282"/>
      <c r="O905" s="282"/>
      <c r="P905" s="282"/>
      <c r="Q905" s="278"/>
      <c r="R905" s="278"/>
      <c r="S905" s="282"/>
      <c r="T905" s="282"/>
      <c r="U905" s="278"/>
      <c r="V905" s="282"/>
      <c r="W905" s="282"/>
    </row>
    <row r="906" spans="2:24" ht="18">
      <c r="B906" s="230"/>
      <c r="D906" s="441"/>
      <c r="E906" s="277"/>
      <c r="F906" s="277"/>
      <c r="G906" s="277"/>
      <c r="H906" s="277"/>
      <c r="I906" s="384"/>
      <c r="J906" s="221">
        <f>(IF($E1033&lt;&gt;0,$J$2,IF($I1033&lt;&gt;0,$J$2,"")))</f>
        <v>1</v>
      </c>
      <c r="L906" s="278"/>
      <c r="M906" s="278"/>
      <c r="N906" s="282"/>
      <c r="O906" s="282"/>
      <c r="P906" s="282"/>
      <c r="Q906" s="278"/>
      <c r="R906" s="278"/>
      <c r="S906" s="282"/>
      <c r="T906" s="282"/>
      <c r="U906" s="278"/>
      <c r="V906" s="282"/>
      <c r="W906" s="282"/>
    </row>
    <row r="907" spans="2:24" ht="16.8" thickBot="1">
      <c r="C907" s="227"/>
      <c r="D907" s="228"/>
      <c r="E907" s="278"/>
      <c r="F907" s="281"/>
      <c r="G907" s="281"/>
      <c r="H907" s="281"/>
      <c r="I907" s="284" t="s">
        <v>1657</v>
      </c>
      <c r="J907" s="221">
        <f>(IF($E1033&lt;&gt;0,$J$2,IF($I1033&lt;&gt;0,$J$2,"")))</f>
        <v>1</v>
      </c>
      <c r="L907" s="283" t="s">
        <v>91</v>
      </c>
      <c r="M907" s="278"/>
      <c r="N907" s="282"/>
      <c r="O907" s="284" t="s">
        <v>1657</v>
      </c>
      <c r="P907" s="282"/>
      <c r="Q907" s="283" t="s">
        <v>92</v>
      </c>
      <c r="R907" s="278"/>
      <c r="S907" s="282"/>
      <c r="T907" s="284" t="s">
        <v>1657</v>
      </c>
      <c r="U907" s="278"/>
      <c r="V907" s="282"/>
      <c r="W907" s="284" t="s">
        <v>1657</v>
      </c>
    </row>
    <row r="908" spans="2:24" ht="18.600000000000001" thickBot="1">
      <c r="B908" s="672"/>
      <c r="C908" s="673"/>
      <c r="D908" s="674" t="s">
        <v>1054</v>
      </c>
      <c r="E908" s="675"/>
      <c r="F908" s="956" t="s">
        <v>1459</v>
      </c>
      <c r="G908" s="957"/>
      <c r="H908" s="958"/>
      <c r="I908" s="959"/>
      <c r="J908" s="221">
        <f>(IF($E1033&lt;&gt;0,$J$2,IF($I1033&lt;&gt;0,$J$2,"")))</f>
        <v>1</v>
      </c>
      <c r="L908" s="916" t="s">
        <v>1893</v>
      </c>
      <c r="M908" s="916" t="s">
        <v>1894</v>
      </c>
      <c r="N908" s="918" t="s">
        <v>1895</v>
      </c>
      <c r="O908" s="918" t="s">
        <v>93</v>
      </c>
      <c r="P908" s="222"/>
      <c r="Q908" s="918" t="s">
        <v>1896</v>
      </c>
      <c r="R908" s="918" t="s">
        <v>1897</v>
      </c>
      <c r="S908" s="918" t="s">
        <v>1898</v>
      </c>
      <c r="T908" s="918" t="s">
        <v>94</v>
      </c>
      <c r="U908" s="409" t="s">
        <v>95</v>
      </c>
      <c r="V908" s="410"/>
      <c r="W908" s="411"/>
      <c r="X908" s="291"/>
    </row>
    <row r="909" spans="2:24" ht="31.8" thickBot="1">
      <c r="B909" s="676" t="s">
        <v>1573</v>
      </c>
      <c r="C909" s="677" t="s">
        <v>1658</v>
      </c>
      <c r="D909" s="678" t="s">
        <v>1055</v>
      </c>
      <c r="E909" s="679"/>
      <c r="F909" s="605" t="s">
        <v>1460</v>
      </c>
      <c r="G909" s="605" t="s">
        <v>1461</v>
      </c>
      <c r="H909" s="605" t="s">
        <v>1458</v>
      </c>
      <c r="I909" s="605" t="s">
        <v>1048</v>
      </c>
      <c r="J909" s="221">
        <f>(IF($E1033&lt;&gt;0,$J$2,IF($I1033&lt;&gt;0,$J$2,"")))</f>
        <v>1</v>
      </c>
      <c r="L909" s="970"/>
      <c r="M909" s="955"/>
      <c r="N909" s="970"/>
      <c r="O909" s="955"/>
      <c r="P909" s="222"/>
      <c r="Q909" s="967"/>
      <c r="R909" s="967"/>
      <c r="S909" s="967"/>
      <c r="T909" s="967"/>
      <c r="U909" s="412">
        <f>$C$3</f>
        <v>2024</v>
      </c>
      <c r="V909" s="412">
        <f>$C$3+1</f>
        <v>2025</v>
      </c>
      <c r="W909" s="412" t="str">
        <f>CONCATENATE("след ",$C$3+1)</f>
        <v>след 2025</v>
      </c>
      <c r="X909" s="413" t="s">
        <v>96</v>
      </c>
    </row>
    <row r="910" spans="2:24" ht="18" thickBot="1">
      <c r="B910" s="506"/>
      <c r="C910" s="397"/>
      <c r="D910" s="295" t="s">
        <v>1243</v>
      </c>
      <c r="E910" s="699"/>
      <c r="F910" s="296"/>
      <c r="G910" s="296"/>
      <c r="H910" s="296"/>
      <c r="I910" s="483"/>
      <c r="J910" s="221">
        <f>(IF($E1033&lt;&gt;0,$J$2,IF($I1033&lt;&gt;0,$J$2,"")))</f>
        <v>1</v>
      </c>
      <c r="L910" s="297" t="s">
        <v>97</v>
      </c>
      <c r="M910" s="297" t="s">
        <v>98</v>
      </c>
      <c r="N910" s="298" t="s">
        <v>99</v>
      </c>
      <c r="O910" s="298" t="s">
        <v>100</v>
      </c>
      <c r="P910" s="222"/>
      <c r="Q910" s="504" t="s">
        <v>101</v>
      </c>
      <c r="R910" s="504" t="s">
        <v>102</v>
      </c>
      <c r="S910" s="504" t="s">
        <v>103</v>
      </c>
      <c r="T910" s="504" t="s">
        <v>104</v>
      </c>
      <c r="U910" s="504" t="s">
        <v>1025</v>
      </c>
      <c r="V910" s="504" t="s">
        <v>1026</v>
      </c>
      <c r="W910" s="504" t="s">
        <v>1027</v>
      </c>
      <c r="X910" s="414" t="s">
        <v>1028</v>
      </c>
    </row>
    <row r="911" spans="2:24" ht="122.4" thickBot="1">
      <c r="B911" s="236"/>
      <c r="C911" s="511">
        <f>VLOOKUP(D911,OP_LIST2,2,FALSE)</f>
        <v>0</v>
      </c>
      <c r="D911" s="512" t="s">
        <v>943</v>
      </c>
      <c r="E911" s="700"/>
      <c r="F911" s="368"/>
      <c r="G911" s="368"/>
      <c r="H911" s="368"/>
      <c r="I911" s="303"/>
      <c r="J911" s="221">
        <f>(IF($E1033&lt;&gt;0,$J$2,IF($I1033&lt;&gt;0,$J$2,"")))</f>
        <v>1</v>
      </c>
      <c r="L911" s="415" t="s">
        <v>1029</v>
      </c>
      <c r="M911" s="415" t="s">
        <v>1029</v>
      </c>
      <c r="N911" s="415" t="s">
        <v>1030</v>
      </c>
      <c r="O911" s="415" t="s">
        <v>1031</v>
      </c>
      <c r="P911" s="222"/>
      <c r="Q911" s="415" t="s">
        <v>1029</v>
      </c>
      <c r="R911" s="415" t="s">
        <v>1029</v>
      </c>
      <c r="S911" s="415" t="s">
        <v>1056</v>
      </c>
      <c r="T911" s="415" t="s">
        <v>1033</v>
      </c>
      <c r="U911" s="415" t="s">
        <v>1029</v>
      </c>
      <c r="V911" s="415" t="s">
        <v>1029</v>
      </c>
      <c r="W911" s="415" t="s">
        <v>1029</v>
      </c>
      <c r="X911" s="306" t="s">
        <v>1034</v>
      </c>
    </row>
    <row r="912" spans="2:24" ht="18" thickBot="1">
      <c r="B912" s="510"/>
      <c r="C912" s="513">
        <f>VLOOKUP(D913,EBK_DEIN2,2,FALSE)</f>
        <v>2239</v>
      </c>
      <c r="D912" s="505" t="s">
        <v>1443</v>
      </c>
      <c r="E912" s="701"/>
      <c r="F912" s="368"/>
      <c r="G912" s="368"/>
      <c r="H912" s="368"/>
      <c r="I912" s="303"/>
      <c r="J912" s="221">
        <f>(IF($E1033&lt;&gt;0,$J$2,IF($I1033&lt;&gt;0,$J$2,"")))</f>
        <v>1</v>
      </c>
      <c r="L912" s="416"/>
      <c r="M912" s="416"/>
      <c r="N912" s="344"/>
      <c r="O912" s="417"/>
      <c r="P912" s="222"/>
      <c r="Q912" s="416"/>
      <c r="R912" s="416"/>
      <c r="S912" s="344"/>
      <c r="T912" s="417"/>
      <c r="U912" s="416"/>
      <c r="V912" s="344"/>
      <c r="W912" s="417"/>
      <c r="X912" s="418"/>
    </row>
    <row r="913" spans="2:24" ht="18">
      <c r="B913" s="419"/>
      <c r="C913" s="238"/>
      <c r="D913" s="502" t="s">
        <v>705</v>
      </c>
      <c r="E913" s="701"/>
      <c r="F913" s="368"/>
      <c r="G913" s="368"/>
      <c r="H913" s="368"/>
      <c r="I913" s="303"/>
      <c r="J913" s="221">
        <f>(IF($E1033&lt;&gt;0,$J$2,IF($I1033&lt;&gt;0,$J$2,"")))</f>
        <v>1</v>
      </c>
      <c r="L913" s="416"/>
      <c r="M913" s="416"/>
      <c r="N913" s="344"/>
      <c r="O913" s="420">
        <f>SUMIF(O916:O917,"&lt;0")+SUMIF(O919:O923,"&lt;0")+SUMIF(O925:O932,"&lt;0")+SUMIF(O934:O950,"&lt;0")+SUMIF(O956:O960,"&lt;0")+SUMIF(O962:O967,"&lt;0")+SUMIF(O973:O979,"&lt;0")+SUMIF(O986:O987,"&lt;0")+SUMIF(O990:O995,"&lt;0")+SUMIF(O997:O1002,"&lt;0")+SUMIF(O1006,"&lt;0")+SUMIF(O1008:O1014,"&lt;0")+SUMIF(O1016:O1018,"&lt;0")+SUMIF(O1020:O1023,"&lt;0")+SUMIF(O1025:O1026,"&lt;0")+SUMIF(O1029,"&lt;0")</f>
        <v>-94999</v>
      </c>
      <c r="P913" s="222"/>
      <c r="Q913" s="416"/>
      <c r="R913" s="416"/>
      <c r="S913" s="344"/>
      <c r="T913" s="420">
        <f>SUMIF(T916:T917,"&lt;0")+SUMIF(T919:T923,"&lt;0")+SUMIF(T925:T932,"&lt;0")+SUMIF(T934:T950,"&lt;0")+SUMIF(T956:T960,"&lt;0")+SUMIF(T962:T967,"&lt;0")+SUMIF(T973:T979,"&lt;0")+SUMIF(T986:T987,"&lt;0")+SUMIF(T990:T995,"&lt;0")+SUMIF(T997:T1002,"&lt;0")+SUMIF(T1006,"&lt;0")+SUMIF(T1008:T1014,"&lt;0")+SUMIF(T1016:T1018,"&lt;0")+SUMIF(T1020:T1023,"&lt;0")+SUMIF(T1025:T1026,"&lt;0")+SUMIF(T1029,"&lt;0")</f>
        <v>-78999</v>
      </c>
      <c r="U913" s="416"/>
      <c r="V913" s="344"/>
      <c r="W913" s="417"/>
      <c r="X913" s="308"/>
    </row>
    <row r="914" spans="2:24" ht="18.600000000000001" thickBot="1">
      <c r="B914" s="354"/>
      <c r="C914" s="238"/>
      <c r="D914" s="292" t="s">
        <v>1057</v>
      </c>
      <c r="E914" s="701"/>
      <c r="F914" s="368"/>
      <c r="G914" s="368"/>
      <c r="H914" s="368"/>
      <c r="I914" s="303"/>
      <c r="J914" s="221">
        <f>(IF($E1033&lt;&gt;0,$J$2,IF($I1033&lt;&gt;0,$J$2,"")))</f>
        <v>1</v>
      </c>
      <c r="L914" s="416"/>
      <c r="M914" s="416"/>
      <c r="N914" s="344"/>
      <c r="O914" s="417"/>
      <c r="P914" s="222"/>
      <c r="Q914" s="416"/>
      <c r="R914" s="416"/>
      <c r="S914" s="344"/>
      <c r="T914" s="417"/>
      <c r="U914" s="416"/>
      <c r="V914" s="344"/>
      <c r="W914" s="417"/>
      <c r="X914" s="310"/>
    </row>
    <row r="915" spans="2:24" ht="18.600000000000001" hidden="1" thickBot="1">
      <c r="B915" s="680">
        <v>100</v>
      </c>
      <c r="C915" s="960" t="s">
        <v>1244</v>
      </c>
      <c r="D915" s="961"/>
      <c r="E915" s="681"/>
      <c r="F915" s="682">
        <f>SUM(F916:F917)</f>
        <v>0</v>
      </c>
      <c r="G915" s="683">
        <f>SUM(G916:G917)</f>
        <v>0</v>
      </c>
      <c r="H915" s="683">
        <f>SUM(H916:H917)</f>
        <v>0</v>
      </c>
      <c r="I915" s="683">
        <f>SUM(I916:I917)</f>
        <v>0</v>
      </c>
      <c r="J915" s="243" t="str">
        <f t="shared" ref="J915:J946" si="198">(IF($E915&lt;&gt;0,$J$2,IF($I915&lt;&gt;0,$J$2,"")))</f>
        <v/>
      </c>
      <c r="K915" s="244"/>
      <c r="L915" s="311">
        <f>SUM(L916:L917)</f>
        <v>0</v>
      </c>
      <c r="M915" s="312">
        <f>SUM(M916:M917)</f>
        <v>0</v>
      </c>
      <c r="N915" s="421">
        <f>SUM(N916:N917)</f>
        <v>0</v>
      </c>
      <c r="O915" s="422">
        <f>SUM(O916:O917)</f>
        <v>0</v>
      </c>
      <c r="P915" s="244"/>
      <c r="Q915" s="705"/>
      <c r="R915" s="706"/>
      <c r="S915" s="707"/>
      <c r="T915" s="706"/>
      <c r="U915" s="706"/>
      <c r="V915" s="706"/>
      <c r="W915" s="708"/>
      <c r="X915" s="313">
        <f t="shared" ref="X915:X946" si="199">T915-U915-V915-W915</f>
        <v>0</v>
      </c>
    </row>
    <row r="916" spans="2:24" ht="18.600000000000001" hidden="1" thickBot="1">
      <c r="B916" s="140"/>
      <c r="C916" s="144">
        <v>101</v>
      </c>
      <c r="D916" s="138" t="s">
        <v>1245</v>
      </c>
      <c r="E916" s="702"/>
      <c r="F916" s="449"/>
      <c r="G916" s="245"/>
      <c r="H916" s="245"/>
      <c r="I916" s="476">
        <f>F916+G916+H916</f>
        <v>0</v>
      </c>
      <c r="J916" s="243" t="str">
        <f t="shared" si="198"/>
        <v/>
      </c>
      <c r="K916" s="244"/>
      <c r="L916" s="423"/>
      <c r="M916" s="252"/>
      <c r="N916" s="315">
        <f>I916</f>
        <v>0</v>
      </c>
      <c r="O916" s="424">
        <f>L916+M916-N916</f>
        <v>0</v>
      </c>
      <c r="P916" s="244"/>
      <c r="Q916" s="661"/>
      <c r="R916" s="665"/>
      <c r="S916" s="665"/>
      <c r="T916" s="665"/>
      <c r="U916" s="665"/>
      <c r="V916" s="665"/>
      <c r="W916" s="709"/>
      <c r="X916" s="313">
        <f t="shared" si="199"/>
        <v>0</v>
      </c>
    </row>
    <row r="917" spans="2:24" ht="18.600000000000001" hidden="1" thickBot="1">
      <c r="B917" s="140"/>
      <c r="C917" s="137">
        <v>102</v>
      </c>
      <c r="D917" s="139" t="s">
        <v>1246</v>
      </c>
      <c r="E917" s="702"/>
      <c r="F917" s="449"/>
      <c r="G917" s="245"/>
      <c r="H917" s="245"/>
      <c r="I917" s="476">
        <f>F917+G917+H917</f>
        <v>0</v>
      </c>
      <c r="J917" s="243" t="str">
        <f t="shared" si="198"/>
        <v/>
      </c>
      <c r="K917" s="244"/>
      <c r="L917" s="423"/>
      <c r="M917" s="252"/>
      <c r="N917" s="315">
        <f>I917</f>
        <v>0</v>
      </c>
      <c r="O917" s="424">
        <f>L917+M917-N917</f>
        <v>0</v>
      </c>
      <c r="P917" s="244"/>
      <c r="Q917" s="661"/>
      <c r="R917" s="665"/>
      <c r="S917" s="665"/>
      <c r="T917" s="665"/>
      <c r="U917" s="665"/>
      <c r="V917" s="665"/>
      <c r="W917" s="709"/>
      <c r="X917" s="313">
        <f t="shared" si="199"/>
        <v>0</v>
      </c>
    </row>
    <row r="918" spans="2:24" ht="18.600000000000001" thickBot="1">
      <c r="B918" s="684">
        <v>200</v>
      </c>
      <c r="C918" s="968" t="s">
        <v>1247</v>
      </c>
      <c r="D918" s="968"/>
      <c r="E918" s="685"/>
      <c r="F918" s="686">
        <f>SUM(F919:F923)</f>
        <v>12000</v>
      </c>
      <c r="G918" s="687">
        <f>SUM(G919:G923)</f>
        <v>0</v>
      </c>
      <c r="H918" s="687">
        <f>SUM(H919:H923)</f>
        <v>0</v>
      </c>
      <c r="I918" s="687">
        <f>SUM(I919:I923)</f>
        <v>12000</v>
      </c>
      <c r="J918" s="243">
        <f t="shared" si="198"/>
        <v>1</v>
      </c>
      <c r="K918" s="244"/>
      <c r="L918" s="316">
        <f>SUM(L919:L923)</f>
        <v>0</v>
      </c>
      <c r="M918" s="317">
        <f>SUM(M919:M923)</f>
        <v>0</v>
      </c>
      <c r="N918" s="425">
        <f>SUM(N919:N923)</f>
        <v>12000</v>
      </c>
      <c r="O918" s="426">
        <f>SUM(O919:O923)</f>
        <v>-12000</v>
      </c>
      <c r="P918" s="244"/>
      <c r="Q918" s="663"/>
      <c r="R918" s="664"/>
      <c r="S918" s="664"/>
      <c r="T918" s="664"/>
      <c r="U918" s="664"/>
      <c r="V918" s="664"/>
      <c r="W918" s="710"/>
      <c r="X918" s="313">
        <f t="shared" si="199"/>
        <v>0</v>
      </c>
    </row>
    <row r="919" spans="2:24" ht="18.600000000000001" thickBot="1">
      <c r="B919" s="143"/>
      <c r="C919" s="144">
        <v>201</v>
      </c>
      <c r="D919" s="138" t="s">
        <v>1248</v>
      </c>
      <c r="E919" s="702"/>
      <c r="F919" s="449">
        <v>12000</v>
      </c>
      <c r="G919" s="245"/>
      <c r="H919" s="245"/>
      <c r="I919" s="476">
        <f>F919+G919+H919</f>
        <v>12000</v>
      </c>
      <c r="J919" s="243">
        <f t="shared" si="198"/>
        <v>1</v>
      </c>
      <c r="K919" s="244"/>
      <c r="L919" s="423"/>
      <c r="M919" s="252"/>
      <c r="N919" s="315">
        <f>I919</f>
        <v>12000</v>
      </c>
      <c r="O919" s="424">
        <f>L919+M919-N919</f>
        <v>-12000</v>
      </c>
      <c r="P919" s="244"/>
      <c r="Q919" s="661"/>
      <c r="R919" s="665"/>
      <c r="S919" s="665"/>
      <c r="T919" s="665"/>
      <c r="U919" s="665"/>
      <c r="V919" s="665"/>
      <c r="W919" s="709"/>
      <c r="X919" s="313">
        <f t="shared" si="199"/>
        <v>0</v>
      </c>
    </row>
    <row r="920" spans="2:24" ht="18.600000000000001" hidden="1" thickBot="1">
      <c r="B920" s="136"/>
      <c r="C920" s="137">
        <v>202</v>
      </c>
      <c r="D920" s="145" t="s">
        <v>1249</v>
      </c>
      <c r="E920" s="702"/>
      <c r="F920" s="449"/>
      <c r="G920" s="245"/>
      <c r="H920" s="245"/>
      <c r="I920" s="476">
        <f>F920+G920+H920</f>
        <v>0</v>
      </c>
      <c r="J920" s="243" t="str">
        <f t="shared" si="198"/>
        <v/>
      </c>
      <c r="K920" s="244"/>
      <c r="L920" s="423"/>
      <c r="M920" s="252"/>
      <c r="N920" s="315">
        <f>I920</f>
        <v>0</v>
      </c>
      <c r="O920" s="424">
        <f>L920+M920-N920</f>
        <v>0</v>
      </c>
      <c r="P920" s="244"/>
      <c r="Q920" s="661"/>
      <c r="R920" s="665"/>
      <c r="S920" s="665"/>
      <c r="T920" s="665"/>
      <c r="U920" s="665"/>
      <c r="V920" s="665"/>
      <c r="W920" s="709"/>
      <c r="X920" s="313">
        <f t="shared" si="199"/>
        <v>0</v>
      </c>
    </row>
    <row r="921" spans="2:24" ht="32.4" hidden="1" thickBot="1">
      <c r="B921" s="152"/>
      <c r="C921" s="137">
        <v>205</v>
      </c>
      <c r="D921" s="145" t="s">
        <v>900</v>
      </c>
      <c r="E921" s="702"/>
      <c r="F921" s="449"/>
      <c r="G921" s="245"/>
      <c r="H921" s="245"/>
      <c r="I921" s="476">
        <f>F921+G921+H921</f>
        <v>0</v>
      </c>
      <c r="J921" s="243" t="str">
        <f t="shared" si="198"/>
        <v/>
      </c>
      <c r="K921" s="244"/>
      <c r="L921" s="423"/>
      <c r="M921" s="252"/>
      <c r="N921" s="315">
        <f>I921</f>
        <v>0</v>
      </c>
      <c r="O921" s="424">
        <f>L921+M921-N921</f>
        <v>0</v>
      </c>
      <c r="P921" s="244"/>
      <c r="Q921" s="661"/>
      <c r="R921" s="665"/>
      <c r="S921" s="665"/>
      <c r="T921" s="665"/>
      <c r="U921" s="665"/>
      <c r="V921" s="665"/>
      <c r="W921" s="709"/>
      <c r="X921" s="313">
        <f t="shared" si="199"/>
        <v>0</v>
      </c>
    </row>
    <row r="922" spans="2:24" ht="18.600000000000001" hidden="1" thickBot="1">
      <c r="B922" s="152"/>
      <c r="C922" s="137">
        <v>208</v>
      </c>
      <c r="D922" s="159" t="s">
        <v>901</v>
      </c>
      <c r="E922" s="702"/>
      <c r="F922" s="449"/>
      <c r="G922" s="245"/>
      <c r="H922" s="245"/>
      <c r="I922" s="476">
        <f>F922+G922+H922</f>
        <v>0</v>
      </c>
      <c r="J922" s="243" t="str">
        <f t="shared" si="198"/>
        <v/>
      </c>
      <c r="K922" s="244"/>
      <c r="L922" s="423"/>
      <c r="M922" s="252"/>
      <c r="N922" s="315">
        <f>I922</f>
        <v>0</v>
      </c>
      <c r="O922" s="424">
        <f>L922+M922-N922</f>
        <v>0</v>
      </c>
      <c r="P922" s="244"/>
      <c r="Q922" s="661"/>
      <c r="R922" s="665"/>
      <c r="S922" s="665"/>
      <c r="T922" s="665"/>
      <c r="U922" s="665"/>
      <c r="V922" s="665"/>
      <c r="W922" s="709"/>
      <c r="X922" s="313">
        <f t="shared" si="199"/>
        <v>0</v>
      </c>
    </row>
    <row r="923" spans="2:24" ht="18.600000000000001" hidden="1" thickBot="1">
      <c r="B923" s="143"/>
      <c r="C923" s="142">
        <v>209</v>
      </c>
      <c r="D923" s="148" t="s">
        <v>902</v>
      </c>
      <c r="E923" s="702"/>
      <c r="F923" s="449"/>
      <c r="G923" s="245"/>
      <c r="H923" s="245"/>
      <c r="I923" s="476">
        <f>F923+G923+H923</f>
        <v>0</v>
      </c>
      <c r="J923" s="243" t="str">
        <f t="shared" si="198"/>
        <v/>
      </c>
      <c r="K923" s="244"/>
      <c r="L923" s="423"/>
      <c r="M923" s="252"/>
      <c r="N923" s="315">
        <f>I923</f>
        <v>0</v>
      </c>
      <c r="O923" s="424">
        <f>L923+M923-N923</f>
        <v>0</v>
      </c>
      <c r="P923" s="244"/>
      <c r="Q923" s="661"/>
      <c r="R923" s="665"/>
      <c r="S923" s="665"/>
      <c r="T923" s="665"/>
      <c r="U923" s="665"/>
      <c r="V923" s="665"/>
      <c r="W923" s="709"/>
      <c r="X923" s="313">
        <f t="shared" si="199"/>
        <v>0</v>
      </c>
    </row>
    <row r="924" spans="2:24" ht="18.600000000000001" thickBot="1">
      <c r="B924" s="684">
        <v>500</v>
      </c>
      <c r="C924" s="969" t="s">
        <v>203</v>
      </c>
      <c r="D924" s="969"/>
      <c r="E924" s="685"/>
      <c r="F924" s="686">
        <f>SUM(F925:F931)</f>
        <v>4000</v>
      </c>
      <c r="G924" s="687">
        <f>SUM(G925:G931)</f>
        <v>0</v>
      </c>
      <c r="H924" s="687">
        <f>SUM(H925:H931)</f>
        <v>0</v>
      </c>
      <c r="I924" s="687">
        <f>SUM(I925:I931)</f>
        <v>4000</v>
      </c>
      <c r="J924" s="243">
        <f t="shared" si="198"/>
        <v>1</v>
      </c>
      <c r="K924" s="244"/>
      <c r="L924" s="316">
        <f>SUM(L925:L931)</f>
        <v>0</v>
      </c>
      <c r="M924" s="317">
        <f>SUM(M925:M931)</f>
        <v>0</v>
      </c>
      <c r="N924" s="425">
        <f>SUM(N925:N931)</f>
        <v>4000</v>
      </c>
      <c r="O924" s="426">
        <f>SUM(O925:O931)</f>
        <v>-4000</v>
      </c>
      <c r="P924" s="244"/>
      <c r="Q924" s="663"/>
      <c r="R924" s="664"/>
      <c r="S924" s="665"/>
      <c r="T924" s="664"/>
      <c r="U924" s="664"/>
      <c r="V924" s="664"/>
      <c r="W924" s="710"/>
      <c r="X924" s="313">
        <f t="shared" si="199"/>
        <v>0</v>
      </c>
    </row>
    <row r="925" spans="2:24" ht="18.600000000000001" thickBot="1">
      <c r="B925" s="143"/>
      <c r="C925" s="160">
        <v>551</v>
      </c>
      <c r="D925" s="456" t="s">
        <v>204</v>
      </c>
      <c r="E925" s="702"/>
      <c r="F925" s="449">
        <v>2000</v>
      </c>
      <c r="G925" s="245"/>
      <c r="H925" s="245"/>
      <c r="I925" s="476">
        <f t="shared" ref="I925:I932" si="200">F925+G925+H925</f>
        <v>2000</v>
      </c>
      <c r="J925" s="243">
        <f t="shared" si="198"/>
        <v>1</v>
      </c>
      <c r="K925" s="244"/>
      <c r="L925" s="423"/>
      <c r="M925" s="252"/>
      <c r="N925" s="315">
        <f t="shared" ref="N925:N932" si="201">I925</f>
        <v>2000</v>
      </c>
      <c r="O925" s="424">
        <f t="shared" ref="O925:O932" si="202">L925+M925-N925</f>
        <v>-2000</v>
      </c>
      <c r="P925" s="244"/>
      <c r="Q925" s="661"/>
      <c r="R925" s="665"/>
      <c r="S925" s="665"/>
      <c r="T925" s="665"/>
      <c r="U925" s="665"/>
      <c r="V925" s="665"/>
      <c r="W925" s="709"/>
      <c r="X925" s="313">
        <f t="shared" si="199"/>
        <v>0</v>
      </c>
    </row>
    <row r="926" spans="2:24" ht="18.600000000000001" hidden="1" thickBot="1">
      <c r="B926" s="143"/>
      <c r="C926" s="161">
        <v>552</v>
      </c>
      <c r="D926" s="457" t="s">
        <v>205</v>
      </c>
      <c r="E926" s="702"/>
      <c r="F926" s="449"/>
      <c r="G926" s="245"/>
      <c r="H926" s="245"/>
      <c r="I926" s="476">
        <f t="shared" si="200"/>
        <v>0</v>
      </c>
      <c r="J926" s="243" t="str">
        <f t="shared" si="198"/>
        <v/>
      </c>
      <c r="K926" s="244"/>
      <c r="L926" s="423"/>
      <c r="M926" s="252"/>
      <c r="N926" s="315">
        <f t="shared" si="201"/>
        <v>0</v>
      </c>
      <c r="O926" s="424">
        <f t="shared" si="202"/>
        <v>0</v>
      </c>
      <c r="P926" s="244"/>
      <c r="Q926" s="661"/>
      <c r="R926" s="665"/>
      <c r="S926" s="665"/>
      <c r="T926" s="665"/>
      <c r="U926" s="665"/>
      <c r="V926" s="665"/>
      <c r="W926" s="709"/>
      <c r="X926" s="313">
        <f t="shared" si="199"/>
        <v>0</v>
      </c>
    </row>
    <row r="927" spans="2:24" ht="18.600000000000001" hidden="1" thickBot="1">
      <c r="B927" s="143"/>
      <c r="C927" s="161">
        <v>558</v>
      </c>
      <c r="D927" s="457" t="s">
        <v>1674</v>
      </c>
      <c r="E927" s="702"/>
      <c r="F927" s="592">
        <v>0</v>
      </c>
      <c r="G927" s="592">
        <v>0</v>
      </c>
      <c r="H927" s="592">
        <v>0</v>
      </c>
      <c r="I927" s="476">
        <f t="shared" si="200"/>
        <v>0</v>
      </c>
      <c r="J927" s="243" t="str">
        <f t="shared" si="198"/>
        <v/>
      </c>
      <c r="K927" s="244"/>
      <c r="L927" s="423"/>
      <c r="M927" s="252"/>
      <c r="N927" s="315">
        <f t="shared" si="201"/>
        <v>0</v>
      </c>
      <c r="O927" s="424">
        <f t="shared" si="202"/>
        <v>0</v>
      </c>
      <c r="P927" s="244"/>
      <c r="Q927" s="661"/>
      <c r="R927" s="665"/>
      <c r="S927" s="665"/>
      <c r="T927" s="665"/>
      <c r="U927" s="665"/>
      <c r="V927" s="665"/>
      <c r="W927" s="709"/>
      <c r="X927" s="313">
        <f t="shared" si="199"/>
        <v>0</v>
      </c>
    </row>
    <row r="928" spans="2:24" ht="18.600000000000001" thickBot="1">
      <c r="B928" s="143"/>
      <c r="C928" s="161">
        <v>560</v>
      </c>
      <c r="D928" s="458" t="s">
        <v>206</v>
      </c>
      <c r="E928" s="702"/>
      <c r="F928" s="449">
        <v>1000</v>
      </c>
      <c r="G928" s="245"/>
      <c r="H928" s="245"/>
      <c r="I928" s="476">
        <f t="shared" si="200"/>
        <v>1000</v>
      </c>
      <c r="J928" s="243">
        <f t="shared" si="198"/>
        <v>1</v>
      </c>
      <c r="K928" s="244"/>
      <c r="L928" s="423"/>
      <c r="M928" s="252"/>
      <c r="N928" s="315">
        <f t="shared" si="201"/>
        <v>1000</v>
      </c>
      <c r="O928" s="424">
        <f t="shared" si="202"/>
        <v>-1000</v>
      </c>
      <c r="P928" s="244"/>
      <c r="Q928" s="661"/>
      <c r="R928" s="665"/>
      <c r="S928" s="665"/>
      <c r="T928" s="665"/>
      <c r="U928" s="665"/>
      <c r="V928" s="665"/>
      <c r="W928" s="709"/>
      <c r="X928" s="313">
        <f t="shared" si="199"/>
        <v>0</v>
      </c>
    </row>
    <row r="929" spans="2:24" ht="18.600000000000001" thickBot="1">
      <c r="B929" s="143"/>
      <c r="C929" s="161">
        <v>580</v>
      </c>
      <c r="D929" s="457" t="s">
        <v>207</v>
      </c>
      <c r="E929" s="702"/>
      <c r="F929" s="449">
        <v>1000</v>
      </c>
      <c r="G929" s="245"/>
      <c r="H929" s="245"/>
      <c r="I929" s="476">
        <f t="shared" si="200"/>
        <v>1000</v>
      </c>
      <c r="J929" s="243">
        <f t="shared" si="198"/>
        <v>1</v>
      </c>
      <c r="K929" s="244"/>
      <c r="L929" s="423"/>
      <c r="M929" s="252"/>
      <c r="N929" s="315">
        <f t="shared" si="201"/>
        <v>1000</v>
      </c>
      <c r="O929" s="424">
        <f t="shared" si="202"/>
        <v>-1000</v>
      </c>
      <c r="P929" s="244"/>
      <c r="Q929" s="661"/>
      <c r="R929" s="665"/>
      <c r="S929" s="665"/>
      <c r="T929" s="665"/>
      <c r="U929" s="665"/>
      <c r="V929" s="665"/>
      <c r="W929" s="709"/>
      <c r="X929" s="313">
        <f t="shared" si="199"/>
        <v>0</v>
      </c>
    </row>
    <row r="930" spans="2:24" ht="18.600000000000001" hidden="1" thickBot="1">
      <c r="B930" s="143"/>
      <c r="C930" s="161">
        <v>588</v>
      </c>
      <c r="D930" s="457" t="s">
        <v>1679</v>
      </c>
      <c r="E930" s="702"/>
      <c r="F930" s="592">
        <v>0</v>
      </c>
      <c r="G930" s="592">
        <v>0</v>
      </c>
      <c r="H930" s="592">
        <v>0</v>
      </c>
      <c r="I930" s="476">
        <f t="shared" si="200"/>
        <v>0</v>
      </c>
      <c r="J930" s="243" t="str">
        <f t="shared" si="198"/>
        <v/>
      </c>
      <c r="K930" s="244"/>
      <c r="L930" s="423"/>
      <c r="M930" s="252"/>
      <c r="N930" s="315">
        <f t="shared" si="201"/>
        <v>0</v>
      </c>
      <c r="O930" s="424">
        <f t="shared" si="202"/>
        <v>0</v>
      </c>
      <c r="P930" s="244"/>
      <c r="Q930" s="661"/>
      <c r="R930" s="665"/>
      <c r="S930" s="665"/>
      <c r="T930" s="665"/>
      <c r="U930" s="665"/>
      <c r="V930" s="665"/>
      <c r="W930" s="709"/>
      <c r="X930" s="313">
        <f t="shared" si="199"/>
        <v>0</v>
      </c>
    </row>
    <row r="931" spans="2:24" ht="32.4" hidden="1" thickBot="1">
      <c r="B931" s="143"/>
      <c r="C931" s="162">
        <v>590</v>
      </c>
      <c r="D931" s="459" t="s">
        <v>208</v>
      </c>
      <c r="E931" s="702"/>
      <c r="F931" s="449"/>
      <c r="G931" s="245"/>
      <c r="H931" s="245"/>
      <c r="I931" s="476">
        <f t="shared" si="200"/>
        <v>0</v>
      </c>
      <c r="J931" s="243" t="str">
        <f t="shared" si="198"/>
        <v/>
      </c>
      <c r="K931" s="244"/>
      <c r="L931" s="423"/>
      <c r="M931" s="252"/>
      <c r="N931" s="315">
        <f t="shared" si="201"/>
        <v>0</v>
      </c>
      <c r="O931" s="424">
        <f t="shared" si="202"/>
        <v>0</v>
      </c>
      <c r="P931" s="244"/>
      <c r="Q931" s="661"/>
      <c r="R931" s="665"/>
      <c r="S931" s="665"/>
      <c r="T931" s="665"/>
      <c r="U931" s="665"/>
      <c r="V931" s="665"/>
      <c r="W931" s="709"/>
      <c r="X931" s="313">
        <f t="shared" si="199"/>
        <v>0</v>
      </c>
    </row>
    <row r="932" spans="2:24" ht="18.600000000000001" hidden="1" thickBot="1">
      <c r="B932" s="684">
        <v>800</v>
      </c>
      <c r="C932" s="969" t="s">
        <v>1058</v>
      </c>
      <c r="D932" s="969"/>
      <c r="E932" s="685"/>
      <c r="F932" s="688"/>
      <c r="G932" s="689"/>
      <c r="H932" s="689"/>
      <c r="I932" s="690">
        <f t="shared" si="200"/>
        <v>0</v>
      </c>
      <c r="J932" s="243" t="str">
        <f t="shared" si="198"/>
        <v/>
      </c>
      <c r="K932" s="244"/>
      <c r="L932" s="428"/>
      <c r="M932" s="254"/>
      <c r="N932" s="315">
        <f t="shared" si="201"/>
        <v>0</v>
      </c>
      <c r="O932" s="424">
        <f t="shared" si="202"/>
        <v>0</v>
      </c>
      <c r="P932" s="244"/>
      <c r="Q932" s="663"/>
      <c r="R932" s="664"/>
      <c r="S932" s="665"/>
      <c r="T932" s="665"/>
      <c r="U932" s="664"/>
      <c r="V932" s="665"/>
      <c r="W932" s="709"/>
      <c r="X932" s="313">
        <f t="shared" si="199"/>
        <v>0</v>
      </c>
    </row>
    <row r="933" spans="2:24" ht="18.600000000000001" thickBot="1">
      <c r="B933" s="684">
        <v>1000</v>
      </c>
      <c r="C933" s="971" t="s">
        <v>210</v>
      </c>
      <c r="D933" s="971"/>
      <c r="E933" s="685"/>
      <c r="F933" s="686">
        <f>SUM(F934:F950)</f>
        <v>78999</v>
      </c>
      <c r="G933" s="687">
        <f>SUM(G934:G950)</f>
        <v>0</v>
      </c>
      <c r="H933" s="687">
        <f>SUM(H934:H950)</f>
        <v>0</v>
      </c>
      <c r="I933" s="687">
        <f>SUM(I934:I950)</f>
        <v>78999</v>
      </c>
      <c r="J933" s="243">
        <f t="shared" si="198"/>
        <v>1</v>
      </c>
      <c r="K933" s="244"/>
      <c r="L933" s="316">
        <f>SUM(L934:L950)</f>
        <v>0</v>
      </c>
      <c r="M933" s="317">
        <f>SUM(M934:M950)</f>
        <v>0</v>
      </c>
      <c r="N933" s="425">
        <f>SUM(N934:N950)</f>
        <v>78999</v>
      </c>
      <c r="O933" s="426">
        <f>SUM(O934:O950)</f>
        <v>-78999</v>
      </c>
      <c r="P933" s="244"/>
      <c r="Q933" s="316">
        <f t="shared" ref="Q933:W933" si="203">SUM(Q934:Q950)</f>
        <v>0</v>
      </c>
      <c r="R933" s="317">
        <f t="shared" si="203"/>
        <v>0</v>
      </c>
      <c r="S933" s="317">
        <f t="shared" si="203"/>
        <v>78999</v>
      </c>
      <c r="T933" s="317">
        <f t="shared" si="203"/>
        <v>-78999</v>
      </c>
      <c r="U933" s="317">
        <f t="shared" si="203"/>
        <v>0</v>
      </c>
      <c r="V933" s="317">
        <f t="shared" si="203"/>
        <v>0</v>
      </c>
      <c r="W933" s="426">
        <f t="shared" si="203"/>
        <v>0</v>
      </c>
      <c r="X933" s="313">
        <f t="shared" si="199"/>
        <v>-78999</v>
      </c>
    </row>
    <row r="934" spans="2:24" ht="18.600000000000001" hidden="1" thickBot="1">
      <c r="B934" s="136"/>
      <c r="C934" s="144">
        <v>1011</v>
      </c>
      <c r="D934" s="163" t="s">
        <v>211</v>
      </c>
      <c r="E934" s="702"/>
      <c r="F934" s="449"/>
      <c r="G934" s="245"/>
      <c r="H934" s="245"/>
      <c r="I934" s="476">
        <f t="shared" ref="I934:I950" si="204">F934+G934+H934</f>
        <v>0</v>
      </c>
      <c r="J934" s="243" t="str">
        <f t="shared" si="198"/>
        <v/>
      </c>
      <c r="K934" s="244"/>
      <c r="L934" s="423"/>
      <c r="M934" s="252"/>
      <c r="N934" s="315">
        <f t="shared" ref="N934:N950" si="205">I934</f>
        <v>0</v>
      </c>
      <c r="O934" s="424">
        <f t="shared" ref="O934:O950" si="206">L934+M934-N934</f>
        <v>0</v>
      </c>
      <c r="P934" s="244"/>
      <c r="Q934" s="423"/>
      <c r="R934" s="252"/>
      <c r="S934" s="429">
        <f t="shared" ref="S934:S941" si="207">+IF(+(L934+M934)&gt;=I934,+M934,+(+I934-L934))</f>
        <v>0</v>
      </c>
      <c r="T934" s="315">
        <f t="shared" ref="T934:T941" si="208">Q934+R934-S934</f>
        <v>0</v>
      </c>
      <c r="U934" s="252"/>
      <c r="V934" s="252"/>
      <c r="W934" s="253"/>
      <c r="X934" s="313">
        <f t="shared" si="199"/>
        <v>0</v>
      </c>
    </row>
    <row r="935" spans="2:24" ht="18.600000000000001" hidden="1" thickBot="1">
      <c r="B935" s="136"/>
      <c r="C935" s="137">
        <v>1012</v>
      </c>
      <c r="D935" s="145" t="s">
        <v>212</v>
      </c>
      <c r="E935" s="702"/>
      <c r="F935" s="449"/>
      <c r="G935" s="245"/>
      <c r="H935" s="245"/>
      <c r="I935" s="476">
        <f t="shared" si="204"/>
        <v>0</v>
      </c>
      <c r="J935" s="243" t="str">
        <f t="shared" si="198"/>
        <v/>
      </c>
      <c r="K935" s="244"/>
      <c r="L935" s="423"/>
      <c r="M935" s="252"/>
      <c r="N935" s="315">
        <f t="shared" si="205"/>
        <v>0</v>
      </c>
      <c r="O935" s="424">
        <f t="shared" si="206"/>
        <v>0</v>
      </c>
      <c r="P935" s="244"/>
      <c r="Q935" s="423"/>
      <c r="R935" s="252"/>
      <c r="S935" s="429">
        <f t="shared" si="207"/>
        <v>0</v>
      </c>
      <c r="T935" s="315">
        <f t="shared" si="208"/>
        <v>0</v>
      </c>
      <c r="U935" s="252"/>
      <c r="V935" s="252"/>
      <c r="W935" s="253"/>
      <c r="X935" s="313">
        <f t="shared" si="199"/>
        <v>0</v>
      </c>
    </row>
    <row r="936" spans="2:24" ht="18.600000000000001" hidden="1" thickBot="1">
      <c r="B936" s="136"/>
      <c r="C936" s="137">
        <v>1013</v>
      </c>
      <c r="D936" s="145" t="s">
        <v>213</v>
      </c>
      <c r="E936" s="702"/>
      <c r="F936" s="449"/>
      <c r="G936" s="245"/>
      <c r="H936" s="245"/>
      <c r="I936" s="476">
        <f t="shared" si="204"/>
        <v>0</v>
      </c>
      <c r="J936" s="243" t="str">
        <f t="shared" si="198"/>
        <v/>
      </c>
      <c r="K936" s="244"/>
      <c r="L936" s="423"/>
      <c r="M936" s="252"/>
      <c r="N936" s="315">
        <f t="shared" si="205"/>
        <v>0</v>
      </c>
      <c r="O936" s="424">
        <f t="shared" si="206"/>
        <v>0</v>
      </c>
      <c r="P936" s="244"/>
      <c r="Q936" s="423"/>
      <c r="R936" s="252"/>
      <c r="S936" s="429">
        <f t="shared" si="207"/>
        <v>0</v>
      </c>
      <c r="T936" s="315">
        <f t="shared" si="208"/>
        <v>0</v>
      </c>
      <c r="U936" s="252"/>
      <c r="V936" s="252"/>
      <c r="W936" s="253"/>
      <c r="X936" s="313">
        <f t="shared" si="199"/>
        <v>0</v>
      </c>
    </row>
    <row r="937" spans="2:24" ht="18.600000000000001" hidden="1" thickBot="1">
      <c r="B937" s="136"/>
      <c r="C937" s="137">
        <v>1014</v>
      </c>
      <c r="D937" s="145" t="s">
        <v>214</v>
      </c>
      <c r="E937" s="702"/>
      <c r="F937" s="449"/>
      <c r="G937" s="245"/>
      <c r="H937" s="245"/>
      <c r="I937" s="476">
        <f t="shared" si="204"/>
        <v>0</v>
      </c>
      <c r="J937" s="243" t="str">
        <f t="shared" si="198"/>
        <v/>
      </c>
      <c r="K937" s="244"/>
      <c r="L937" s="423"/>
      <c r="M937" s="252"/>
      <c r="N937" s="315">
        <f t="shared" si="205"/>
        <v>0</v>
      </c>
      <c r="O937" s="424">
        <f t="shared" si="206"/>
        <v>0</v>
      </c>
      <c r="P937" s="244"/>
      <c r="Q937" s="423"/>
      <c r="R937" s="252"/>
      <c r="S937" s="429">
        <f t="shared" si="207"/>
        <v>0</v>
      </c>
      <c r="T937" s="315">
        <f t="shared" si="208"/>
        <v>0</v>
      </c>
      <c r="U937" s="252"/>
      <c r="V937" s="252"/>
      <c r="W937" s="253"/>
      <c r="X937" s="313">
        <f t="shared" si="199"/>
        <v>0</v>
      </c>
    </row>
    <row r="938" spans="2:24" ht="18.600000000000001" thickBot="1">
      <c r="B938" s="136"/>
      <c r="C938" s="137">
        <v>1015</v>
      </c>
      <c r="D938" s="145" t="s">
        <v>215</v>
      </c>
      <c r="E938" s="702"/>
      <c r="F938" s="449">
        <v>37000</v>
      </c>
      <c r="G938" s="245"/>
      <c r="H938" s="245"/>
      <c r="I938" s="476">
        <f t="shared" si="204"/>
        <v>37000</v>
      </c>
      <c r="J938" s="243">
        <f t="shared" si="198"/>
        <v>1</v>
      </c>
      <c r="K938" s="244"/>
      <c r="L938" s="423"/>
      <c r="M938" s="252"/>
      <c r="N938" s="315">
        <f t="shared" si="205"/>
        <v>37000</v>
      </c>
      <c r="O938" s="424">
        <f t="shared" si="206"/>
        <v>-37000</v>
      </c>
      <c r="P938" s="244"/>
      <c r="Q938" s="423"/>
      <c r="R938" s="252"/>
      <c r="S938" s="429">
        <f t="shared" si="207"/>
        <v>37000</v>
      </c>
      <c r="T938" s="315">
        <f t="shared" si="208"/>
        <v>-37000</v>
      </c>
      <c r="U938" s="252"/>
      <c r="V938" s="252"/>
      <c r="W938" s="253"/>
      <c r="X938" s="313">
        <f t="shared" si="199"/>
        <v>-37000</v>
      </c>
    </row>
    <row r="939" spans="2:24" ht="18.600000000000001" thickBot="1">
      <c r="B939" s="136"/>
      <c r="C939" s="137">
        <v>1016</v>
      </c>
      <c r="D939" s="145" t="s">
        <v>216</v>
      </c>
      <c r="E939" s="702"/>
      <c r="F939" s="449">
        <v>10000</v>
      </c>
      <c r="G939" s="245"/>
      <c r="H939" s="245"/>
      <c r="I939" s="476">
        <f t="shared" si="204"/>
        <v>10000</v>
      </c>
      <c r="J939" s="243">
        <f t="shared" si="198"/>
        <v>1</v>
      </c>
      <c r="K939" s="244"/>
      <c r="L939" s="423"/>
      <c r="M939" s="252"/>
      <c r="N939" s="315">
        <f t="shared" si="205"/>
        <v>10000</v>
      </c>
      <c r="O939" s="424">
        <f t="shared" si="206"/>
        <v>-10000</v>
      </c>
      <c r="P939" s="244"/>
      <c r="Q939" s="423"/>
      <c r="R939" s="252"/>
      <c r="S939" s="429">
        <f t="shared" si="207"/>
        <v>10000</v>
      </c>
      <c r="T939" s="315">
        <f t="shared" si="208"/>
        <v>-10000</v>
      </c>
      <c r="U939" s="252"/>
      <c r="V939" s="252"/>
      <c r="W939" s="253"/>
      <c r="X939" s="313">
        <f t="shared" si="199"/>
        <v>-10000</v>
      </c>
    </row>
    <row r="940" spans="2:24" ht="18.600000000000001" thickBot="1">
      <c r="B940" s="140"/>
      <c r="C940" s="164">
        <v>1020</v>
      </c>
      <c r="D940" s="165" t="s">
        <v>217</v>
      </c>
      <c r="E940" s="702"/>
      <c r="F940" s="449">
        <v>31999</v>
      </c>
      <c r="G940" s="245"/>
      <c r="H940" s="245"/>
      <c r="I940" s="476">
        <f t="shared" si="204"/>
        <v>31999</v>
      </c>
      <c r="J940" s="243">
        <f t="shared" si="198"/>
        <v>1</v>
      </c>
      <c r="K940" s="244"/>
      <c r="L940" s="423"/>
      <c r="M940" s="252"/>
      <c r="N940" s="315">
        <f t="shared" si="205"/>
        <v>31999</v>
      </c>
      <c r="O940" s="424">
        <f t="shared" si="206"/>
        <v>-31999</v>
      </c>
      <c r="P940" s="244"/>
      <c r="Q940" s="423"/>
      <c r="R940" s="252"/>
      <c r="S940" s="429">
        <f t="shared" si="207"/>
        <v>31999</v>
      </c>
      <c r="T940" s="315">
        <f t="shared" si="208"/>
        <v>-31999</v>
      </c>
      <c r="U940" s="252"/>
      <c r="V940" s="252"/>
      <c r="W940" s="253"/>
      <c r="X940" s="313">
        <f t="shared" si="199"/>
        <v>-31999</v>
      </c>
    </row>
    <row r="941" spans="2:24" ht="18.600000000000001" hidden="1" thickBot="1">
      <c r="B941" s="136"/>
      <c r="C941" s="137">
        <v>1030</v>
      </c>
      <c r="D941" s="145" t="s">
        <v>218</v>
      </c>
      <c r="E941" s="702"/>
      <c r="F941" s="449"/>
      <c r="G941" s="245"/>
      <c r="H941" s="245"/>
      <c r="I941" s="476">
        <f t="shared" si="204"/>
        <v>0</v>
      </c>
      <c r="J941" s="243" t="str">
        <f t="shared" si="198"/>
        <v/>
      </c>
      <c r="K941" s="244"/>
      <c r="L941" s="423"/>
      <c r="M941" s="252"/>
      <c r="N941" s="315">
        <f t="shared" si="205"/>
        <v>0</v>
      </c>
      <c r="O941" s="424">
        <f t="shared" si="206"/>
        <v>0</v>
      </c>
      <c r="P941" s="244"/>
      <c r="Q941" s="423"/>
      <c r="R941" s="252"/>
      <c r="S941" s="429">
        <f t="shared" si="207"/>
        <v>0</v>
      </c>
      <c r="T941" s="315">
        <f t="shared" si="208"/>
        <v>0</v>
      </c>
      <c r="U941" s="252"/>
      <c r="V941" s="252"/>
      <c r="W941" s="253"/>
      <c r="X941" s="313">
        <f t="shared" si="199"/>
        <v>0</v>
      </c>
    </row>
    <row r="942" spans="2:24" ht="18.600000000000001" hidden="1" thickBot="1">
      <c r="B942" s="136"/>
      <c r="C942" s="164">
        <v>1051</v>
      </c>
      <c r="D942" s="167" t="s">
        <v>219</v>
      </c>
      <c r="E942" s="702"/>
      <c r="F942" s="449"/>
      <c r="G942" s="245"/>
      <c r="H942" s="245"/>
      <c r="I942" s="476">
        <f t="shared" si="204"/>
        <v>0</v>
      </c>
      <c r="J942" s="243" t="str">
        <f t="shared" si="198"/>
        <v/>
      </c>
      <c r="K942" s="244"/>
      <c r="L942" s="423"/>
      <c r="M942" s="252"/>
      <c r="N942" s="315">
        <f t="shared" si="205"/>
        <v>0</v>
      </c>
      <c r="O942" s="424">
        <f t="shared" si="206"/>
        <v>0</v>
      </c>
      <c r="P942" s="244"/>
      <c r="Q942" s="661"/>
      <c r="R942" s="665"/>
      <c r="S942" s="665"/>
      <c r="T942" s="665"/>
      <c r="U942" s="665"/>
      <c r="V942" s="665"/>
      <c r="W942" s="709"/>
      <c r="X942" s="313">
        <f t="shared" si="199"/>
        <v>0</v>
      </c>
    </row>
    <row r="943" spans="2:24" ht="18.600000000000001" hidden="1" thickBot="1">
      <c r="B943" s="136"/>
      <c r="C943" s="137">
        <v>1052</v>
      </c>
      <c r="D943" s="145" t="s">
        <v>220</v>
      </c>
      <c r="E943" s="702"/>
      <c r="F943" s="449"/>
      <c r="G943" s="245"/>
      <c r="H943" s="245"/>
      <c r="I943" s="476">
        <f t="shared" si="204"/>
        <v>0</v>
      </c>
      <c r="J943" s="243" t="str">
        <f t="shared" si="198"/>
        <v/>
      </c>
      <c r="K943" s="244"/>
      <c r="L943" s="423"/>
      <c r="M943" s="252"/>
      <c r="N943" s="315">
        <f t="shared" si="205"/>
        <v>0</v>
      </c>
      <c r="O943" s="424">
        <f t="shared" si="206"/>
        <v>0</v>
      </c>
      <c r="P943" s="244"/>
      <c r="Q943" s="661"/>
      <c r="R943" s="665"/>
      <c r="S943" s="665"/>
      <c r="T943" s="665"/>
      <c r="U943" s="665"/>
      <c r="V943" s="665"/>
      <c r="W943" s="709"/>
      <c r="X943" s="313">
        <f t="shared" si="199"/>
        <v>0</v>
      </c>
    </row>
    <row r="944" spans="2:24" ht="18.600000000000001" hidden="1" thickBot="1">
      <c r="B944" s="136"/>
      <c r="C944" s="168">
        <v>1053</v>
      </c>
      <c r="D944" s="169" t="s">
        <v>1680</v>
      </c>
      <c r="E944" s="702"/>
      <c r="F944" s="449"/>
      <c r="G944" s="245"/>
      <c r="H944" s="245"/>
      <c r="I944" s="476">
        <f t="shared" si="204"/>
        <v>0</v>
      </c>
      <c r="J944" s="243" t="str">
        <f t="shared" si="198"/>
        <v/>
      </c>
      <c r="K944" s="244"/>
      <c r="L944" s="423"/>
      <c r="M944" s="252"/>
      <c r="N944" s="315">
        <f t="shared" si="205"/>
        <v>0</v>
      </c>
      <c r="O944" s="424">
        <f t="shared" si="206"/>
        <v>0</v>
      </c>
      <c r="P944" s="244"/>
      <c r="Q944" s="661"/>
      <c r="R944" s="665"/>
      <c r="S944" s="665"/>
      <c r="T944" s="665"/>
      <c r="U944" s="665"/>
      <c r="V944" s="665"/>
      <c r="W944" s="709"/>
      <c r="X944" s="313">
        <f t="shared" si="199"/>
        <v>0</v>
      </c>
    </row>
    <row r="945" spans="2:24" ht="18.600000000000001" hidden="1" thickBot="1">
      <c r="B945" s="136"/>
      <c r="C945" s="137">
        <v>1062</v>
      </c>
      <c r="D945" s="139" t="s">
        <v>221</v>
      </c>
      <c r="E945" s="702"/>
      <c r="F945" s="449"/>
      <c r="G945" s="245"/>
      <c r="H945" s="245"/>
      <c r="I945" s="476">
        <f t="shared" si="204"/>
        <v>0</v>
      </c>
      <c r="J945" s="243" t="str">
        <f t="shared" si="198"/>
        <v/>
      </c>
      <c r="K945" s="244"/>
      <c r="L945" s="423"/>
      <c r="M945" s="252"/>
      <c r="N945" s="315">
        <f t="shared" si="205"/>
        <v>0</v>
      </c>
      <c r="O945" s="424">
        <f t="shared" si="206"/>
        <v>0</v>
      </c>
      <c r="P945" s="244"/>
      <c r="Q945" s="423"/>
      <c r="R945" s="252"/>
      <c r="S945" s="429">
        <f>+IF(+(L945+M945)&gt;=I945,+M945,+(+I945-L945))</f>
        <v>0</v>
      </c>
      <c r="T945" s="315">
        <f>Q945+R945-S945</f>
        <v>0</v>
      </c>
      <c r="U945" s="252"/>
      <c r="V945" s="252"/>
      <c r="W945" s="253"/>
      <c r="X945" s="313">
        <f t="shared" si="199"/>
        <v>0</v>
      </c>
    </row>
    <row r="946" spans="2:24" ht="18.600000000000001" hidden="1" thickBot="1">
      <c r="B946" s="136"/>
      <c r="C946" s="137">
        <v>1063</v>
      </c>
      <c r="D946" s="139" t="s">
        <v>222</v>
      </c>
      <c r="E946" s="702"/>
      <c r="F946" s="449"/>
      <c r="G946" s="245"/>
      <c r="H946" s="245"/>
      <c r="I946" s="476">
        <f t="shared" si="204"/>
        <v>0</v>
      </c>
      <c r="J946" s="243" t="str">
        <f t="shared" si="198"/>
        <v/>
      </c>
      <c r="K946" s="244"/>
      <c r="L946" s="423"/>
      <c r="M946" s="252"/>
      <c r="N946" s="315">
        <f t="shared" si="205"/>
        <v>0</v>
      </c>
      <c r="O946" s="424">
        <f t="shared" si="206"/>
        <v>0</v>
      </c>
      <c r="P946" s="244"/>
      <c r="Q946" s="661"/>
      <c r="R946" s="665"/>
      <c r="S946" s="665"/>
      <c r="T946" s="665"/>
      <c r="U946" s="665"/>
      <c r="V946" s="665"/>
      <c r="W946" s="709"/>
      <c r="X946" s="313">
        <f t="shared" si="199"/>
        <v>0</v>
      </c>
    </row>
    <row r="947" spans="2:24" ht="18.600000000000001" hidden="1" thickBot="1">
      <c r="B947" s="136"/>
      <c r="C947" s="168">
        <v>1069</v>
      </c>
      <c r="D947" s="170" t="s">
        <v>223</v>
      </c>
      <c r="E947" s="702"/>
      <c r="F947" s="449"/>
      <c r="G947" s="245"/>
      <c r="H947" s="245"/>
      <c r="I947" s="476">
        <f t="shared" si="204"/>
        <v>0</v>
      </c>
      <c r="J947" s="243" t="str">
        <f t="shared" ref="J947:J978" si="209">(IF($E947&lt;&gt;0,$J$2,IF($I947&lt;&gt;0,$J$2,"")))</f>
        <v/>
      </c>
      <c r="K947" s="244"/>
      <c r="L947" s="423"/>
      <c r="M947" s="252"/>
      <c r="N947" s="315">
        <f t="shared" si="205"/>
        <v>0</v>
      </c>
      <c r="O947" s="424">
        <f t="shared" si="206"/>
        <v>0</v>
      </c>
      <c r="P947" s="244"/>
      <c r="Q947" s="423"/>
      <c r="R947" s="252"/>
      <c r="S947" s="429">
        <f>+IF(+(L947+M947)&gt;=I947,+M947,+(+I947-L947))</f>
        <v>0</v>
      </c>
      <c r="T947" s="315">
        <f>Q947+R947-S947</f>
        <v>0</v>
      </c>
      <c r="U947" s="252"/>
      <c r="V947" s="252"/>
      <c r="W947" s="253"/>
      <c r="X947" s="313">
        <f t="shared" ref="X947:X978" si="210">T947-U947-V947-W947</f>
        <v>0</v>
      </c>
    </row>
    <row r="948" spans="2:24" ht="31.8" hidden="1" thickBot="1">
      <c r="B948" s="140"/>
      <c r="C948" s="137">
        <v>1091</v>
      </c>
      <c r="D948" s="145" t="s">
        <v>224</v>
      </c>
      <c r="E948" s="702"/>
      <c r="F948" s="449"/>
      <c r="G948" s="245"/>
      <c r="H948" s="245"/>
      <c r="I948" s="476">
        <f t="shared" si="204"/>
        <v>0</v>
      </c>
      <c r="J948" s="243" t="str">
        <f t="shared" si="209"/>
        <v/>
      </c>
      <c r="K948" s="244"/>
      <c r="L948" s="423"/>
      <c r="M948" s="252"/>
      <c r="N948" s="315">
        <f t="shared" si="205"/>
        <v>0</v>
      </c>
      <c r="O948" s="424">
        <f t="shared" si="206"/>
        <v>0</v>
      </c>
      <c r="P948" s="244"/>
      <c r="Q948" s="423"/>
      <c r="R948" s="252"/>
      <c r="S948" s="429">
        <f>+IF(+(L948+M948)&gt;=I948,+M948,+(+I948-L948))</f>
        <v>0</v>
      </c>
      <c r="T948" s="315">
        <f>Q948+R948-S948</f>
        <v>0</v>
      </c>
      <c r="U948" s="252"/>
      <c r="V948" s="252"/>
      <c r="W948" s="253"/>
      <c r="X948" s="313">
        <f t="shared" si="210"/>
        <v>0</v>
      </c>
    </row>
    <row r="949" spans="2:24" ht="18.600000000000001" hidden="1" thickBot="1">
      <c r="B949" s="136"/>
      <c r="C949" s="137">
        <v>1092</v>
      </c>
      <c r="D949" s="145" t="s">
        <v>351</v>
      </c>
      <c r="E949" s="702"/>
      <c r="F949" s="449"/>
      <c r="G949" s="245"/>
      <c r="H949" s="245"/>
      <c r="I949" s="476">
        <f t="shared" si="204"/>
        <v>0</v>
      </c>
      <c r="J949" s="243" t="str">
        <f t="shared" si="209"/>
        <v/>
      </c>
      <c r="K949" s="244"/>
      <c r="L949" s="423"/>
      <c r="M949" s="252"/>
      <c r="N949" s="315">
        <f t="shared" si="205"/>
        <v>0</v>
      </c>
      <c r="O949" s="424">
        <f t="shared" si="206"/>
        <v>0</v>
      </c>
      <c r="P949" s="244"/>
      <c r="Q949" s="661"/>
      <c r="R949" s="665"/>
      <c r="S949" s="665"/>
      <c r="T949" s="665"/>
      <c r="U949" s="665"/>
      <c r="V949" s="665"/>
      <c r="W949" s="709"/>
      <c r="X949" s="313">
        <f t="shared" si="210"/>
        <v>0</v>
      </c>
    </row>
    <row r="950" spans="2:24" ht="18.600000000000001" hidden="1" thickBot="1">
      <c r="B950" s="136"/>
      <c r="C950" s="142">
        <v>1098</v>
      </c>
      <c r="D950" s="146" t="s">
        <v>225</v>
      </c>
      <c r="E950" s="702"/>
      <c r="F950" s="449"/>
      <c r="G950" s="245"/>
      <c r="H950" s="245"/>
      <c r="I950" s="476">
        <f t="shared" si="204"/>
        <v>0</v>
      </c>
      <c r="J950" s="243" t="str">
        <f t="shared" si="209"/>
        <v/>
      </c>
      <c r="K950" s="244"/>
      <c r="L950" s="423"/>
      <c r="M950" s="252"/>
      <c r="N950" s="315">
        <f t="shared" si="205"/>
        <v>0</v>
      </c>
      <c r="O950" s="424">
        <f t="shared" si="206"/>
        <v>0</v>
      </c>
      <c r="P950" s="244"/>
      <c r="Q950" s="423"/>
      <c r="R950" s="252"/>
      <c r="S950" s="429">
        <f>+IF(+(L950+M950)&gt;=I950,+M950,+(+I950-L950))</f>
        <v>0</v>
      </c>
      <c r="T950" s="315">
        <f>Q950+R950-S950</f>
        <v>0</v>
      </c>
      <c r="U950" s="252"/>
      <c r="V950" s="252"/>
      <c r="W950" s="253"/>
      <c r="X950" s="313">
        <f t="shared" si="210"/>
        <v>0</v>
      </c>
    </row>
    <row r="951" spans="2:24" ht="18.600000000000001" hidden="1" thickBot="1">
      <c r="B951" s="684">
        <v>1900</v>
      </c>
      <c r="C951" s="946" t="s">
        <v>285</v>
      </c>
      <c r="D951" s="946"/>
      <c r="E951" s="685"/>
      <c r="F951" s="686">
        <f>SUM(F952:F954)</f>
        <v>0</v>
      </c>
      <c r="G951" s="687">
        <f>SUM(G952:G954)</f>
        <v>0</v>
      </c>
      <c r="H951" s="687">
        <f>SUM(H952:H954)</f>
        <v>0</v>
      </c>
      <c r="I951" s="687">
        <f>SUM(I952:I954)</f>
        <v>0</v>
      </c>
      <c r="J951" s="243" t="str">
        <f t="shared" si="209"/>
        <v/>
      </c>
      <c r="K951" s="244"/>
      <c r="L951" s="316">
        <f>SUM(L952:L954)</f>
        <v>0</v>
      </c>
      <c r="M951" s="317">
        <f>SUM(M952:M954)</f>
        <v>0</v>
      </c>
      <c r="N951" s="425">
        <f>SUM(N952:N954)</f>
        <v>0</v>
      </c>
      <c r="O951" s="426">
        <f>SUM(O952:O954)</f>
        <v>0</v>
      </c>
      <c r="P951" s="244"/>
      <c r="Q951" s="663"/>
      <c r="R951" s="664"/>
      <c r="S951" s="664"/>
      <c r="T951" s="664"/>
      <c r="U951" s="664"/>
      <c r="V951" s="664"/>
      <c r="W951" s="710"/>
      <c r="X951" s="313">
        <f t="shared" si="210"/>
        <v>0</v>
      </c>
    </row>
    <row r="952" spans="2:24" ht="18.600000000000001" hidden="1" thickBot="1">
      <c r="B952" s="136"/>
      <c r="C952" s="144">
        <v>1901</v>
      </c>
      <c r="D952" s="138" t="s">
        <v>286</v>
      </c>
      <c r="E952" s="702"/>
      <c r="F952" s="449"/>
      <c r="G952" s="245"/>
      <c r="H952" s="245"/>
      <c r="I952" s="476">
        <f>F952+G952+H952</f>
        <v>0</v>
      </c>
      <c r="J952" s="243" t="str">
        <f t="shared" si="209"/>
        <v/>
      </c>
      <c r="K952" s="244"/>
      <c r="L952" s="423"/>
      <c r="M952" s="252"/>
      <c r="N952" s="315">
        <f>I952</f>
        <v>0</v>
      </c>
      <c r="O952" s="424">
        <f>L952+M952-N952</f>
        <v>0</v>
      </c>
      <c r="P952" s="244"/>
      <c r="Q952" s="661"/>
      <c r="R952" s="665"/>
      <c r="S952" s="665"/>
      <c r="T952" s="665"/>
      <c r="U952" s="665"/>
      <c r="V952" s="665"/>
      <c r="W952" s="709"/>
      <c r="X952" s="313">
        <f t="shared" si="210"/>
        <v>0</v>
      </c>
    </row>
    <row r="953" spans="2:24" ht="18.600000000000001" hidden="1" thickBot="1">
      <c r="B953" s="136"/>
      <c r="C953" s="137">
        <v>1981</v>
      </c>
      <c r="D953" s="139" t="s">
        <v>287</v>
      </c>
      <c r="E953" s="702"/>
      <c r="F953" s="449"/>
      <c r="G953" s="245"/>
      <c r="H953" s="245"/>
      <c r="I953" s="476">
        <f>F953+G953+H953</f>
        <v>0</v>
      </c>
      <c r="J953" s="243" t="str">
        <f t="shared" si="209"/>
        <v/>
      </c>
      <c r="K953" s="244"/>
      <c r="L953" s="423"/>
      <c r="M953" s="252"/>
      <c r="N953" s="315">
        <f>I953</f>
        <v>0</v>
      </c>
      <c r="O953" s="424">
        <f>L953+M953-N953</f>
        <v>0</v>
      </c>
      <c r="P953" s="244"/>
      <c r="Q953" s="661"/>
      <c r="R953" s="665"/>
      <c r="S953" s="665"/>
      <c r="T953" s="665"/>
      <c r="U953" s="665"/>
      <c r="V953" s="665"/>
      <c r="W953" s="709"/>
      <c r="X953" s="313">
        <f t="shared" si="210"/>
        <v>0</v>
      </c>
    </row>
    <row r="954" spans="2:24" ht="18.600000000000001" hidden="1" thickBot="1">
      <c r="B954" s="136"/>
      <c r="C954" s="142">
        <v>1991</v>
      </c>
      <c r="D954" s="141" t="s">
        <v>288</v>
      </c>
      <c r="E954" s="702"/>
      <c r="F954" s="449"/>
      <c r="G954" s="245"/>
      <c r="H954" s="245"/>
      <c r="I954" s="476">
        <f>F954+G954+H954</f>
        <v>0</v>
      </c>
      <c r="J954" s="243" t="str">
        <f t="shared" si="209"/>
        <v/>
      </c>
      <c r="K954" s="244"/>
      <c r="L954" s="423"/>
      <c r="M954" s="252"/>
      <c r="N954" s="315">
        <f>I954</f>
        <v>0</v>
      </c>
      <c r="O954" s="424">
        <f>L954+M954-N954</f>
        <v>0</v>
      </c>
      <c r="P954" s="244"/>
      <c r="Q954" s="661"/>
      <c r="R954" s="665"/>
      <c r="S954" s="665"/>
      <c r="T954" s="665"/>
      <c r="U954" s="665"/>
      <c r="V954" s="665"/>
      <c r="W954" s="709"/>
      <c r="X954" s="313">
        <f t="shared" si="210"/>
        <v>0</v>
      </c>
    </row>
    <row r="955" spans="2:24" ht="18.600000000000001" hidden="1" thickBot="1">
      <c r="B955" s="684">
        <v>2100</v>
      </c>
      <c r="C955" s="946" t="s">
        <v>1066</v>
      </c>
      <c r="D955" s="946"/>
      <c r="E955" s="685"/>
      <c r="F955" s="686">
        <f>SUM(F956:F960)</f>
        <v>0</v>
      </c>
      <c r="G955" s="687">
        <f>SUM(G956:G960)</f>
        <v>0</v>
      </c>
      <c r="H955" s="687">
        <f>SUM(H956:H960)</f>
        <v>0</v>
      </c>
      <c r="I955" s="687">
        <f>SUM(I956:I960)</f>
        <v>0</v>
      </c>
      <c r="J955" s="243" t="str">
        <f t="shared" si="209"/>
        <v/>
      </c>
      <c r="K955" s="244"/>
      <c r="L955" s="316">
        <f>SUM(L956:L960)</f>
        <v>0</v>
      </c>
      <c r="M955" s="317">
        <f>SUM(M956:M960)</f>
        <v>0</v>
      </c>
      <c r="N955" s="425">
        <f>SUM(N956:N960)</f>
        <v>0</v>
      </c>
      <c r="O955" s="426">
        <f>SUM(O956:O960)</f>
        <v>0</v>
      </c>
      <c r="P955" s="244"/>
      <c r="Q955" s="663"/>
      <c r="R955" s="664"/>
      <c r="S955" s="664"/>
      <c r="T955" s="664"/>
      <c r="U955" s="664"/>
      <c r="V955" s="664"/>
      <c r="W955" s="710"/>
      <c r="X955" s="313">
        <f t="shared" si="210"/>
        <v>0</v>
      </c>
    </row>
    <row r="956" spans="2:24" ht="18.600000000000001" hidden="1" thickBot="1">
      <c r="B956" s="136"/>
      <c r="C956" s="144">
        <v>2110</v>
      </c>
      <c r="D956" s="147" t="s">
        <v>226</v>
      </c>
      <c r="E956" s="702"/>
      <c r="F956" s="449"/>
      <c r="G956" s="245"/>
      <c r="H956" s="245"/>
      <c r="I956" s="476">
        <f>F956+G956+H956</f>
        <v>0</v>
      </c>
      <c r="J956" s="243" t="str">
        <f t="shared" si="209"/>
        <v/>
      </c>
      <c r="K956" s="244"/>
      <c r="L956" s="423"/>
      <c r="M956" s="252"/>
      <c r="N956" s="315">
        <f>I956</f>
        <v>0</v>
      </c>
      <c r="O956" s="424">
        <f>L956+M956-N956</f>
        <v>0</v>
      </c>
      <c r="P956" s="244"/>
      <c r="Q956" s="661"/>
      <c r="R956" s="665"/>
      <c r="S956" s="665"/>
      <c r="T956" s="665"/>
      <c r="U956" s="665"/>
      <c r="V956" s="665"/>
      <c r="W956" s="709"/>
      <c r="X956" s="313">
        <f t="shared" si="210"/>
        <v>0</v>
      </c>
    </row>
    <row r="957" spans="2:24" ht="18.600000000000001" hidden="1" thickBot="1">
      <c r="B957" s="171"/>
      <c r="C957" s="137">
        <v>2120</v>
      </c>
      <c r="D957" s="159" t="s">
        <v>227</v>
      </c>
      <c r="E957" s="702"/>
      <c r="F957" s="449"/>
      <c r="G957" s="245"/>
      <c r="H957" s="245"/>
      <c r="I957" s="476">
        <f>F957+G957+H957</f>
        <v>0</v>
      </c>
      <c r="J957" s="243" t="str">
        <f t="shared" si="209"/>
        <v/>
      </c>
      <c r="K957" s="244"/>
      <c r="L957" s="423"/>
      <c r="M957" s="252"/>
      <c r="N957" s="315">
        <f>I957</f>
        <v>0</v>
      </c>
      <c r="O957" s="424">
        <f>L957+M957-N957</f>
        <v>0</v>
      </c>
      <c r="P957" s="244"/>
      <c r="Q957" s="661"/>
      <c r="R957" s="665"/>
      <c r="S957" s="665"/>
      <c r="T957" s="665"/>
      <c r="U957" s="665"/>
      <c r="V957" s="665"/>
      <c r="W957" s="709"/>
      <c r="X957" s="313">
        <f t="shared" si="210"/>
        <v>0</v>
      </c>
    </row>
    <row r="958" spans="2:24" ht="18.600000000000001" hidden="1" thickBot="1">
      <c r="B958" s="171"/>
      <c r="C958" s="137">
        <v>2125</v>
      </c>
      <c r="D958" s="156" t="s">
        <v>1059</v>
      </c>
      <c r="E958" s="702"/>
      <c r="F958" s="592">
        <v>0</v>
      </c>
      <c r="G958" s="592">
        <v>0</v>
      </c>
      <c r="H958" s="592">
        <v>0</v>
      </c>
      <c r="I958" s="476">
        <f>F958+G958+H958</f>
        <v>0</v>
      </c>
      <c r="J958" s="243" t="str">
        <f t="shared" si="209"/>
        <v/>
      </c>
      <c r="K958" s="244"/>
      <c r="L958" s="423"/>
      <c r="M958" s="252"/>
      <c r="N958" s="315">
        <f>I958</f>
        <v>0</v>
      </c>
      <c r="O958" s="424">
        <f>L958+M958-N958</f>
        <v>0</v>
      </c>
      <c r="P958" s="244"/>
      <c r="Q958" s="661"/>
      <c r="R958" s="665"/>
      <c r="S958" s="665"/>
      <c r="T958" s="665"/>
      <c r="U958" s="665"/>
      <c r="V958" s="665"/>
      <c r="W958" s="709"/>
      <c r="X958" s="313">
        <f t="shared" si="210"/>
        <v>0</v>
      </c>
    </row>
    <row r="959" spans="2:24" ht="18.600000000000001" hidden="1" thickBot="1">
      <c r="B959" s="143"/>
      <c r="C959" s="137">
        <v>2140</v>
      </c>
      <c r="D959" s="159" t="s">
        <v>229</v>
      </c>
      <c r="E959" s="702"/>
      <c r="F959" s="592">
        <v>0</v>
      </c>
      <c r="G959" s="592">
        <v>0</v>
      </c>
      <c r="H959" s="592">
        <v>0</v>
      </c>
      <c r="I959" s="476">
        <f>F959+G959+H959</f>
        <v>0</v>
      </c>
      <c r="J959" s="243" t="str">
        <f t="shared" si="209"/>
        <v/>
      </c>
      <c r="K959" s="244"/>
      <c r="L959" s="423"/>
      <c r="M959" s="252"/>
      <c r="N959" s="315">
        <f>I959</f>
        <v>0</v>
      </c>
      <c r="O959" s="424">
        <f>L959+M959-N959</f>
        <v>0</v>
      </c>
      <c r="P959" s="244"/>
      <c r="Q959" s="661"/>
      <c r="R959" s="665"/>
      <c r="S959" s="665"/>
      <c r="T959" s="665"/>
      <c r="U959" s="665"/>
      <c r="V959" s="665"/>
      <c r="W959" s="709"/>
      <c r="X959" s="313">
        <f t="shared" si="210"/>
        <v>0</v>
      </c>
    </row>
    <row r="960" spans="2:24" ht="18.600000000000001" hidden="1" thickBot="1">
      <c r="B960" s="136"/>
      <c r="C960" s="142">
        <v>2190</v>
      </c>
      <c r="D960" s="491" t="s">
        <v>230</v>
      </c>
      <c r="E960" s="702"/>
      <c r="F960" s="449"/>
      <c r="G960" s="245"/>
      <c r="H960" s="245"/>
      <c r="I960" s="476">
        <f>F960+G960+H960</f>
        <v>0</v>
      </c>
      <c r="J960" s="243" t="str">
        <f t="shared" si="209"/>
        <v/>
      </c>
      <c r="K960" s="244"/>
      <c r="L960" s="423"/>
      <c r="M960" s="252"/>
      <c r="N960" s="315">
        <f>I960</f>
        <v>0</v>
      </c>
      <c r="O960" s="424">
        <f>L960+M960-N960</f>
        <v>0</v>
      </c>
      <c r="P960" s="244"/>
      <c r="Q960" s="661"/>
      <c r="R960" s="665"/>
      <c r="S960" s="665"/>
      <c r="T960" s="665"/>
      <c r="U960" s="665"/>
      <c r="V960" s="665"/>
      <c r="W960" s="709"/>
      <c r="X960" s="313">
        <f t="shared" si="210"/>
        <v>0</v>
      </c>
    </row>
    <row r="961" spans="2:24" ht="18.600000000000001" hidden="1" thickBot="1">
      <c r="B961" s="684">
        <v>2200</v>
      </c>
      <c r="C961" s="946" t="s">
        <v>231</v>
      </c>
      <c r="D961" s="946"/>
      <c r="E961" s="685"/>
      <c r="F961" s="686">
        <f>SUM(F962:F963)</f>
        <v>0</v>
      </c>
      <c r="G961" s="687">
        <f>SUM(G962:G963)</f>
        <v>0</v>
      </c>
      <c r="H961" s="687">
        <f>SUM(H962:H963)</f>
        <v>0</v>
      </c>
      <c r="I961" s="687">
        <f>SUM(I962:I963)</f>
        <v>0</v>
      </c>
      <c r="J961" s="243" t="str">
        <f t="shared" si="209"/>
        <v/>
      </c>
      <c r="K961" s="244"/>
      <c r="L961" s="316">
        <f>SUM(L962:L963)</f>
        <v>0</v>
      </c>
      <c r="M961" s="317">
        <f>SUM(M962:M963)</f>
        <v>0</v>
      </c>
      <c r="N961" s="425">
        <f>SUM(N962:N963)</f>
        <v>0</v>
      </c>
      <c r="O961" s="426">
        <f>SUM(O962:O963)</f>
        <v>0</v>
      </c>
      <c r="P961" s="244"/>
      <c r="Q961" s="663"/>
      <c r="R961" s="664"/>
      <c r="S961" s="664"/>
      <c r="T961" s="664"/>
      <c r="U961" s="664"/>
      <c r="V961" s="664"/>
      <c r="W961" s="710"/>
      <c r="X961" s="313">
        <f t="shared" si="210"/>
        <v>0</v>
      </c>
    </row>
    <row r="962" spans="2:24" ht="18.600000000000001" hidden="1" thickBot="1">
      <c r="B962" s="136"/>
      <c r="C962" s="137">
        <v>2221</v>
      </c>
      <c r="D962" s="139" t="s">
        <v>1439</v>
      </c>
      <c r="E962" s="702"/>
      <c r="F962" s="449"/>
      <c r="G962" s="245"/>
      <c r="H962" s="245"/>
      <c r="I962" s="476">
        <f>F962+G962+H962</f>
        <v>0</v>
      </c>
      <c r="J962" s="243" t="str">
        <f t="shared" si="209"/>
        <v/>
      </c>
      <c r="K962" s="244"/>
      <c r="L962" s="423"/>
      <c r="M962" s="252"/>
      <c r="N962" s="315">
        <f t="shared" ref="N962:N970" si="211">I962</f>
        <v>0</v>
      </c>
      <c r="O962" s="424">
        <f t="shared" ref="O962:O970" si="212">L962+M962-N962</f>
        <v>0</v>
      </c>
      <c r="P962" s="244"/>
      <c r="Q962" s="661"/>
      <c r="R962" s="665"/>
      <c r="S962" s="665"/>
      <c r="T962" s="665"/>
      <c r="U962" s="665"/>
      <c r="V962" s="665"/>
      <c r="W962" s="709"/>
      <c r="X962" s="313">
        <f t="shared" si="210"/>
        <v>0</v>
      </c>
    </row>
    <row r="963" spans="2:24" ht="18.600000000000001" hidden="1" thickBot="1">
      <c r="B963" s="136"/>
      <c r="C963" s="142">
        <v>2224</v>
      </c>
      <c r="D963" s="141" t="s">
        <v>232</v>
      </c>
      <c r="E963" s="702"/>
      <c r="F963" s="449"/>
      <c r="G963" s="245"/>
      <c r="H963" s="245"/>
      <c r="I963" s="476">
        <f>F963+G963+H963</f>
        <v>0</v>
      </c>
      <c r="J963" s="243" t="str">
        <f t="shared" si="209"/>
        <v/>
      </c>
      <c r="K963" s="244"/>
      <c r="L963" s="423"/>
      <c r="M963" s="252"/>
      <c r="N963" s="315">
        <f t="shared" si="211"/>
        <v>0</v>
      </c>
      <c r="O963" s="424">
        <f t="shared" si="212"/>
        <v>0</v>
      </c>
      <c r="P963" s="244"/>
      <c r="Q963" s="661"/>
      <c r="R963" s="665"/>
      <c r="S963" s="665"/>
      <c r="T963" s="665"/>
      <c r="U963" s="665"/>
      <c r="V963" s="665"/>
      <c r="W963" s="709"/>
      <c r="X963" s="313">
        <f t="shared" si="210"/>
        <v>0</v>
      </c>
    </row>
    <row r="964" spans="2:24" ht="18.600000000000001" hidden="1" thickBot="1">
      <c r="B964" s="684">
        <v>2500</v>
      </c>
      <c r="C964" s="949" t="s">
        <v>233</v>
      </c>
      <c r="D964" s="949"/>
      <c r="E964" s="685"/>
      <c r="F964" s="688"/>
      <c r="G964" s="689"/>
      <c r="H964" s="689"/>
      <c r="I964" s="690">
        <f>F964+G964+H964</f>
        <v>0</v>
      </c>
      <c r="J964" s="243" t="str">
        <f t="shared" si="209"/>
        <v/>
      </c>
      <c r="K964" s="244"/>
      <c r="L964" s="428"/>
      <c r="M964" s="254"/>
      <c r="N964" s="315">
        <f t="shared" si="211"/>
        <v>0</v>
      </c>
      <c r="O964" s="424">
        <f t="shared" si="212"/>
        <v>0</v>
      </c>
      <c r="P964" s="244"/>
      <c r="Q964" s="663"/>
      <c r="R964" s="664"/>
      <c r="S964" s="665"/>
      <c r="T964" s="665"/>
      <c r="U964" s="664"/>
      <c r="V964" s="665"/>
      <c r="W964" s="709"/>
      <c r="X964" s="313">
        <f t="shared" si="210"/>
        <v>0</v>
      </c>
    </row>
    <row r="965" spans="2:24" ht="18.600000000000001" hidden="1" thickBot="1">
      <c r="B965" s="684">
        <v>2600</v>
      </c>
      <c r="C965" s="952" t="s">
        <v>234</v>
      </c>
      <c r="D965" s="962"/>
      <c r="E965" s="685"/>
      <c r="F965" s="688"/>
      <c r="G965" s="689"/>
      <c r="H965" s="689"/>
      <c r="I965" s="690">
        <f>F965+G965+H965</f>
        <v>0</v>
      </c>
      <c r="J965" s="243" t="str">
        <f t="shared" si="209"/>
        <v/>
      </c>
      <c r="K965" s="244"/>
      <c r="L965" s="428"/>
      <c r="M965" s="254"/>
      <c r="N965" s="315">
        <f t="shared" si="211"/>
        <v>0</v>
      </c>
      <c r="O965" s="424">
        <f t="shared" si="212"/>
        <v>0</v>
      </c>
      <c r="P965" s="244"/>
      <c r="Q965" s="663"/>
      <c r="R965" s="664"/>
      <c r="S965" s="665"/>
      <c r="T965" s="665"/>
      <c r="U965" s="664"/>
      <c r="V965" s="665"/>
      <c r="W965" s="709"/>
      <c r="X965" s="313">
        <f t="shared" si="210"/>
        <v>0</v>
      </c>
    </row>
    <row r="966" spans="2:24" ht="18.600000000000001" hidden="1" thickBot="1">
      <c r="B966" s="684">
        <v>2700</v>
      </c>
      <c r="C966" s="952" t="s">
        <v>235</v>
      </c>
      <c r="D966" s="962"/>
      <c r="E966" s="685"/>
      <c r="F966" s="688"/>
      <c r="G966" s="689"/>
      <c r="H966" s="689"/>
      <c r="I966" s="690">
        <f>F966+G966+H966</f>
        <v>0</v>
      </c>
      <c r="J966" s="243" t="str">
        <f t="shared" si="209"/>
        <v/>
      </c>
      <c r="K966" s="244"/>
      <c r="L966" s="428"/>
      <c r="M966" s="254"/>
      <c r="N966" s="315">
        <f t="shared" si="211"/>
        <v>0</v>
      </c>
      <c r="O966" s="424">
        <f t="shared" si="212"/>
        <v>0</v>
      </c>
      <c r="P966" s="244"/>
      <c r="Q966" s="663"/>
      <c r="R966" s="664"/>
      <c r="S966" s="665"/>
      <c r="T966" s="665"/>
      <c r="U966" s="664"/>
      <c r="V966" s="665"/>
      <c r="W966" s="709"/>
      <c r="X966" s="313">
        <f t="shared" si="210"/>
        <v>0</v>
      </c>
    </row>
    <row r="967" spans="2:24" ht="18.600000000000001" hidden="1" thickBot="1">
      <c r="B967" s="684">
        <v>2800</v>
      </c>
      <c r="C967" s="952" t="s">
        <v>1681</v>
      </c>
      <c r="D967" s="962"/>
      <c r="E967" s="685"/>
      <c r="F967" s="686">
        <f>SUM(F968:F970)</f>
        <v>0</v>
      </c>
      <c r="G967" s="687">
        <f>SUM(G968:G970)</f>
        <v>0</v>
      </c>
      <c r="H967" s="687">
        <f>SUM(H968:H970)</f>
        <v>0</v>
      </c>
      <c r="I967" s="687">
        <f>SUM(I968:I970)</f>
        <v>0</v>
      </c>
      <c r="J967" s="243" t="str">
        <f t="shared" si="209"/>
        <v/>
      </c>
      <c r="K967" s="244"/>
      <c r="L967" s="428"/>
      <c r="M967" s="254"/>
      <c r="N967" s="315">
        <f t="shared" si="211"/>
        <v>0</v>
      </c>
      <c r="O967" s="424">
        <f t="shared" si="212"/>
        <v>0</v>
      </c>
      <c r="P967" s="244"/>
      <c r="Q967" s="663"/>
      <c r="R967" s="664"/>
      <c r="S967" s="665"/>
      <c r="T967" s="665"/>
      <c r="U967" s="664"/>
      <c r="V967" s="665"/>
      <c r="W967" s="709"/>
      <c r="X967" s="313">
        <f t="shared" si="210"/>
        <v>0</v>
      </c>
    </row>
    <row r="968" spans="2:24" ht="18.600000000000001" hidden="1" thickBot="1">
      <c r="B968" s="136"/>
      <c r="C968" s="144">
        <v>2810</v>
      </c>
      <c r="D968" s="138" t="s">
        <v>1880</v>
      </c>
      <c r="E968" s="702"/>
      <c r="F968" s="449"/>
      <c r="G968" s="245"/>
      <c r="H968" s="245"/>
      <c r="I968" s="476"/>
      <c r="J968" s="243" t="str">
        <f t="shared" si="209"/>
        <v/>
      </c>
      <c r="K968" s="244"/>
      <c r="L968" s="423"/>
      <c r="M968" s="252"/>
      <c r="N968" s="315">
        <f t="shared" si="211"/>
        <v>0</v>
      </c>
      <c r="O968" s="424">
        <f t="shared" si="212"/>
        <v>0</v>
      </c>
      <c r="P968" s="244"/>
      <c r="Q968" s="661"/>
      <c r="R968" s="665"/>
      <c r="S968" s="665"/>
      <c r="T968" s="665"/>
      <c r="U968" s="665"/>
      <c r="V968" s="665"/>
      <c r="W968" s="709"/>
      <c r="X968" s="313">
        <f t="shared" si="210"/>
        <v>0</v>
      </c>
    </row>
    <row r="969" spans="2:24" ht="18.600000000000001" hidden="1" thickBot="1">
      <c r="B969" s="136"/>
      <c r="C969" s="137">
        <v>2820</v>
      </c>
      <c r="D969" s="139" t="s">
        <v>1881</v>
      </c>
      <c r="E969" s="702"/>
      <c r="F969" s="449"/>
      <c r="G969" s="245"/>
      <c r="H969" s="245"/>
      <c r="I969" s="476">
        <f>F969+G969+H969</f>
        <v>0</v>
      </c>
      <c r="J969" s="243" t="str">
        <f t="shared" si="209"/>
        <v/>
      </c>
      <c r="K969" s="244"/>
      <c r="L969" s="423"/>
      <c r="M969" s="252"/>
      <c r="N969" s="315">
        <f t="shared" si="211"/>
        <v>0</v>
      </c>
      <c r="O969" s="424">
        <f t="shared" si="212"/>
        <v>0</v>
      </c>
      <c r="P969" s="244"/>
      <c r="Q969" s="661"/>
      <c r="R969" s="665"/>
      <c r="S969" s="665"/>
      <c r="T969" s="665"/>
      <c r="U969" s="665"/>
      <c r="V969" s="665"/>
      <c r="W969" s="709"/>
      <c r="X969" s="313">
        <f t="shared" si="210"/>
        <v>0</v>
      </c>
    </row>
    <row r="970" spans="2:24" ht="31.8" hidden="1" thickBot="1">
      <c r="B970" s="136"/>
      <c r="C970" s="142">
        <v>2890</v>
      </c>
      <c r="D970" s="141" t="s">
        <v>1882</v>
      </c>
      <c r="E970" s="702"/>
      <c r="F970" s="449"/>
      <c r="G970" s="245"/>
      <c r="H970" s="245"/>
      <c r="I970" s="476">
        <f>F970+G970+H970</f>
        <v>0</v>
      </c>
      <c r="J970" s="243" t="str">
        <f t="shared" si="209"/>
        <v/>
      </c>
      <c r="K970" s="244"/>
      <c r="L970" s="423"/>
      <c r="M970" s="252"/>
      <c r="N970" s="315">
        <f t="shared" si="211"/>
        <v>0</v>
      </c>
      <c r="O970" s="424">
        <f t="shared" si="212"/>
        <v>0</v>
      </c>
      <c r="P970" s="244"/>
      <c r="Q970" s="661"/>
      <c r="R970" s="665"/>
      <c r="S970" s="665"/>
      <c r="T970" s="665"/>
      <c r="U970" s="665"/>
      <c r="V970" s="665"/>
      <c r="W970" s="709"/>
      <c r="X970" s="313">
        <f t="shared" si="210"/>
        <v>0</v>
      </c>
    </row>
    <row r="971" spans="2:24" ht="18.600000000000001" hidden="1" thickBot="1">
      <c r="B971" s="684">
        <v>2900</v>
      </c>
      <c r="C971" s="948" t="s">
        <v>236</v>
      </c>
      <c r="D971" s="966"/>
      <c r="E971" s="685"/>
      <c r="F971" s="686">
        <f>SUM(F972:F979)</f>
        <v>0</v>
      </c>
      <c r="G971" s="687">
        <f>SUM(G972:G979)</f>
        <v>0</v>
      </c>
      <c r="H971" s="687">
        <f>SUM(H972:H979)</f>
        <v>0</v>
      </c>
      <c r="I971" s="687">
        <f>SUM(I972:I979)</f>
        <v>0</v>
      </c>
      <c r="J971" s="243" t="str">
        <f t="shared" si="209"/>
        <v/>
      </c>
      <c r="K971" s="244"/>
      <c r="L971" s="316">
        <f>SUM(L972:L979)</f>
        <v>0</v>
      </c>
      <c r="M971" s="317">
        <f>SUM(M972:M979)</f>
        <v>0</v>
      </c>
      <c r="N971" s="425">
        <f>SUM(N972:N979)</f>
        <v>0</v>
      </c>
      <c r="O971" s="426">
        <f>SUM(O972:O979)</f>
        <v>0</v>
      </c>
      <c r="P971" s="244"/>
      <c r="Q971" s="663"/>
      <c r="R971" s="664"/>
      <c r="S971" s="664"/>
      <c r="T971" s="664"/>
      <c r="U971" s="664"/>
      <c r="V971" s="664"/>
      <c r="W971" s="710"/>
      <c r="X971" s="313">
        <f t="shared" si="210"/>
        <v>0</v>
      </c>
    </row>
    <row r="972" spans="2:24" ht="18.600000000000001" hidden="1" thickBot="1">
      <c r="B972" s="172"/>
      <c r="C972" s="144">
        <v>2910</v>
      </c>
      <c r="D972" s="319" t="s">
        <v>1718</v>
      </c>
      <c r="E972" s="702"/>
      <c r="F972" s="449"/>
      <c r="G972" s="245"/>
      <c r="H972" s="245"/>
      <c r="I972" s="476">
        <f t="shared" ref="I972:I979" si="213">F972+G972+H972</f>
        <v>0</v>
      </c>
      <c r="J972" s="243" t="str">
        <f t="shared" si="209"/>
        <v/>
      </c>
      <c r="K972" s="244"/>
      <c r="L972" s="423"/>
      <c r="M972" s="252"/>
      <c r="N972" s="315">
        <f t="shared" ref="N972:N979" si="214">I972</f>
        <v>0</v>
      </c>
      <c r="O972" s="424">
        <f t="shared" ref="O972:O979" si="215">L972+M972-N972</f>
        <v>0</v>
      </c>
      <c r="P972" s="244"/>
      <c r="Q972" s="661"/>
      <c r="R972" s="665"/>
      <c r="S972" s="665"/>
      <c r="T972" s="665"/>
      <c r="U972" s="665"/>
      <c r="V972" s="665"/>
      <c r="W972" s="709"/>
      <c r="X972" s="313">
        <f t="shared" si="210"/>
        <v>0</v>
      </c>
    </row>
    <row r="973" spans="2:24" ht="18.600000000000001" hidden="1" thickBot="1">
      <c r="B973" s="172"/>
      <c r="C973" s="144">
        <v>2920</v>
      </c>
      <c r="D973" s="319" t="s">
        <v>237</v>
      </c>
      <c r="E973" s="702"/>
      <c r="F973" s="449"/>
      <c r="G973" s="245"/>
      <c r="H973" s="245"/>
      <c r="I973" s="476">
        <f t="shared" si="213"/>
        <v>0</v>
      </c>
      <c r="J973" s="243" t="str">
        <f t="shared" si="209"/>
        <v/>
      </c>
      <c r="K973" s="244"/>
      <c r="L973" s="423"/>
      <c r="M973" s="252"/>
      <c r="N973" s="315">
        <f t="shared" si="214"/>
        <v>0</v>
      </c>
      <c r="O973" s="424">
        <f t="shared" si="215"/>
        <v>0</v>
      </c>
      <c r="P973" s="244"/>
      <c r="Q973" s="661"/>
      <c r="R973" s="665"/>
      <c r="S973" s="665"/>
      <c r="T973" s="665"/>
      <c r="U973" s="665"/>
      <c r="V973" s="665"/>
      <c r="W973" s="709"/>
      <c r="X973" s="313">
        <f t="shared" si="210"/>
        <v>0</v>
      </c>
    </row>
    <row r="974" spans="2:24" ht="33" hidden="1" thickBot="1">
      <c r="B974" s="172"/>
      <c r="C974" s="168">
        <v>2969</v>
      </c>
      <c r="D974" s="320" t="s">
        <v>238</v>
      </c>
      <c r="E974" s="702"/>
      <c r="F974" s="449"/>
      <c r="G974" s="245"/>
      <c r="H974" s="245"/>
      <c r="I974" s="476">
        <f t="shared" si="213"/>
        <v>0</v>
      </c>
      <c r="J974" s="243" t="str">
        <f t="shared" si="209"/>
        <v/>
      </c>
      <c r="K974" s="244"/>
      <c r="L974" s="423"/>
      <c r="M974" s="252"/>
      <c r="N974" s="315">
        <f t="shared" si="214"/>
        <v>0</v>
      </c>
      <c r="O974" s="424">
        <f t="shared" si="215"/>
        <v>0</v>
      </c>
      <c r="P974" s="244"/>
      <c r="Q974" s="661"/>
      <c r="R974" s="665"/>
      <c r="S974" s="665"/>
      <c r="T974" s="665"/>
      <c r="U974" s="665"/>
      <c r="V974" s="665"/>
      <c r="W974" s="709"/>
      <c r="X974" s="313">
        <f t="shared" si="210"/>
        <v>0</v>
      </c>
    </row>
    <row r="975" spans="2:24" ht="33" hidden="1" thickBot="1">
      <c r="B975" s="172"/>
      <c r="C975" s="168">
        <v>2970</v>
      </c>
      <c r="D975" s="320" t="s">
        <v>239</v>
      </c>
      <c r="E975" s="702"/>
      <c r="F975" s="449"/>
      <c r="G975" s="245"/>
      <c r="H975" s="245"/>
      <c r="I975" s="476">
        <f t="shared" si="213"/>
        <v>0</v>
      </c>
      <c r="J975" s="243" t="str">
        <f t="shared" si="209"/>
        <v/>
      </c>
      <c r="K975" s="244"/>
      <c r="L975" s="423"/>
      <c r="M975" s="252"/>
      <c r="N975" s="315">
        <f t="shared" si="214"/>
        <v>0</v>
      </c>
      <c r="O975" s="424">
        <f t="shared" si="215"/>
        <v>0</v>
      </c>
      <c r="P975" s="244"/>
      <c r="Q975" s="661"/>
      <c r="R975" s="665"/>
      <c r="S975" s="665"/>
      <c r="T975" s="665"/>
      <c r="U975" s="665"/>
      <c r="V975" s="665"/>
      <c r="W975" s="709"/>
      <c r="X975" s="313">
        <f t="shared" si="210"/>
        <v>0</v>
      </c>
    </row>
    <row r="976" spans="2:24" ht="18.600000000000001" hidden="1" thickBot="1">
      <c r="B976" s="172"/>
      <c r="C976" s="166">
        <v>2989</v>
      </c>
      <c r="D976" s="321" t="s">
        <v>240</v>
      </c>
      <c r="E976" s="702"/>
      <c r="F976" s="449"/>
      <c r="G976" s="245"/>
      <c r="H976" s="245"/>
      <c r="I976" s="476">
        <f t="shared" si="213"/>
        <v>0</v>
      </c>
      <c r="J976" s="243" t="str">
        <f t="shared" si="209"/>
        <v/>
      </c>
      <c r="K976" s="244"/>
      <c r="L976" s="423"/>
      <c r="M976" s="252"/>
      <c r="N976" s="315">
        <f t="shared" si="214"/>
        <v>0</v>
      </c>
      <c r="O976" s="424">
        <f t="shared" si="215"/>
        <v>0</v>
      </c>
      <c r="P976" s="244"/>
      <c r="Q976" s="661"/>
      <c r="R976" s="665"/>
      <c r="S976" s="665"/>
      <c r="T976" s="665"/>
      <c r="U976" s="665"/>
      <c r="V976" s="665"/>
      <c r="W976" s="709"/>
      <c r="X976" s="313">
        <f t="shared" si="210"/>
        <v>0</v>
      </c>
    </row>
    <row r="977" spans="2:24" ht="33" hidden="1" thickBot="1">
      <c r="B977" s="136"/>
      <c r="C977" s="137">
        <v>2990</v>
      </c>
      <c r="D977" s="322" t="s">
        <v>1699</v>
      </c>
      <c r="E977" s="702"/>
      <c r="F977" s="449"/>
      <c r="G977" s="245"/>
      <c r="H977" s="245"/>
      <c r="I977" s="476">
        <f t="shared" si="213"/>
        <v>0</v>
      </c>
      <c r="J977" s="243" t="str">
        <f t="shared" si="209"/>
        <v/>
      </c>
      <c r="K977" s="244"/>
      <c r="L977" s="423"/>
      <c r="M977" s="252"/>
      <c r="N977" s="315">
        <f t="shared" si="214"/>
        <v>0</v>
      </c>
      <c r="O977" s="424">
        <f t="shared" si="215"/>
        <v>0</v>
      </c>
      <c r="P977" s="244"/>
      <c r="Q977" s="661"/>
      <c r="R977" s="665"/>
      <c r="S977" s="665"/>
      <c r="T977" s="665"/>
      <c r="U977" s="665"/>
      <c r="V977" s="665"/>
      <c r="W977" s="709"/>
      <c r="X977" s="313">
        <f t="shared" si="210"/>
        <v>0</v>
      </c>
    </row>
    <row r="978" spans="2:24" ht="18.600000000000001" hidden="1" thickBot="1">
      <c r="B978" s="136"/>
      <c r="C978" s="137">
        <v>2991</v>
      </c>
      <c r="D978" s="322" t="s">
        <v>241</v>
      </c>
      <c r="E978" s="702"/>
      <c r="F978" s="449"/>
      <c r="G978" s="245"/>
      <c r="H978" s="245"/>
      <c r="I978" s="476">
        <f t="shared" si="213"/>
        <v>0</v>
      </c>
      <c r="J978" s="243" t="str">
        <f t="shared" si="209"/>
        <v/>
      </c>
      <c r="K978" s="244"/>
      <c r="L978" s="423"/>
      <c r="M978" s="252"/>
      <c r="N978" s="315">
        <f t="shared" si="214"/>
        <v>0</v>
      </c>
      <c r="O978" s="424">
        <f t="shared" si="215"/>
        <v>0</v>
      </c>
      <c r="P978" s="244"/>
      <c r="Q978" s="661"/>
      <c r="R978" s="665"/>
      <c r="S978" s="665"/>
      <c r="T978" s="665"/>
      <c r="U978" s="665"/>
      <c r="V978" s="665"/>
      <c r="W978" s="709"/>
      <c r="X978" s="313">
        <f t="shared" si="210"/>
        <v>0</v>
      </c>
    </row>
    <row r="979" spans="2:24" ht="18.600000000000001" hidden="1" thickBot="1">
      <c r="B979" s="136"/>
      <c r="C979" s="142">
        <v>2992</v>
      </c>
      <c r="D979" s="154" t="s">
        <v>242</v>
      </c>
      <c r="E979" s="702"/>
      <c r="F979" s="449"/>
      <c r="G979" s="245"/>
      <c r="H979" s="245"/>
      <c r="I979" s="476">
        <f t="shared" si="213"/>
        <v>0</v>
      </c>
      <c r="J979" s="243" t="str">
        <f t="shared" ref="J979:J1010" si="216">(IF($E979&lt;&gt;0,$J$2,IF($I979&lt;&gt;0,$J$2,"")))</f>
        <v/>
      </c>
      <c r="K979" s="244"/>
      <c r="L979" s="423"/>
      <c r="M979" s="252"/>
      <c r="N979" s="315">
        <f t="shared" si="214"/>
        <v>0</v>
      </c>
      <c r="O979" s="424">
        <f t="shared" si="215"/>
        <v>0</v>
      </c>
      <c r="P979" s="244"/>
      <c r="Q979" s="661"/>
      <c r="R979" s="665"/>
      <c r="S979" s="665"/>
      <c r="T979" s="665"/>
      <c r="U979" s="665"/>
      <c r="V979" s="665"/>
      <c r="W979" s="709"/>
      <c r="X979" s="313">
        <f t="shared" ref="X979:X1010" si="217">T979-U979-V979-W979</f>
        <v>0</v>
      </c>
    </row>
    <row r="980" spans="2:24" ht="18.600000000000001" hidden="1" thickBot="1">
      <c r="B980" s="684">
        <v>3300</v>
      </c>
      <c r="C980" s="948" t="s">
        <v>1738</v>
      </c>
      <c r="D980" s="948"/>
      <c r="E980" s="685"/>
      <c r="F980" s="671">
        <v>0</v>
      </c>
      <c r="G980" s="671">
        <v>0</v>
      </c>
      <c r="H980" s="671">
        <v>0</v>
      </c>
      <c r="I980" s="687">
        <f>SUM(I981:I985)</f>
        <v>0</v>
      </c>
      <c r="J980" s="243" t="str">
        <f t="shared" si="216"/>
        <v/>
      </c>
      <c r="K980" s="244"/>
      <c r="L980" s="663"/>
      <c r="M980" s="664"/>
      <c r="N980" s="664"/>
      <c r="O980" s="710"/>
      <c r="P980" s="244"/>
      <c r="Q980" s="663"/>
      <c r="R980" s="664"/>
      <c r="S980" s="664"/>
      <c r="T980" s="664"/>
      <c r="U980" s="664"/>
      <c r="V980" s="664"/>
      <c r="W980" s="710"/>
      <c r="X980" s="313">
        <f t="shared" si="217"/>
        <v>0</v>
      </c>
    </row>
    <row r="981" spans="2:24" ht="18.600000000000001" hidden="1" thickBot="1">
      <c r="B981" s="143"/>
      <c r="C981" s="144">
        <v>3301</v>
      </c>
      <c r="D981" s="460" t="s">
        <v>243</v>
      </c>
      <c r="E981" s="702"/>
      <c r="F981" s="592">
        <v>0</v>
      </c>
      <c r="G981" s="592">
        <v>0</v>
      </c>
      <c r="H981" s="592">
        <v>0</v>
      </c>
      <c r="I981" s="476">
        <f t="shared" ref="I981:I988" si="218">F981+G981+H981</f>
        <v>0</v>
      </c>
      <c r="J981" s="243" t="str">
        <f t="shared" si="216"/>
        <v/>
      </c>
      <c r="K981" s="244"/>
      <c r="L981" s="661"/>
      <c r="M981" s="665"/>
      <c r="N981" s="665"/>
      <c r="O981" s="709"/>
      <c r="P981" s="244"/>
      <c r="Q981" s="661"/>
      <c r="R981" s="665"/>
      <c r="S981" s="665"/>
      <c r="T981" s="665"/>
      <c r="U981" s="665"/>
      <c r="V981" s="665"/>
      <c r="W981" s="709"/>
      <c r="X981" s="313">
        <f t="shared" si="217"/>
        <v>0</v>
      </c>
    </row>
    <row r="982" spans="2:24" ht="18.600000000000001" hidden="1" thickBot="1">
      <c r="B982" s="143"/>
      <c r="C982" s="168">
        <v>3302</v>
      </c>
      <c r="D982" s="461" t="s">
        <v>1060</v>
      </c>
      <c r="E982" s="702"/>
      <c r="F982" s="592">
        <v>0</v>
      </c>
      <c r="G982" s="592">
        <v>0</v>
      </c>
      <c r="H982" s="592">
        <v>0</v>
      </c>
      <c r="I982" s="476">
        <f t="shared" si="218"/>
        <v>0</v>
      </c>
      <c r="J982" s="243" t="str">
        <f t="shared" si="216"/>
        <v/>
      </c>
      <c r="K982" s="244"/>
      <c r="L982" s="661"/>
      <c r="M982" s="665"/>
      <c r="N982" s="665"/>
      <c r="O982" s="709"/>
      <c r="P982" s="244"/>
      <c r="Q982" s="661"/>
      <c r="R982" s="665"/>
      <c r="S982" s="665"/>
      <c r="T982" s="665"/>
      <c r="U982" s="665"/>
      <c r="V982" s="665"/>
      <c r="W982" s="709"/>
      <c r="X982" s="313">
        <f t="shared" si="217"/>
        <v>0</v>
      </c>
    </row>
    <row r="983" spans="2:24" ht="18.600000000000001" hidden="1" thickBot="1">
      <c r="B983" s="143"/>
      <c r="C983" s="166">
        <v>3304</v>
      </c>
      <c r="D983" s="462" t="s">
        <v>245</v>
      </c>
      <c r="E983" s="702"/>
      <c r="F983" s="592">
        <v>0</v>
      </c>
      <c r="G983" s="592">
        <v>0</v>
      </c>
      <c r="H983" s="592">
        <v>0</v>
      </c>
      <c r="I983" s="476">
        <f t="shared" si="218"/>
        <v>0</v>
      </c>
      <c r="J983" s="243" t="str">
        <f t="shared" si="216"/>
        <v/>
      </c>
      <c r="K983" s="244"/>
      <c r="L983" s="661"/>
      <c r="M983" s="665"/>
      <c r="N983" s="665"/>
      <c r="O983" s="709"/>
      <c r="P983" s="244"/>
      <c r="Q983" s="661"/>
      <c r="R983" s="665"/>
      <c r="S983" s="665"/>
      <c r="T983" s="665"/>
      <c r="U983" s="665"/>
      <c r="V983" s="665"/>
      <c r="W983" s="709"/>
      <c r="X983" s="313">
        <f t="shared" si="217"/>
        <v>0</v>
      </c>
    </row>
    <row r="984" spans="2:24" ht="47.4" hidden="1" thickBot="1">
      <c r="B984" s="143"/>
      <c r="C984" s="142">
        <v>3306</v>
      </c>
      <c r="D984" s="463" t="s">
        <v>1883</v>
      </c>
      <c r="E984" s="702"/>
      <c r="F984" s="592">
        <v>0</v>
      </c>
      <c r="G984" s="592">
        <v>0</v>
      </c>
      <c r="H984" s="592">
        <v>0</v>
      </c>
      <c r="I984" s="476">
        <f t="shared" si="218"/>
        <v>0</v>
      </c>
      <c r="J984" s="243" t="str">
        <f t="shared" si="216"/>
        <v/>
      </c>
      <c r="K984" s="244"/>
      <c r="L984" s="661"/>
      <c r="M984" s="665"/>
      <c r="N984" s="665"/>
      <c r="O984" s="709"/>
      <c r="P984" s="244"/>
      <c r="Q984" s="661"/>
      <c r="R984" s="665"/>
      <c r="S984" s="665"/>
      <c r="T984" s="665"/>
      <c r="U984" s="665"/>
      <c r="V984" s="665"/>
      <c r="W984" s="709"/>
      <c r="X984" s="313">
        <f t="shared" si="217"/>
        <v>0</v>
      </c>
    </row>
    <row r="985" spans="2:24" ht="18.600000000000001" hidden="1" thickBot="1">
      <c r="B985" s="143"/>
      <c r="C985" s="142">
        <v>3307</v>
      </c>
      <c r="D985" s="463" t="s">
        <v>1771</v>
      </c>
      <c r="E985" s="702"/>
      <c r="F985" s="592">
        <v>0</v>
      </c>
      <c r="G985" s="592">
        <v>0</v>
      </c>
      <c r="H985" s="592">
        <v>0</v>
      </c>
      <c r="I985" s="476">
        <f t="shared" si="218"/>
        <v>0</v>
      </c>
      <c r="J985" s="243" t="str">
        <f t="shared" si="216"/>
        <v/>
      </c>
      <c r="K985" s="244"/>
      <c r="L985" s="661"/>
      <c r="M985" s="665"/>
      <c r="N985" s="665"/>
      <c r="O985" s="709"/>
      <c r="P985" s="244"/>
      <c r="Q985" s="661"/>
      <c r="R985" s="665"/>
      <c r="S985" s="665"/>
      <c r="T985" s="665"/>
      <c r="U985" s="665"/>
      <c r="V985" s="665"/>
      <c r="W985" s="709"/>
      <c r="X985" s="313">
        <f t="shared" si="217"/>
        <v>0</v>
      </c>
    </row>
    <row r="986" spans="2:24" ht="18.600000000000001" hidden="1" thickBot="1">
      <c r="B986" s="684">
        <v>3900</v>
      </c>
      <c r="C986" s="949" t="s">
        <v>246</v>
      </c>
      <c r="D986" s="950"/>
      <c r="E986" s="685"/>
      <c r="F986" s="671">
        <v>0</v>
      </c>
      <c r="G986" s="671">
        <v>0</v>
      </c>
      <c r="H986" s="671">
        <v>0</v>
      </c>
      <c r="I986" s="690">
        <f t="shared" si="218"/>
        <v>0</v>
      </c>
      <c r="J986" s="243" t="str">
        <f t="shared" si="216"/>
        <v/>
      </c>
      <c r="K986" s="244"/>
      <c r="L986" s="428"/>
      <c r="M986" s="254"/>
      <c r="N986" s="317">
        <f>I986</f>
        <v>0</v>
      </c>
      <c r="O986" s="424">
        <f>L986+M986-N986</f>
        <v>0</v>
      </c>
      <c r="P986" s="244"/>
      <c r="Q986" s="428"/>
      <c r="R986" s="254"/>
      <c r="S986" s="429">
        <f>+IF(+(L986+M986)&gt;=I986,+M986,+(+I986-L986))</f>
        <v>0</v>
      </c>
      <c r="T986" s="315">
        <f>Q986+R986-S986</f>
        <v>0</v>
      </c>
      <c r="U986" s="254"/>
      <c r="V986" s="254"/>
      <c r="W986" s="253"/>
      <c r="X986" s="313">
        <f t="shared" si="217"/>
        <v>0</v>
      </c>
    </row>
    <row r="987" spans="2:24" ht="18.600000000000001" hidden="1" thickBot="1">
      <c r="B987" s="684">
        <v>4000</v>
      </c>
      <c r="C987" s="951" t="s">
        <v>247</v>
      </c>
      <c r="D987" s="951"/>
      <c r="E987" s="685"/>
      <c r="F987" s="688"/>
      <c r="G987" s="689"/>
      <c r="H987" s="689"/>
      <c r="I987" s="690">
        <f t="shared" si="218"/>
        <v>0</v>
      </c>
      <c r="J987" s="243" t="str">
        <f t="shared" si="216"/>
        <v/>
      </c>
      <c r="K987" s="244"/>
      <c r="L987" s="428"/>
      <c r="M987" s="254"/>
      <c r="N987" s="317">
        <f>I987</f>
        <v>0</v>
      </c>
      <c r="O987" s="424">
        <f>L987+M987-N987</f>
        <v>0</v>
      </c>
      <c r="P987" s="244"/>
      <c r="Q987" s="663"/>
      <c r="R987" s="664"/>
      <c r="S987" s="664"/>
      <c r="T987" s="665"/>
      <c r="U987" s="664"/>
      <c r="V987" s="664"/>
      <c r="W987" s="709"/>
      <c r="X987" s="313">
        <f t="shared" si="217"/>
        <v>0</v>
      </c>
    </row>
    <row r="988" spans="2:24" ht="18.600000000000001" hidden="1" thickBot="1">
      <c r="B988" s="684">
        <v>4100</v>
      </c>
      <c r="C988" s="951" t="s">
        <v>248</v>
      </c>
      <c r="D988" s="951"/>
      <c r="E988" s="685"/>
      <c r="F988" s="671">
        <v>0</v>
      </c>
      <c r="G988" s="671">
        <v>0</v>
      </c>
      <c r="H988" s="671">
        <v>0</v>
      </c>
      <c r="I988" s="690">
        <f t="shared" si="218"/>
        <v>0</v>
      </c>
      <c r="J988" s="243" t="str">
        <f t="shared" si="216"/>
        <v/>
      </c>
      <c r="K988" s="244"/>
      <c r="L988" s="663"/>
      <c r="M988" s="664"/>
      <c r="N988" s="664"/>
      <c r="O988" s="710"/>
      <c r="P988" s="244"/>
      <c r="Q988" s="663"/>
      <c r="R988" s="664"/>
      <c r="S988" s="664"/>
      <c r="T988" s="664"/>
      <c r="U988" s="664"/>
      <c r="V988" s="664"/>
      <c r="W988" s="710"/>
      <c r="X988" s="313">
        <f t="shared" si="217"/>
        <v>0</v>
      </c>
    </row>
    <row r="989" spans="2:24" ht="18.600000000000001" hidden="1" thickBot="1">
      <c r="B989" s="684">
        <v>4200</v>
      </c>
      <c r="C989" s="948" t="s">
        <v>249</v>
      </c>
      <c r="D989" s="966"/>
      <c r="E989" s="685"/>
      <c r="F989" s="686">
        <f>SUM(F990:F995)</f>
        <v>0</v>
      </c>
      <c r="G989" s="687">
        <f>SUM(G990:G995)</f>
        <v>0</v>
      </c>
      <c r="H989" s="687">
        <f>SUM(H990:H995)</f>
        <v>0</v>
      </c>
      <c r="I989" s="687">
        <f>SUM(I990:I995)</f>
        <v>0</v>
      </c>
      <c r="J989" s="243" t="str">
        <f t="shared" si="216"/>
        <v/>
      </c>
      <c r="K989" s="244"/>
      <c r="L989" s="316">
        <f>SUM(L990:L995)</f>
        <v>0</v>
      </c>
      <c r="M989" s="317">
        <f>SUM(M990:M995)</f>
        <v>0</v>
      </c>
      <c r="N989" s="425">
        <f>SUM(N990:N995)</f>
        <v>0</v>
      </c>
      <c r="O989" s="426">
        <f>SUM(O990:O995)</f>
        <v>0</v>
      </c>
      <c r="P989" s="244"/>
      <c r="Q989" s="316">
        <f t="shared" ref="Q989:W989" si="219">SUM(Q990:Q995)</f>
        <v>0</v>
      </c>
      <c r="R989" s="317">
        <f t="shared" si="219"/>
        <v>0</v>
      </c>
      <c r="S989" s="317">
        <f t="shared" si="219"/>
        <v>0</v>
      </c>
      <c r="T989" s="317">
        <f t="shared" si="219"/>
        <v>0</v>
      </c>
      <c r="U989" s="317">
        <f t="shared" si="219"/>
        <v>0</v>
      </c>
      <c r="V989" s="317">
        <f t="shared" si="219"/>
        <v>0</v>
      </c>
      <c r="W989" s="426">
        <f t="shared" si="219"/>
        <v>0</v>
      </c>
      <c r="X989" s="313">
        <f t="shared" si="217"/>
        <v>0</v>
      </c>
    </row>
    <row r="990" spans="2:24" ht="18.600000000000001" hidden="1" thickBot="1">
      <c r="B990" s="173"/>
      <c r="C990" s="144">
        <v>4201</v>
      </c>
      <c r="D990" s="138" t="s">
        <v>250</v>
      </c>
      <c r="E990" s="702"/>
      <c r="F990" s="449"/>
      <c r="G990" s="245"/>
      <c r="H990" s="245"/>
      <c r="I990" s="476">
        <f t="shared" ref="I990:I995" si="220">F990+G990+H990</f>
        <v>0</v>
      </c>
      <c r="J990" s="243" t="str">
        <f t="shared" si="216"/>
        <v/>
      </c>
      <c r="K990" s="244"/>
      <c r="L990" s="423"/>
      <c r="M990" s="252"/>
      <c r="N990" s="315">
        <f t="shared" ref="N990:N995" si="221">I990</f>
        <v>0</v>
      </c>
      <c r="O990" s="424">
        <f t="shared" ref="O990:O995" si="222">L990+M990-N990</f>
        <v>0</v>
      </c>
      <c r="P990" s="244"/>
      <c r="Q990" s="423"/>
      <c r="R990" s="252"/>
      <c r="S990" s="429">
        <f t="shared" ref="S990:S995" si="223">+IF(+(L990+M990)&gt;=I990,+M990,+(+I990-L990))</f>
        <v>0</v>
      </c>
      <c r="T990" s="315">
        <f t="shared" ref="T990:T995" si="224">Q990+R990-S990</f>
        <v>0</v>
      </c>
      <c r="U990" s="252"/>
      <c r="V990" s="252"/>
      <c r="W990" s="253"/>
      <c r="X990" s="313">
        <f t="shared" si="217"/>
        <v>0</v>
      </c>
    </row>
    <row r="991" spans="2:24" ht="18.600000000000001" hidden="1" thickBot="1">
      <c r="B991" s="173"/>
      <c r="C991" s="137">
        <v>4202</v>
      </c>
      <c r="D991" s="139" t="s">
        <v>251</v>
      </c>
      <c r="E991" s="702"/>
      <c r="F991" s="449"/>
      <c r="G991" s="245"/>
      <c r="H991" s="245"/>
      <c r="I991" s="476">
        <f t="shared" si="220"/>
        <v>0</v>
      </c>
      <c r="J991" s="243" t="str">
        <f t="shared" si="216"/>
        <v/>
      </c>
      <c r="K991" s="244"/>
      <c r="L991" s="423"/>
      <c r="M991" s="252"/>
      <c r="N991" s="315">
        <f t="shared" si="221"/>
        <v>0</v>
      </c>
      <c r="O991" s="424">
        <f t="shared" si="222"/>
        <v>0</v>
      </c>
      <c r="P991" s="244"/>
      <c r="Q991" s="423"/>
      <c r="R991" s="252"/>
      <c r="S991" s="429">
        <f t="shared" si="223"/>
        <v>0</v>
      </c>
      <c r="T991" s="315">
        <f t="shared" si="224"/>
        <v>0</v>
      </c>
      <c r="U991" s="252"/>
      <c r="V991" s="252"/>
      <c r="W991" s="253"/>
      <c r="X991" s="313">
        <f t="shared" si="217"/>
        <v>0</v>
      </c>
    </row>
    <row r="992" spans="2:24" ht="18.600000000000001" hidden="1" thickBot="1">
      <c r="B992" s="173"/>
      <c r="C992" s="137">
        <v>4214</v>
      </c>
      <c r="D992" s="139" t="s">
        <v>252</v>
      </c>
      <c r="E992" s="702"/>
      <c r="F992" s="449"/>
      <c r="G992" s="245"/>
      <c r="H992" s="245"/>
      <c r="I992" s="476">
        <f t="shared" si="220"/>
        <v>0</v>
      </c>
      <c r="J992" s="243" t="str">
        <f t="shared" si="216"/>
        <v/>
      </c>
      <c r="K992" s="244"/>
      <c r="L992" s="423"/>
      <c r="M992" s="252"/>
      <c r="N992" s="315">
        <f t="shared" si="221"/>
        <v>0</v>
      </c>
      <c r="O992" s="424">
        <f t="shared" si="222"/>
        <v>0</v>
      </c>
      <c r="P992" s="244"/>
      <c r="Q992" s="423"/>
      <c r="R992" s="252"/>
      <c r="S992" s="429">
        <f t="shared" si="223"/>
        <v>0</v>
      </c>
      <c r="T992" s="315">
        <f t="shared" si="224"/>
        <v>0</v>
      </c>
      <c r="U992" s="252"/>
      <c r="V992" s="252"/>
      <c r="W992" s="253"/>
      <c r="X992" s="313">
        <f t="shared" si="217"/>
        <v>0</v>
      </c>
    </row>
    <row r="993" spans="2:24" ht="18.600000000000001" hidden="1" thickBot="1">
      <c r="B993" s="173"/>
      <c r="C993" s="137">
        <v>4217</v>
      </c>
      <c r="D993" s="139" t="s">
        <v>253</v>
      </c>
      <c r="E993" s="702"/>
      <c r="F993" s="449"/>
      <c r="G993" s="245"/>
      <c r="H993" s="245"/>
      <c r="I993" s="476">
        <f t="shared" si="220"/>
        <v>0</v>
      </c>
      <c r="J993" s="243" t="str">
        <f t="shared" si="216"/>
        <v/>
      </c>
      <c r="K993" s="244"/>
      <c r="L993" s="423"/>
      <c r="M993" s="252"/>
      <c r="N993" s="315">
        <f t="shared" si="221"/>
        <v>0</v>
      </c>
      <c r="O993" s="424">
        <f t="shared" si="222"/>
        <v>0</v>
      </c>
      <c r="P993" s="244"/>
      <c r="Q993" s="423"/>
      <c r="R993" s="252"/>
      <c r="S993" s="429">
        <f t="shared" si="223"/>
        <v>0</v>
      </c>
      <c r="T993" s="315">
        <f t="shared" si="224"/>
        <v>0</v>
      </c>
      <c r="U993" s="252"/>
      <c r="V993" s="252"/>
      <c r="W993" s="253"/>
      <c r="X993" s="313">
        <f t="shared" si="217"/>
        <v>0</v>
      </c>
    </row>
    <row r="994" spans="2:24" ht="18.600000000000001" hidden="1" thickBot="1">
      <c r="B994" s="173"/>
      <c r="C994" s="137">
        <v>4218</v>
      </c>
      <c r="D994" s="145" t="s">
        <v>254</v>
      </c>
      <c r="E994" s="702"/>
      <c r="F994" s="449"/>
      <c r="G994" s="245"/>
      <c r="H994" s="245"/>
      <c r="I994" s="476">
        <f t="shared" si="220"/>
        <v>0</v>
      </c>
      <c r="J994" s="243" t="str">
        <f t="shared" si="216"/>
        <v/>
      </c>
      <c r="K994" s="244"/>
      <c r="L994" s="423"/>
      <c r="M994" s="252"/>
      <c r="N994" s="315">
        <f t="shared" si="221"/>
        <v>0</v>
      </c>
      <c r="O994" s="424">
        <f t="shared" si="222"/>
        <v>0</v>
      </c>
      <c r="P994" s="244"/>
      <c r="Q994" s="423"/>
      <c r="R994" s="252"/>
      <c r="S994" s="429">
        <f t="shared" si="223"/>
        <v>0</v>
      </c>
      <c r="T994" s="315">
        <f t="shared" si="224"/>
        <v>0</v>
      </c>
      <c r="U994" s="252"/>
      <c r="V994" s="252"/>
      <c r="W994" s="253"/>
      <c r="X994" s="313">
        <f t="shared" si="217"/>
        <v>0</v>
      </c>
    </row>
    <row r="995" spans="2:24" ht="18.600000000000001" hidden="1" thickBot="1">
      <c r="B995" s="173"/>
      <c r="C995" s="137">
        <v>4219</v>
      </c>
      <c r="D995" s="156" t="s">
        <v>255</v>
      </c>
      <c r="E995" s="702"/>
      <c r="F995" s="449"/>
      <c r="G995" s="245"/>
      <c r="H995" s="245"/>
      <c r="I995" s="476">
        <f t="shared" si="220"/>
        <v>0</v>
      </c>
      <c r="J995" s="243" t="str">
        <f t="shared" si="216"/>
        <v/>
      </c>
      <c r="K995" s="244"/>
      <c r="L995" s="423"/>
      <c r="M995" s="252"/>
      <c r="N995" s="315">
        <f t="shared" si="221"/>
        <v>0</v>
      </c>
      <c r="O995" s="424">
        <f t="shared" si="222"/>
        <v>0</v>
      </c>
      <c r="P995" s="244"/>
      <c r="Q995" s="423"/>
      <c r="R995" s="252"/>
      <c r="S995" s="429">
        <f t="shared" si="223"/>
        <v>0</v>
      </c>
      <c r="T995" s="315">
        <f t="shared" si="224"/>
        <v>0</v>
      </c>
      <c r="U995" s="252"/>
      <c r="V995" s="252"/>
      <c r="W995" s="253"/>
      <c r="X995" s="313">
        <f t="shared" si="217"/>
        <v>0</v>
      </c>
    </row>
    <row r="996" spans="2:24" ht="18.600000000000001" hidden="1" thickBot="1">
      <c r="B996" s="684">
        <v>4300</v>
      </c>
      <c r="C996" s="946" t="s">
        <v>1683</v>
      </c>
      <c r="D996" s="946"/>
      <c r="E996" s="685"/>
      <c r="F996" s="686">
        <f>SUM(F997:F999)</f>
        <v>0</v>
      </c>
      <c r="G996" s="687">
        <f>SUM(G997:G999)</f>
        <v>0</v>
      </c>
      <c r="H996" s="687">
        <f>SUM(H997:H999)</f>
        <v>0</v>
      </c>
      <c r="I996" s="687">
        <f>SUM(I997:I999)</f>
        <v>0</v>
      </c>
      <c r="J996" s="243" t="str">
        <f t="shared" si="216"/>
        <v/>
      </c>
      <c r="K996" s="244"/>
      <c r="L996" s="316">
        <f>SUM(L997:L999)</f>
        <v>0</v>
      </c>
      <c r="M996" s="317">
        <f>SUM(M997:M999)</f>
        <v>0</v>
      </c>
      <c r="N996" s="425">
        <f>SUM(N997:N999)</f>
        <v>0</v>
      </c>
      <c r="O996" s="426">
        <f>SUM(O997:O999)</f>
        <v>0</v>
      </c>
      <c r="P996" s="244"/>
      <c r="Q996" s="316">
        <f t="shared" ref="Q996:W996" si="225">SUM(Q997:Q999)</f>
        <v>0</v>
      </c>
      <c r="R996" s="317">
        <f t="shared" si="225"/>
        <v>0</v>
      </c>
      <c r="S996" s="317">
        <f t="shared" si="225"/>
        <v>0</v>
      </c>
      <c r="T996" s="317">
        <f t="shared" si="225"/>
        <v>0</v>
      </c>
      <c r="U996" s="317">
        <f t="shared" si="225"/>
        <v>0</v>
      </c>
      <c r="V996" s="317">
        <f t="shared" si="225"/>
        <v>0</v>
      </c>
      <c r="W996" s="426">
        <f t="shared" si="225"/>
        <v>0</v>
      </c>
      <c r="X996" s="313">
        <f t="shared" si="217"/>
        <v>0</v>
      </c>
    </row>
    <row r="997" spans="2:24" ht="18.600000000000001" hidden="1" thickBot="1">
      <c r="B997" s="173"/>
      <c r="C997" s="144">
        <v>4301</v>
      </c>
      <c r="D997" s="163" t="s">
        <v>256</v>
      </c>
      <c r="E997" s="702"/>
      <c r="F997" s="449"/>
      <c r="G997" s="245"/>
      <c r="H997" s="245"/>
      <c r="I997" s="476">
        <f t="shared" ref="I997:I1002" si="226">F997+G997+H997</f>
        <v>0</v>
      </c>
      <c r="J997" s="243" t="str">
        <f t="shared" si="216"/>
        <v/>
      </c>
      <c r="K997" s="244"/>
      <c r="L997" s="423"/>
      <c r="M997" s="252"/>
      <c r="N997" s="315">
        <f t="shared" ref="N997:N1002" si="227">I997</f>
        <v>0</v>
      </c>
      <c r="O997" s="424">
        <f t="shared" ref="O997:O1002" si="228">L997+M997-N997</f>
        <v>0</v>
      </c>
      <c r="P997" s="244"/>
      <c r="Q997" s="423"/>
      <c r="R997" s="252"/>
      <c r="S997" s="429">
        <f t="shared" ref="S997:S1002" si="229">+IF(+(L997+M997)&gt;=I997,+M997,+(+I997-L997))</f>
        <v>0</v>
      </c>
      <c r="T997" s="315">
        <f t="shared" ref="T997:T1002" si="230">Q997+R997-S997</f>
        <v>0</v>
      </c>
      <c r="U997" s="252"/>
      <c r="V997" s="252"/>
      <c r="W997" s="253"/>
      <c r="X997" s="313">
        <f t="shared" si="217"/>
        <v>0</v>
      </c>
    </row>
    <row r="998" spans="2:24" ht="18.600000000000001" hidden="1" thickBot="1">
      <c r="B998" s="173"/>
      <c r="C998" s="137">
        <v>4302</v>
      </c>
      <c r="D998" s="139" t="s">
        <v>1061</v>
      </c>
      <c r="E998" s="702"/>
      <c r="F998" s="449"/>
      <c r="G998" s="245"/>
      <c r="H998" s="245"/>
      <c r="I998" s="476">
        <f t="shared" si="226"/>
        <v>0</v>
      </c>
      <c r="J998" s="243" t="str">
        <f t="shared" si="216"/>
        <v/>
      </c>
      <c r="K998" s="244"/>
      <c r="L998" s="423"/>
      <c r="M998" s="252"/>
      <c r="N998" s="315">
        <f t="shared" si="227"/>
        <v>0</v>
      </c>
      <c r="O998" s="424">
        <f t="shared" si="228"/>
        <v>0</v>
      </c>
      <c r="P998" s="244"/>
      <c r="Q998" s="423"/>
      <c r="R998" s="252"/>
      <c r="S998" s="429">
        <f t="shared" si="229"/>
        <v>0</v>
      </c>
      <c r="T998" s="315">
        <f t="shared" si="230"/>
        <v>0</v>
      </c>
      <c r="U998" s="252"/>
      <c r="V998" s="252"/>
      <c r="W998" s="253"/>
      <c r="X998" s="313">
        <f t="shared" si="217"/>
        <v>0</v>
      </c>
    </row>
    <row r="999" spans="2:24" ht="18.600000000000001" hidden="1" thickBot="1">
      <c r="B999" s="173"/>
      <c r="C999" s="142">
        <v>4309</v>
      </c>
      <c r="D999" s="148" t="s">
        <v>258</v>
      </c>
      <c r="E999" s="702"/>
      <c r="F999" s="449"/>
      <c r="G999" s="245"/>
      <c r="H999" s="245"/>
      <c r="I999" s="476">
        <f t="shared" si="226"/>
        <v>0</v>
      </c>
      <c r="J999" s="243" t="str">
        <f t="shared" si="216"/>
        <v/>
      </c>
      <c r="K999" s="244"/>
      <c r="L999" s="423"/>
      <c r="M999" s="252"/>
      <c r="N999" s="315">
        <f t="shared" si="227"/>
        <v>0</v>
      </c>
      <c r="O999" s="424">
        <f t="shared" si="228"/>
        <v>0</v>
      </c>
      <c r="P999" s="244"/>
      <c r="Q999" s="423"/>
      <c r="R999" s="252"/>
      <c r="S999" s="429">
        <f t="shared" si="229"/>
        <v>0</v>
      </c>
      <c r="T999" s="315">
        <f t="shared" si="230"/>
        <v>0</v>
      </c>
      <c r="U999" s="252"/>
      <c r="V999" s="252"/>
      <c r="W999" s="253"/>
      <c r="X999" s="313">
        <f t="shared" si="217"/>
        <v>0</v>
      </c>
    </row>
    <row r="1000" spans="2:24" ht="18.600000000000001" hidden="1" thickBot="1">
      <c r="B1000" s="684">
        <v>4400</v>
      </c>
      <c r="C1000" s="949" t="s">
        <v>1684</v>
      </c>
      <c r="D1000" s="949"/>
      <c r="E1000" s="685"/>
      <c r="F1000" s="688"/>
      <c r="G1000" s="689"/>
      <c r="H1000" s="689"/>
      <c r="I1000" s="690">
        <f t="shared" si="226"/>
        <v>0</v>
      </c>
      <c r="J1000" s="243" t="str">
        <f t="shared" si="216"/>
        <v/>
      </c>
      <c r="K1000" s="244"/>
      <c r="L1000" s="428"/>
      <c r="M1000" s="254"/>
      <c r="N1000" s="317">
        <f t="shared" si="227"/>
        <v>0</v>
      </c>
      <c r="O1000" s="424">
        <f t="shared" si="228"/>
        <v>0</v>
      </c>
      <c r="P1000" s="244"/>
      <c r="Q1000" s="428"/>
      <c r="R1000" s="254"/>
      <c r="S1000" s="429">
        <f t="shared" si="229"/>
        <v>0</v>
      </c>
      <c r="T1000" s="315">
        <f t="shared" si="230"/>
        <v>0</v>
      </c>
      <c r="U1000" s="254"/>
      <c r="V1000" s="254"/>
      <c r="W1000" s="253"/>
      <c r="X1000" s="313">
        <f t="shared" si="217"/>
        <v>0</v>
      </c>
    </row>
    <row r="1001" spans="2:24" ht="18.600000000000001" hidden="1" thickBot="1">
      <c r="B1001" s="684">
        <v>4500</v>
      </c>
      <c r="C1001" s="951" t="s">
        <v>1685</v>
      </c>
      <c r="D1001" s="951"/>
      <c r="E1001" s="685"/>
      <c r="F1001" s="688"/>
      <c r="G1001" s="689"/>
      <c r="H1001" s="689"/>
      <c r="I1001" s="690">
        <f t="shared" si="226"/>
        <v>0</v>
      </c>
      <c r="J1001" s="243" t="str">
        <f t="shared" si="216"/>
        <v/>
      </c>
      <c r="K1001" s="244"/>
      <c r="L1001" s="428"/>
      <c r="M1001" s="254"/>
      <c r="N1001" s="317">
        <f t="shared" si="227"/>
        <v>0</v>
      </c>
      <c r="O1001" s="424">
        <f t="shared" si="228"/>
        <v>0</v>
      </c>
      <c r="P1001" s="244"/>
      <c r="Q1001" s="428"/>
      <c r="R1001" s="254"/>
      <c r="S1001" s="429">
        <f t="shared" si="229"/>
        <v>0</v>
      </c>
      <c r="T1001" s="315">
        <f t="shared" si="230"/>
        <v>0</v>
      </c>
      <c r="U1001" s="254"/>
      <c r="V1001" s="254"/>
      <c r="W1001" s="253"/>
      <c r="X1001" s="313">
        <f t="shared" si="217"/>
        <v>0</v>
      </c>
    </row>
    <row r="1002" spans="2:24" ht="18.600000000000001" hidden="1" thickBot="1">
      <c r="B1002" s="684">
        <v>4600</v>
      </c>
      <c r="C1002" s="952" t="s">
        <v>259</v>
      </c>
      <c r="D1002" s="953"/>
      <c r="E1002" s="685"/>
      <c r="F1002" s="688"/>
      <c r="G1002" s="689"/>
      <c r="H1002" s="689"/>
      <c r="I1002" s="690">
        <f t="shared" si="226"/>
        <v>0</v>
      </c>
      <c r="J1002" s="243" t="str">
        <f t="shared" si="216"/>
        <v/>
      </c>
      <c r="K1002" s="244"/>
      <c r="L1002" s="428"/>
      <c r="M1002" s="254"/>
      <c r="N1002" s="317">
        <f t="shared" si="227"/>
        <v>0</v>
      </c>
      <c r="O1002" s="424">
        <f t="shared" si="228"/>
        <v>0</v>
      </c>
      <c r="P1002" s="244"/>
      <c r="Q1002" s="428"/>
      <c r="R1002" s="254"/>
      <c r="S1002" s="429">
        <f t="shared" si="229"/>
        <v>0</v>
      </c>
      <c r="T1002" s="315">
        <f t="shared" si="230"/>
        <v>0</v>
      </c>
      <c r="U1002" s="254"/>
      <c r="V1002" s="254"/>
      <c r="W1002" s="253"/>
      <c r="X1002" s="313">
        <f t="shared" si="217"/>
        <v>0</v>
      </c>
    </row>
    <row r="1003" spans="2:24" ht="18.600000000000001" hidden="1" thickBot="1">
      <c r="B1003" s="684">
        <v>4900</v>
      </c>
      <c r="C1003" s="948" t="s">
        <v>289</v>
      </c>
      <c r="D1003" s="948"/>
      <c r="E1003" s="685"/>
      <c r="F1003" s="686">
        <f>+F1004+F1005</f>
        <v>0</v>
      </c>
      <c r="G1003" s="687">
        <f>+G1004+G1005</f>
        <v>0</v>
      </c>
      <c r="H1003" s="687">
        <f>+H1004+H1005</f>
        <v>0</v>
      </c>
      <c r="I1003" s="687">
        <f>+I1004+I1005</f>
        <v>0</v>
      </c>
      <c r="J1003" s="243" t="str">
        <f t="shared" si="216"/>
        <v/>
      </c>
      <c r="K1003" s="244"/>
      <c r="L1003" s="663"/>
      <c r="M1003" s="664"/>
      <c r="N1003" s="664"/>
      <c r="O1003" s="710"/>
      <c r="P1003" s="244"/>
      <c r="Q1003" s="663"/>
      <c r="R1003" s="664"/>
      <c r="S1003" s="664"/>
      <c r="T1003" s="664"/>
      <c r="U1003" s="664"/>
      <c r="V1003" s="664"/>
      <c r="W1003" s="710"/>
      <c r="X1003" s="313">
        <f t="shared" si="217"/>
        <v>0</v>
      </c>
    </row>
    <row r="1004" spans="2:24" ht="18.600000000000001" hidden="1" thickBot="1">
      <c r="B1004" s="173"/>
      <c r="C1004" s="144">
        <v>4901</v>
      </c>
      <c r="D1004" s="174" t="s">
        <v>290</v>
      </c>
      <c r="E1004" s="702"/>
      <c r="F1004" s="449"/>
      <c r="G1004" s="245"/>
      <c r="H1004" s="245"/>
      <c r="I1004" s="476">
        <f>F1004+G1004+H1004</f>
        <v>0</v>
      </c>
      <c r="J1004" s="243" t="str">
        <f t="shared" si="216"/>
        <v/>
      </c>
      <c r="K1004" s="244"/>
      <c r="L1004" s="661"/>
      <c r="M1004" s="665"/>
      <c r="N1004" s="665"/>
      <c r="O1004" s="709"/>
      <c r="P1004" s="244"/>
      <c r="Q1004" s="661"/>
      <c r="R1004" s="665"/>
      <c r="S1004" s="665"/>
      <c r="T1004" s="665"/>
      <c r="U1004" s="665"/>
      <c r="V1004" s="665"/>
      <c r="W1004" s="709"/>
      <c r="X1004" s="313">
        <f t="shared" si="217"/>
        <v>0</v>
      </c>
    </row>
    <row r="1005" spans="2:24" ht="18.600000000000001" hidden="1" thickBot="1">
      <c r="B1005" s="173"/>
      <c r="C1005" s="142">
        <v>4902</v>
      </c>
      <c r="D1005" s="148" t="s">
        <v>291</v>
      </c>
      <c r="E1005" s="702"/>
      <c r="F1005" s="449"/>
      <c r="G1005" s="245"/>
      <c r="H1005" s="245"/>
      <c r="I1005" s="476">
        <f>F1005+G1005+H1005</f>
        <v>0</v>
      </c>
      <c r="J1005" s="243" t="str">
        <f t="shared" si="216"/>
        <v/>
      </c>
      <c r="K1005" s="244"/>
      <c r="L1005" s="661"/>
      <c r="M1005" s="665"/>
      <c r="N1005" s="665"/>
      <c r="O1005" s="709"/>
      <c r="P1005" s="244"/>
      <c r="Q1005" s="661"/>
      <c r="R1005" s="665"/>
      <c r="S1005" s="665"/>
      <c r="T1005" s="665"/>
      <c r="U1005" s="665"/>
      <c r="V1005" s="665"/>
      <c r="W1005" s="709"/>
      <c r="X1005" s="313">
        <f t="shared" si="217"/>
        <v>0</v>
      </c>
    </row>
    <row r="1006" spans="2:24" ht="18.600000000000001" hidden="1" thickBot="1">
      <c r="B1006" s="691">
        <v>5100</v>
      </c>
      <c r="C1006" s="963" t="s">
        <v>260</v>
      </c>
      <c r="D1006" s="963"/>
      <c r="E1006" s="692"/>
      <c r="F1006" s="693"/>
      <c r="G1006" s="694"/>
      <c r="H1006" s="694"/>
      <c r="I1006" s="690">
        <f>F1006+G1006+H1006</f>
        <v>0</v>
      </c>
      <c r="J1006" s="243" t="str">
        <f t="shared" si="216"/>
        <v/>
      </c>
      <c r="K1006" s="244"/>
      <c r="L1006" s="430"/>
      <c r="M1006" s="431"/>
      <c r="N1006" s="327">
        <f>I1006</f>
        <v>0</v>
      </c>
      <c r="O1006" s="424">
        <f>L1006+M1006-N1006</f>
        <v>0</v>
      </c>
      <c r="P1006" s="244"/>
      <c r="Q1006" s="430"/>
      <c r="R1006" s="431"/>
      <c r="S1006" s="429">
        <f>+IF(+(L1006+M1006)&gt;=I1006,+M1006,+(+I1006-L1006))</f>
        <v>0</v>
      </c>
      <c r="T1006" s="315">
        <f>Q1006+R1006-S1006</f>
        <v>0</v>
      </c>
      <c r="U1006" s="431"/>
      <c r="V1006" s="431"/>
      <c r="W1006" s="253"/>
      <c r="X1006" s="313">
        <f t="shared" si="217"/>
        <v>0</v>
      </c>
    </row>
    <row r="1007" spans="2:24" ht="18.600000000000001" hidden="1" thickBot="1">
      <c r="B1007" s="691">
        <v>5200</v>
      </c>
      <c r="C1007" s="947" t="s">
        <v>261</v>
      </c>
      <c r="D1007" s="947"/>
      <c r="E1007" s="692"/>
      <c r="F1007" s="695">
        <f>SUM(F1008:F1014)</f>
        <v>0</v>
      </c>
      <c r="G1007" s="696">
        <f>SUM(G1008:G1014)</f>
        <v>0</v>
      </c>
      <c r="H1007" s="696">
        <f>SUM(H1008:H1014)</f>
        <v>0</v>
      </c>
      <c r="I1007" s="696">
        <f>SUM(I1008:I1014)</f>
        <v>0</v>
      </c>
      <c r="J1007" s="243" t="str">
        <f t="shared" si="216"/>
        <v/>
      </c>
      <c r="K1007" s="244"/>
      <c r="L1007" s="326">
        <f>SUM(L1008:L1014)</f>
        <v>0</v>
      </c>
      <c r="M1007" s="327">
        <f>SUM(M1008:M1014)</f>
        <v>0</v>
      </c>
      <c r="N1007" s="432">
        <f>SUM(N1008:N1014)</f>
        <v>0</v>
      </c>
      <c r="O1007" s="433">
        <f>SUM(O1008:O1014)</f>
        <v>0</v>
      </c>
      <c r="P1007" s="244"/>
      <c r="Q1007" s="326">
        <f t="shared" ref="Q1007:W1007" si="231">SUM(Q1008:Q1014)</f>
        <v>0</v>
      </c>
      <c r="R1007" s="327">
        <f t="shared" si="231"/>
        <v>0</v>
      </c>
      <c r="S1007" s="327">
        <f t="shared" si="231"/>
        <v>0</v>
      </c>
      <c r="T1007" s="327">
        <f t="shared" si="231"/>
        <v>0</v>
      </c>
      <c r="U1007" s="327">
        <f t="shared" si="231"/>
        <v>0</v>
      </c>
      <c r="V1007" s="327">
        <f t="shared" si="231"/>
        <v>0</v>
      </c>
      <c r="W1007" s="433">
        <f t="shared" si="231"/>
        <v>0</v>
      </c>
      <c r="X1007" s="313">
        <f t="shared" si="217"/>
        <v>0</v>
      </c>
    </row>
    <row r="1008" spans="2:24" ht="18.600000000000001" hidden="1" thickBot="1">
      <c r="B1008" s="175"/>
      <c r="C1008" s="176">
        <v>5201</v>
      </c>
      <c r="D1008" s="177" t="s">
        <v>262</v>
      </c>
      <c r="E1008" s="703"/>
      <c r="F1008" s="473"/>
      <c r="G1008" s="434"/>
      <c r="H1008" s="434"/>
      <c r="I1008" s="476">
        <f t="shared" ref="I1008:I1014" si="232">F1008+G1008+H1008</f>
        <v>0</v>
      </c>
      <c r="J1008" s="243" t="str">
        <f t="shared" si="216"/>
        <v/>
      </c>
      <c r="K1008" s="244"/>
      <c r="L1008" s="435"/>
      <c r="M1008" s="436"/>
      <c r="N1008" s="330">
        <f t="shared" ref="N1008:N1014" si="233">I1008</f>
        <v>0</v>
      </c>
      <c r="O1008" s="424">
        <f t="shared" ref="O1008:O1014" si="234">L1008+M1008-N1008</f>
        <v>0</v>
      </c>
      <c r="P1008" s="244"/>
      <c r="Q1008" s="435"/>
      <c r="R1008" s="436"/>
      <c r="S1008" s="429">
        <f t="shared" ref="S1008:S1014" si="235">+IF(+(L1008+M1008)&gt;=I1008,+M1008,+(+I1008-L1008))</f>
        <v>0</v>
      </c>
      <c r="T1008" s="315">
        <f t="shared" ref="T1008:T1014" si="236">Q1008+R1008-S1008</f>
        <v>0</v>
      </c>
      <c r="U1008" s="436"/>
      <c r="V1008" s="436"/>
      <c r="W1008" s="253"/>
      <c r="X1008" s="313">
        <f t="shared" si="217"/>
        <v>0</v>
      </c>
    </row>
    <row r="1009" spans="2:24" ht="18.600000000000001" hidden="1" thickBot="1">
      <c r="B1009" s="175"/>
      <c r="C1009" s="178">
        <v>5202</v>
      </c>
      <c r="D1009" s="179" t="s">
        <v>263</v>
      </c>
      <c r="E1009" s="703"/>
      <c r="F1009" s="473"/>
      <c r="G1009" s="434"/>
      <c r="H1009" s="434"/>
      <c r="I1009" s="476">
        <f t="shared" si="232"/>
        <v>0</v>
      </c>
      <c r="J1009" s="243" t="str">
        <f t="shared" si="216"/>
        <v/>
      </c>
      <c r="K1009" s="244"/>
      <c r="L1009" s="435"/>
      <c r="M1009" s="436"/>
      <c r="N1009" s="330">
        <f t="shared" si="233"/>
        <v>0</v>
      </c>
      <c r="O1009" s="424">
        <f t="shared" si="234"/>
        <v>0</v>
      </c>
      <c r="P1009" s="244"/>
      <c r="Q1009" s="435"/>
      <c r="R1009" s="436"/>
      <c r="S1009" s="429">
        <f t="shared" si="235"/>
        <v>0</v>
      </c>
      <c r="T1009" s="315">
        <f t="shared" si="236"/>
        <v>0</v>
      </c>
      <c r="U1009" s="436"/>
      <c r="V1009" s="436"/>
      <c r="W1009" s="253"/>
      <c r="X1009" s="313">
        <f t="shared" si="217"/>
        <v>0</v>
      </c>
    </row>
    <row r="1010" spans="2:24" ht="18.600000000000001" hidden="1" thickBot="1">
      <c r="B1010" s="175"/>
      <c r="C1010" s="178">
        <v>5203</v>
      </c>
      <c r="D1010" s="179" t="s">
        <v>923</v>
      </c>
      <c r="E1010" s="703"/>
      <c r="F1010" s="473"/>
      <c r="G1010" s="434"/>
      <c r="H1010" s="434"/>
      <c r="I1010" s="476">
        <f t="shared" si="232"/>
        <v>0</v>
      </c>
      <c r="J1010" s="243" t="str">
        <f t="shared" si="216"/>
        <v/>
      </c>
      <c r="K1010" s="244"/>
      <c r="L1010" s="435"/>
      <c r="M1010" s="436"/>
      <c r="N1010" s="330">
        <f t="shared" si="233"/>
        <v>0</v>
      </c>
      <c r="O1010" s="424">
        <f t="shared" si="234"/>
        <v>0</v>
      </c>
      <c r="P1010" s="244"/>
      <c r="Q1010" s="435"/>
      <c r="R1010" s="436"/>
      <c r="S1010" s="429">
        <f t="shared" si="235"/>
        <v>0</v>
      </c>
      <c r="T1010" s="315">
        <f t="shared" si="236"/>
        <v>0</v>
      </c>
      <c r="U1010" s="436"/>
      <c r="V1010" s="436"/>
      <c r="W1010" s="253"/>
      <c r="X1010" s="313">
        <f t="shared" si="217"/>
        <v>0</v>
      </c>
    </row>
    <row r="1011" spans="2:24" ht="18.600000000000001" hidden="1" thickBot="1">
      <c r="B1011" s="175"/>
      <c r="C1011" s="178">
        <v>5204</v>
      </c>
      <c r="D1011" s="179" t="s">
        <v>924</v>
      </c>
      <c r="E1011" s="703"/>
      <c r="F1011" s="473"/>
      <c r="G1011" s="434"/>
      <c r="H1011" s="434"/>
      <c r="I1011" s="476">
        <f t="shared" si="232"/>
        <v>0</v>
      </c>
      <c r="J1011" s="243" t="str">
        <f t="shared" ref="J1011:J1033" si="237">(IF($E1011&lt;&gt;0,$J$2,IF($I1011&lt;&gt;0,$J$2,"")))</f>
        <v/>
      </c>
      <c r="K1011" s="244"/>
      <c r="L1011" s="435"/>
      <c r="M1011" s="436"/>
      <c r="N1011" s="330">
        <f t="shared" si="233"/>
        <v>0</v>
      </c>
      <c r="O1011" s="424">
        <f t="shared" si="234"/>
        <v>0</v>
      </c>
      <c r="P1011" s="244"/>
      <c r="Q1011" s="435"/>
      <c r="R1011" s="436"/>
      <c r="S1011" s="429">
        <f t="shared" si="235"/>
        <v>0</v>
      </c>
      <c r="T1011" s="315">
        <f t="shared" si="236"/>
        <v>0</v>
      </c>
      <c r="U1011" s="436"/>
      <c r="V1011" s="436"/>
      <c r="W1011" s="253"/>
      <c r="X1011" s="313">
        <f t="shared" ref="X1011:X1042" si="238">T1011-U1011-V1011-W1011</f>
        <v>0</v>
      </c>
    </row>
    <row r="1012" spans="2:24" ht="18.600000000000001" hidden="1" thickBot="1">
      <c r="B1012" s="175"/>
      <c r="C1012" s="178">
        <v>5205</v>
      </c>
      <c r="D1012" s="179" t="s">
        <v>925</v>
      </c>
      <c r="E1012" s="703"/>
      <c r="F1012" s="473"/>
      <c r="G1012" s="434"/>
      <c r="H1012" s="434"/>
      <c r="I1012" s="476">
        <f t="shared" si="232"/>
        <v>0</v>
      </c>
      <c r="J1012" s="243" t="str">
        <f t="shared" si="237"/>
        <v/>
      </c>
      <c r="K1012" s="244"/>
      <c r="L1012" s="435"/>
      <c r="M1012" s="436"/>
      <c r="N1012" s="330">
        <f t="shared" si="233"/>
        <v>0</v>
      </c>
      <c r="O1012" s="424">
        <f t="shared" si="234"/>
        <v>0</v>
      </c>
      <c r="P1012" s="244"/>
      <c r="Q1012" s="435"/>
      <c r="R1012" s="436"/>
      <c r="S1012" s="429">
        <f t="shared" si="235"/>
        <v>0</v>
      </c>
      <c r="T1012" s="315">
        <f t="shared" si="236"/>
        <v>0</v>
      </c>
      <c r="U1012" s="436"/>
      <c r="V1012" s="436"/>
      <c r="W1012" s="253"/>
      <c r="X1012" s="313">
        <f t="shared" si="238"/>
        <v>0</v>
      </c>
    </row>
    <row r="1013" spans="2:24" ht="18.600000000000001" hidden="1" thickBot="1">
      <c r="B1013" s="175"/>
      <c r="C1013" s="178">
        <v>5206</v>
      </c>
      <c r="D1013" s="179" t="s">
        <v>926</v>
      </c>
      <c r="E1013" s="703"/>
      <c r="F1013" s="473"/>
      <c r="G1013" s="434"/>
      <c r="H1013" s="434"/>
      <c r="I1013" s="476">
        <f t="shared" si="232"/>
        <v>0</v>
      </c>
      <c r="J1013" s="243" t="str">
        <f t="shared" si="237"/>
        <v/>
      </c>
      <c r="K1013" s="244"/>
      <c r="L1013" s="435"/>
      <c r="M1013" s="436"/>
      <c r="N1013" s="330">
        <f t="shared" si="233"/>
        <v>0</v>
      </c>
      <c r="O1013" s="424">
        <f t="shared" si="234"/>
        <v>0</v>
      </c>
      <c r="P1013" s="244"/>
      <c r="Q1013" s="435"/>
      <c r="R1013" s="436"/>
      <c r="S1013" s="429">
        <f t="shared" si="235"/>
        <v>0</v>
      </c>
      <c r="T1013" s="315">
        <f t="shared" si="236"/>
        <v>0</v>
      </c>
      <c r="U1013" s="436"/>
      <c r="V1013" s="436"/>
      <c r="W1013" s="253"/>
      <c r="X1013" s="313">
        <f t="shared" si="238"/>
        <v>0</v>
      </c>
    </row>
    <row r="1014" spans="2:24" ht="18.600000000000001" hidden="1" thickBot="1">
      <c r="B1014" s="175"/>
      <c r="C1014" s="180">
        <v>5219</v>
      </c>
      <c r="D1014" s="181" t="s">
        <v>927</v>
      </c>
      <c r="E1014" s="703"/>
      <c r="F1014" s="473"/>
      <c r="G1014" s="434"/>
      <c r="H1014" s="434"/>
      <c r="I1014" s="476">
        <f t="shared" si="232"/>
        <v>0</v>
      </c>
      <c r="J1014" s="243" t="str">
        <f t="shared" si="237"/>
        <v/>
      </c>
      <c r="K1014" s="244"/>
      <c r="L1014" s="435"/>
      <c r="M1014" s="436"/>
      <c r="N1014" s="330">
        <f t="shared" si="233"/>
        <v>0</v>
      </c>
      <c r="O1014" s="424">
        <f t="shared" si="234"/>
        <v>0</v>
      </c>
      <c r="P1014" s="244"/>
      <c r="Q1014" s="435"/>
      <c r="R1014" s="436"/>
      <c r="S1014" s="429">
        <f t="shared" si="235"/>
        <v>0</v>
      </c>
      <c r="T1014" s="315">
        <f t="shared" si="236"/>
        <v>0</v>
      </c>
      <c r="U1014" s="436"/>
      <c r="V1014" s="436"/>
      <c r="W1014" s="253"/>
      <c r="X1014" s="313">
        <f t="shared" si="238"/>
        <v>0</v>
      </c>
    </row>
    <row r="1015" spans="2:24" ht="18.600000000000001" hidden="1" thickBot="1">
      <c r="B1015" s="691">
        <v>5300</v>
      </c>
      <c r="C1015" s="954" t="s">
        <v>928</v>
      </c>
      <c r="D1015" s="954"/>
      <c r="E1015" s="692"/>
      <c r="F1015" s="695">
        <f>SUM(F1016:F1017)</f>
        <v>0</v>
      </c>
      <c r="G1015" s="696">
        <f>SUM(G1016:G1017)</f>
        <v>0</v>
      </c>
      <c r="H1015" s="696">
        <f>SUM(H1016:H1017)</f>
        <v>0</v>
      </c>
      <c r="I1015" s="696">
        <f>SUM(I1016:I1017)</f>
        <v>0</v>
      </c>
      <c r="J1015" s="243" t="str">
        <f t="shared" si="237"/>
        <v/>
      </c>
      <c r="K1015" s="244"/>
      <c r="L1015" s="326">
        <f>SUM(L1016:L1017)</f>
        <v>0</v>
      </c>
      <c r="M1015" s="327">
        <f>SUM(M1016:M1017)</f>
        <v>0</v>
      </c>
      <c r="N1015" s="432">
        <f>SUM(N1016:N1017)</f>
        <v>0</v>
      </c>
      <c r="O1015" s="433">
        <f>SUM(O1016:O1017)</f>
        <v>0</v>
      </c>
      <c r="P1015" s="244"/>
      <c r="Q1015" s="326">
        <f t="shared" ref="Q1015:W1015" si="239">SUM(Q1016:Q1017)</f>
        <v>0</v>
      </c>
      <c r="R1015" s="327">
        <f t="shared" si="239"/>
        <v>0</v>
      </c>
      <c r="S1015" s="327">
        <f t="shared" si="239"/>
        <v>0</v>
      </c>
      <c r="T1015" s="327">
        <f t="shared" si="239"/>
        <v>0</v>
      </c>
      <c r="U1015" s="327">
        <f t="shared" si="239"/>
        <v>0</v>
      </c>
      <c r="V1015" s="327">
        <f t="shared" si="239"/>
        <v>0</v>
      </c>
      <c r="W1015" s="433">
        <f t="shared" si="239"/>
        <v>0</v>
      </c>
      <c r="X1015" s="313">
        <f t="shared" si="238"/>
        <v>0</v>
      </c>
    </row>
    <row r="1016" spans="2:24" ht="18.600000000000001" hidden="1" thickBot="1">
      <c r="B1016" s="175"/>
      <c r="C1016" s="176">
        <v>5301</v>
      </c>
      <c r="D1016" s="177" t="s">
        <v>1440</v>
      </c>
      <c r="E1016" s="703"/>
      <c r="F1016" s="473"/>
      <c r="G1016" s="434"/>
      <c r="H1016" s="434"/>
      <c r="I1016" s="476">
        <f>F1016+G1016+H1016</f>
        <v>0</v>
      </c>
      <c r="J1016" s="243" t="str">
        <f t="shared" si="237"/>
        <v/>
      </c>
      <c r="K1016" s="244"/>
      <c r="L1016" s="435"/>
      <c r="M1016" s="436"/>
      <c r="N1016" s="330">
        <f>I1016</f>
        <v>0</v>
      </c>
      <c r="O1016" s="424">
        <f>L1016+M1016-N1016</f>
        <v>0</v>
      </c>
      <c r="P1016" s="244"/>
      <c r="Q1016" s="435"/>
      <c r="R1016" s="436"/>
      <c r="S1016" s="429">
        <f>+IF(+(L1016+M1016)&gt;=I1016,+M1016,+(+I1016-L1016))</f>
        <v>0</v>
      </c>
      <c r="T1016" s="315">
        <f>Q1016+R1016-S1016</f>
        <v>0</v>
      </c>
      <c r="U1016" s="436"/>
      <c r="V1016" s="436"/>
      <c r="W1016" s="253"/>
      <c r="X1016" s="313">
        <f t="shared" si="238"/>
        <v>0</v>
      </c>
    </row>
    <row r="1017" spans="2:24" ht="18.600000000000001" hidden="1" thickBot="1">
      <c r="B1017" s="175"/>
      <c r="C1017" s="180">
        <v>5309</v>
      </c>
      <c r="D1017" s="181" t="s">
        <v>929</v>
      </c>
      <c r="E1017" s="703"/>
      <c r="F1017" s="473"/>
      <c r="G1017" s="434"/>
      <c r="H1017" s="434"/>
      <c r="I1017" s="476">
        <f>F1017+G1017+H1017</f>
        <v>0</v>
      </c>
      <c r="J1017" s="243" t="str">
        <f t="shared" si="237"/>
        <v/>
      </c>
      <c r="K1017" s="244"/>
      <c r="L1017" s="435"/>
      <c r="M1017" s="436"/>
      <c r="N1017" s="330">
        <f>I1017</f>
        <v>0</v>
      </c>
      <c r="O1017" s="424">
        <f>L1017+M1017-N1017</f>
        <v>0</v>
      </c>
      <c r="P1017" s="244"/>
      <c r="Q1017" s="435"/>
      <c r="R1017" s="436"/>
      <c r="S1017" s="429">
        <f>+IF(+(L1017+M1017)&gt;=I1017,+M1017,+(+I1017-L1017))</f>
        <v>0</v>
      </c>
      <c r="T1017" s="315">
        <f>Q1017+R1017-S1017</f>
        <v>0</v>
      </c>
      <c r="U1017" s="436"/>
      <c r="V1017" s="436"/>
      <c r="W1017" s="253"/>
      <c r="X1017" s="313">
        <f t="shared" si="238"/>
        <v>0</v>
      </c>
    </row>
    <row r="1018" spans="2:24" ht="18.600000000000001" hidden="1" thickBot="1">
      <c r="B1018" s="691">
        <v>5400</v>
      </c>
      <c r="C1018" s="963" t="s">
        <v>1010</v>
      </c>
      <c r="D1018" s="963"/>
      <c r="E1018" s="692"/>
      <c r="F1018" s="693"/>
      <c r="G1018" s="694"/>
      <c r="H1018" s="694"/>
      <c r="I1018" s="690">
        <f>F1018+G1018+H1018</f>
        <v>0</v>
      </c>
      <c r="J1018" s="243" t="str">
        <f t="shared" si="237"/>
        <v/>
      </c>
      <c r="K1018" s="244"/>
      <c r="L1018" s="430"/>
      <c r="M1018" s="431"/>
      <c r="N1018" s="327">
        <f>I1018</f>
        <v>0</v>
      </c>
      <c r="O1018" s="424">
        <f>L1018+M1018-N1018</f>
        <v>0</v>
      </c>
      <c r="P1018" s="244"/>
      <c r="Q1018" s="430"/>
      <c r="R1018" s="431"/>
      <c r="S1018" s="429">
        <f>+IF(+(L1018+M1018)&gt;=I1018,+M1018,+(+I1018-L1018))</f>
        <v>0</v>
      </c>
      <c r="T1018" s="315">
        <f>Q1018+R1018-S1018</f>
        <v>0</v>
      </c>
      <c r="U1018" s="431"/>
      <c r="V1018" s="431"/>
      <c r="W1018" s="253"/>
      <c r="X1018" s="313">
        <f t="shared" si="238"/>
        <v>0</v>
      </c>
    </row>
    <row r="1019" spans="2:24" ht="18.600000000000001" hidden="1" thickBot="1">
      <c r="B1019" s="684">
        <v>5500</v>
      </c>
      <c r="C1019" s="948" t="s">
        <v>1011</v>
      </c>
      <c r="D1019" s="948"/>
      <c r="E1019" s="685"/>
      <c r="F1019" s="686">
        <f>SUM(F1020:F1023)</f>
        <v>0</v>
      </c>
      <c r="G1019" s="687">
        <f>SUM(G1020:G1023)</f>
        <v>0</v>
      </c>
      <c r="H1019" s="687">
        <f>SUM(H1020:H1023)</f>
        <v>0</v>
      </c>
      <c r="I1019" s="687">
        <f>SUM(I1020:I1023)</f>
        <v>0</v>
      </c>
      <c r="J1019" s="243" t="str">
        <f t="shared" si="237"/>
        <v/>
      </c>
      <c r="K1019" s="244"/>
      <c r="L1019" s="316">
        <f>SUM(L1020:L1023)</f>
        <v>0</v>
      </c>
      <c r="M1019" s="317">
        <f>SUM(M1020:M1023)</f>
        <v>0</v>
      </c>
      <c r="N1019" s="425">
        <f>SUM(N1020:N1023)</f>
        <v>0</v>
      </c>
      <c r="O1019" s="426">
        <f>SUM(O1020:O1023)</f>
        <v>0</v>
      </c>
      <c r="P1019" s="244"/>
      <c r="Q1019" s="316">
        <f t="shared" ref="Q1019:W1019" si="240">SUM(Q1020:Q1023)</f>
        <v>0</v>
      </c>
      <c r="R1019" s="317">
        <f t="shared" si="240"/>
        <v>0</v>
      </c>
      <c r="S1019" s="317">
        <f t="shared" si="240"/>
        <v>0</v>
      </c>
      <c r="T1019" s="317">
        <f t="shared" si="240"/>
        <v>0</v>
      </c>
      <c r="U1019" s="317">
        <f t="shared" si="240"/>
        <v>0</v>
      </c>
      <c r="V1019" s="317">
        <f t="shared" si="240"/>
        <v>0</v>
      </c>
      <c r="W1019" s="426">
        <f t="shared" si="240"/>
        <v>0</v>
      </c>
      <c r="X1019" s="313">
        <f t="shared" si="238"/>
        <v>0</v>
      </c>
    </row>
    <row r="1020" spans="2:24" ht="18.600000000000001" hidden="1" thickBot="1">
      <c r="B1020" s="173"/>
      <c r="C1020" s="144">
        <v>5501</v>
      </c>
      <c r="D1020" s="163" t="s">
        <v>1012</v>
      </c>
      <c r="E1020" s="702"/>
      <c r="F1020" s="449"/>
      <c r="G1020" s="245"/>
      <c r="H1020" s="245"/>
      <c r="I1020" s="476">
        <f>F1020+G1020+H1020</f>
        <v>0</v>
      </c>
      <c r="J1020" s="243" t="str">
        <f t="shared" si="237"/>
        <v/>
      </c>
      <c r="K1020" s="244"/>
      <c r="L1020" s="423"/>
      <c r="M1020" s="252"/>
      <c r="N1020" s="315">
        <f>I1020</f>
        <v>0</v>
      </c>
      <c r="O1020" s="424">
        <f>L1020+M1020-N1020</f>
        <v>0</v>
      </c>
      <c r="P1020" s="244"/>
      <c r="Q1020" s="423"/>
      <c r="R1020" s="252"/>
      <c r="S1020" s="429">
        <f>+IF(+(L1020+M1020)&gt;=I1020,+M1020,+(+I1020-L1020))</f>
        <v>0</v>
      </c>
      <c r="T1020" s="315">
        <f>Q1020+R1020-S1020</f>
        <v>0</v>
      </c>
      <c r="U1020" s="252"/>
      <c r="V1020" s="252"/>
      <c r="W1020" s="253"/>
      <c r="X1020" s="313">
        <f t="shared" si="238"/>
        <v>0</v>
      </c>
    </row>
    <row r="1021" spans="2:24" ht="18.600000000000001" hidden="1" thickBot="1">
      <c r="B1021" s="173"/>
      <c r="C1021" s="137">
        <v>5502</v>
      </c>
      <c r="D1021" s="145" t="s">
        <v>1013</v>
      </c>
      <c r="E1021" s="702"/>
      <c r="F1021" s="449"/>
      <c r="G1021" s="245"/>
      <c r="H1021" s="245"/>
      <c r="I1021" s="476">
        <f>F1021+G1021+H1021</f>
        <v>0</v>
      </c>
      <c r="J1021" s="243" t="str">
        <f t="shared" si="237"/>
        <v/>
      </c>
      <c r="K1021" s="244"/>
      <c r="L1021" s="423"/>
      <c r="M1021" s="252"/>
      <c r="N1021" s="315">
        <f>I1021</f>
        <v>0</v>
      </c>
      <c r="O1021" s="424">
        <f>L1021+M1021-N1021</f>
        <v>0</v>
      </c>
      <c r="P1021" s="244"/>
      <c r="Q1021" s="423"/>
      <c r="R1021" s="252"/>
      <c r="S1021" s="429">
        <f>+IF(+(L1021+M1021)&gt;=I1021,+M1021,+(+I1021-L1021))</f>
        <v>0</v>
      </c>
      <c r="T1021" s="315">
        <f>Q1021+R1021-S1021</f>
        <v>0</v>
      </c>
      <c r="U1021" s="252"/>
      <c r="V1021" s="252"/>
      <c r="W1021" s="253"/>
      <c r="X1021" s="313">
        <f t="shared" si="238"/>
        <v>0</v>
      </c>
    </row>
    <row r="1022" spans="2:24" ht="18.600000000000001" hidden="1" thickBot="1">
      <c r="B1022" s="173"/>
      <c r="C1022" s="137">
        <v>5503</v>
      </c>
      <c r="D1022" s="139" t="s">
        <v>1014</v>
      </c>
      <c r="E1022" s="702"/>
      <c r="F1022" s="449"/>
      <c r="G1022" s="245"/>
      <c r="H1022" s="245"/>
      <c r="I1022" s="476">
        <f>F1022+G1022+H1022</f>
        <v>0</v>
      </c>
      <c r="J1022" s="243" t="str">
        <f t="shared" si="237"/>
        <v/>
      </c>
      <c r="K1022" s="244"/>
      <c r="L1022" s="423"/>
      <c r="M1022" s="252"/>
      <c r="N1022" s="315">
        <f>I1022</f>
        <v>0</v>
      </c>
      <c r="O1022" s="424">
        <f>L1022+M1022-N1022</f>
        <v>0</v>
      </c>
      <c r="P1022" s="244"/>
      <c r="Q1022" s="423"/>
      <c r="R1022" s="252"/>
      <c r="S1022" s="429">
        <f>+IF(+(L1022+M1022)&gt;=I1022,+M1022,+(+I1022-L1022))</f>
        <v>0</v>
      </c>
      <c r="T1022" s="315">
        <f>Q1022+R1022-S1022</f>
        <v>0</v>
      </c>
      <c r="U1022" s="252"/>
      <c r="V1022" s="252"/>
      <c r="W1022" s="253"/>
      <c r="X1022" s="313">
        <f t="shared" si="238"/>
        <v>0</v>
      </c>
    </row>
    <row r="1023" spans="2:24" ht="18.600000000000001" hidden="1" thickBot="1">
      <c r="B1023" s="173"/>
      <c r="C1023" s="137">
        <v>5504</v>
      </c>
      <c r="D1023" s="145" t="s">
        <v>1015</v>
      </c>
      <c r="E1023" s="702"/>
      <c r="F1023" s="449"/>
      <c r="G1023" s="245"/>
      <c r="H1023" s="245"/>
      <c r="I1023" s="476">
        <f>F1023+G1023+H1023</f>
        <v>0</v>
      </c>
      <c r="J1023" s="243" t="str">
        <f t="shared" si="237"/>
        <v/>
      </c>
      <c r="K1023" s="244"/>
      <c r="L1023" s="423"/>
      <c r="M1023" s="252"/>
      <c r="N1023" s="315">
        <f>I1023</f>
        <v>0</v>
      </c>
      <c r="O1023" s="424">
        <f>L1023+M1023-N1023</f>
        <v>0</v>
      </c>
      <c r="P1023" s="244"/>
      <c r="Q1023" s="423"/>
      <c r="R1023" s="252"/>
      <c r="S1023" s="429">
        <f>+IF(+(L1023+M1023)&gt;=I1023,+M1023,+(+I1023-L1023))</f>
        <v>0</v>
      </c>
      <c r="T1023" s="315">
        <f>Q1023+R1023-S1023</f>
        <v>0</v>
      </c>
      <c r="U1023" s="252"/>
      <c r="V1023" s="252"/>
      <c r="W1023" s="253"/>
      <c r="X1023" s="313">
        <f t="shared" si="238"/>
        <v>0</v>
      </c>
    </row>
    <row r="1024" spans="2:24" ht="18.600000000000001" hidden="1" thickBot="1">
      <c r="B1024" s="684">
        <v>5700</v>
      </c>
      <c r="C1024" s="964" t="s">
        <v>1016</v>
      </c>
      <c r="D1024" s="965"/>
      <c r="E1024" s="692"/>
      <c r="F1024" s="671">
        <v>0</v>
      </c>
      <c r="G1024" s="671">
        <v>0</v>
      </c>
      <c r="H1024" s="671">
        <v>0</v>
      </c>
      <c r="I1024" s="696">
        <f>SUM(I1025:I1027)</f>
        <v>0</v>
      </c>
      <c r="J1024" s="243" t="str">
        <f t="shared" si="237"/>
        <v/>
      </c>
      <c r="K1024" s="244"/>
      <c r="L1024" s="326">
        <f>SUM(L1025:L1027)</f>
        <v>0</v>
      </c>
      <c r="M1024" s="327">
        <f>SUM(M1025:M1027)</f>
        <v>0</v>
      </c>
      <c r="N1024" s="432">
        <f>SUM(N1025:N1026)</f>
        <v>0</v>
      </c>
      <c r="O1024" s="433">
        <f>SUM(O1025:O1027)</f>
        <v>0</v>
      </c>
      <c r="P1024" s="244"/>
      <c r="Q1024" s="326">
        <f>SUM(Q1025:Q1027)</f>
        <v>0</v>
      </c>
      <c r="R1024" s="327">
        <f>SUM(R1025:R1027)</f>
        <v>0</v>
      </c>
      <c r="S1024" s="327">
        <f>SUM(S1025:S1027)</f>
        <v>0</v>
      </c>
      <c r="T1024" s="327">
        <f>SUM(T1025:T1027)</f>
        <v>0</v>
      </c>
      <c r="U1024" s="327">
        <f>SUM(U1025:U1027)</f>
        <v>0</v>
      </c>
      <c r="V1024" s="327">
        <f>SUM(V1025:V1026)</f>
        <v>0</v>
      </c>
      <c r="W1024" s="433">
        <f>SUM(W1025:W1027)</f>
        <v>0</v>
      </c>
      <c r="X1024" s="313">
        <f t="shared" si="238"/>
        <v>0</v>
      </c>
    </row>
    <row r="1025" spans="2:24" ht="18.600000000000001" hidden="1" thickBot="1">
      <c r="B1025" s="175"/>
      <c r="C1025" s="176">
        <v>5701</v>
      </c>
      <c r="D1025" s="177" t="s">
        <v>1017</v>
      </c>
      <c r="E1025" s="703"/>
      <c r="F1025" s="592">
        <v>0</v>
      </c>
      <c r="G1025" s="592">
        <v>0</v>
      </c>
      <c r="H1025" s="592">
        <v>0</v>
      </c>
      <c r="I1025" s="476">
        <f>F1025+G1025+H1025</f>
        <v>0</v>
      </c>
      <c r="J1025" s="243" t="str">
        <f t="shared" si="237"/>
        <v/>
      </c>
      <c r="K1025" s="244"/>
      <c r="L1025" s="435"/>
      <c r="M1025" s="436"/>
      <c r="N1025" s="330">
        <f>I1025</f>
        <v>0</v>
      </c>
      <c r="O1025" s="424">
        <f>L1025+M1025-N1025</f>
        <v>0</v>
      </c>
      <c r="P1025" s="244"/>
      <c r="Q1025" s="435"/>
      <c r="R1025" s="436"/>
      <c r="S1025" s="429">
        <f>+IF(+(L1025+M1025)&gt;=I1025,+M1025,+(+I1025-L1025))</f>
        <v>0</v>
      </c>
      <c r="T1025" s="315">
        <f>Q1025+R1025-S1025</f>
        <v>0</v>
      </c>
      <c r="U1025" s="436"/>
      <c r="V1025" s="436"/>
      <c r="W1025" s="253"/>
      <c r="X1025" s="313">
        <f t="shared" si="238"/>
        <v>0</v>
      </c>
    </row>
    <row r="1026" spans="2:24" ht="18.600000000000001" hidden="1" thickBot="1">
      <c r="B1026" s="175"/>
      <c r="C1026" s="180">
        <v>5702</v>
      </c>
      <c r="D1026" s="181" t="s">
        <v>1018</v>
      </c>
      <c r="E1026" s="703"/>
      <c r="F1026" s="592">
        <v>0</v>
      </c>
      <c r="G1026" s="592">
        <v>0</v>
      </c>
      <c r="H1026" s="592">
        <v>0</v>
      </c>
      <c r="I1026" s="476">
        <f>F1026+G1026+H1026</f>
        <v>0</v>
      </c>
      <c r="J1026" s="243" t="str">
        <f t="shared" si="237"/>
        <v/>
      </c>
      <c r="K1026" s="244"/>
      <c r="L1026" s="435"/>
      <c r="M1026" s="436"/>
      <c r="N1026" s="330">
        <f>I1026</f>
        <v>0</v>
      </c>
      <c r="O1026" s="424">
        <f>L1026+M1026-N1026</f>
        <v>0</v>
      </c>
      <c r="P1026" s="244"/>
      <c r="Q1026" s="435"/>
      <c r="R1026" s="436"/>
      <c r="S1026" s="429">
        <f>+IF(+(L1026+M1026)&gt;=I1026,+M1026,+(+I1026-L1026))</f>
        <v>0</v>
      </c>
      <c r="T1026" s="315">
        <f>Q1026+R1026-S1026</f>
        <v>0</v>
      </c>
      <c r="U1026" s="436"/>
      <c r="V1026" s="436"/>
      <c r="W1026" s="253"/>
      <c r="X1026" s="313">
        <f t="shared" si="238"/>
        <v>0</v>
      </c>
    </row>
    <row r="1027" spans="2:24" ht="18.600000000000001" hidden="1" thickBot="1">
      <c r="B1027" s="136"/>
      <c r="C1027" s="182">
        <v>4071</v>
      </c>
      <c r="D1027" s="464" t="s">
        <v>1019</v>
      </c>
      <c r="E1027" s="702"/>
      <c r="F1027" s="592">
        <v>0</v>
      </c>
      <c r="G1027" s="592">
        <v>0</v>
      </c>
      <c r="H1027" s="592">
        <v>0</v>
      </c>
      <c r="I1027" s="476">
        <f>F1027+G1027+H1027</f>
        <v>0</v>
      </c>
      <c r="J1027" s="243" t="str">
        <f t="shared" si="237"/>
        <v/>
      </c>
      <c r="K1027" s="244"/>
      <c r="L1027" s="711"/>
      <c r="M1027" s="665"/>
      <c r="N1027" s="665"/>
      <c r="O1027" s="712"/>
      <c r="P1027" s="244"/>
      <c r="Q1027" s="661"/>
      <c r="R1027" s="665"/>
      <c r="S1027" s="665"/>
      <c r="T1027" s="665"/>
      <c r="U1027" s="665"/>
      <c r="V1027" s="665"/>
      <c r="W1027" s="709"/>
      <c r="X1027" s="313">
        <f t="shared" si="238"/>
        <v>0</v>
      </c>
    </row>
    <row r="1028" spans="2:24" ht="16.2" hidden="1" thickBot="1">
      <c r="B1028" s="173"/>
      <c r="C1028" s="183"/>
      <c r="D1028" s="334"/>
      <c r="E1028" s="704"/>
      <c r="F1028" s="248"/>
      <c r="G1028" s="248"/>
      <c r="H1028" s="248"/>
      <c r="I1028" s="249"/>
      <c r="J1028" s="243" t="str">
        <f t="shared" si="237"/>
        <v/>
      </c>
      <c r="K1028" s="244"/>
      <c r="L1028" s="437"/>
      <c r="M1028" s="438"/>
      <c r="N1028" s="323"/>
      <c r="O1028" s="324"/>
      <c r="P1028" s="244"/>
      <c r="Q1028" s="437"/>
      <c r="R1028" s="438"/>
      <c r="S1028" s="323"/>
      <c r="T1028" s="323"/>
      <c r="U1028" s="438"/>
      <c r="V1028" s="323"/>
      <c r="W1028" s="324"/>
      <c r="X1028" s="324"/>
    </row>
    <row r="1029" spans="2:24" ht="18.600000000000001" hidden="1" thickBot="1">
      <c r="B1029" s="697">
        <v>98</v>
      </c>
      <c r="C1029" s="945" t="s">
        <v>1020</v>
      </c>
      <c r="D1029" s="946"/>
      <c r="E1029" s="685"/>
      <c r="F1029" s="688"/>
      <c r="G1029" s="689"/>
      <c r="H1029" s="689"/>
      <c r="I1029" s="690">
        <f>F1029+G1029+H1029</f>
        <v>0</v>
      </c>
      <c r="J1029" s="243" t="str">
        <f t="shared" si="237"/>
        <v/>
      </c>
      <c r="K1029" s="244"/>
      <c r="L1029" s="428"/>
      <c r="M1029" s="254"/>
      <c r="N1029" s="317">
        <f>I1029</f>
        <v>0</v>
      </c>
      <c r="O1029" s="424">
        <f>L1029+M1029-N1029</f>
        <v>0</v>
      </c>
      <c r="P1029" s="244"/>
      <c r="Q1029" s="428"/>
      <c r="R1029" s="254"/>
      <c r="S1029" s="429">
        <f>+IF(+(L1029+M1029)&gt;=I1029,+M1029,+(+I1029-L1029))</f>
        <v>0</v>
      </c>
      <c r="T1029" s="315">
        <f>Q1029+R1029-S1029</f>
        <v>0</v>
      </c>
      <c r="U1029" s="254"/>
      <c r="V1029" s="254"/>
      <c r="W1029" s="253"/>
      <c r="X1029" s="313">
        <f>T1029-U1029-V1029-W1029</f>
        <v>0</v>
      </c>
    </row>
    <row r="1030" spans="2:24" ht="16.8" hidden="1" thickBot="1">
      <c r="B1030" s="184"/>
      <c r="C1030" s="335" t="s">
        <v>1021</v>
      </c>
      <c r="D1030" s="336"/>
      <c r="E1030" s="395"/>
      <c r="F1030" s="395"/>
      <c r="G1030" s="395"/>
      <c r="H1030" s="395"/>
      <c r="I1030" s="337"/>
      <c r="J1030" s="243" t="str">
        <f t="shared" si="237"/>
        <v/>
      </c>
      <c r="K1030" s="244"/>
      <c r="L1030" s="338"/>
      <c r="M1030" s="339"/>
      <c r="N1030" s="339"/>
      <c r="O1030" s="340"/>
      <c r="P1030" s="244"/>
      <c r="Q1030" s="338"/>
      <c r="R1030" s="339"/>
      <c r="S1030" s="339"/>
      <c r="T1030" s="339"/>
      <c r="U1030" s="339"/>
      <c r="V1030" s="339"/>
      <c r="W1030" s="340"/>
      <c r="X1030" s="340"/>
    </row>
    <row r="1031" spans="2:24" ht="16.8" hidden="1" thickBot="1">
      <c r="B1031" s="184"/>
      <c r="C1031" s="341" t="s">
        <v>1022</v>
      </c>
      <c r="D1031" s="334"/>
      <c r="E1031" s="384"/>
      <c r="F1031" s="384"/>
      <c r="G1031" s="384"/>
      <c r="H1031" s="384"/>
      <c r="I1031" s="307"/>
      <c r="J1031" s="243" t="str">
        <f t="shared" si="237"/>
        <v/>
      </c>
      <c r="K1031" s="244"/>
      <c r="L1031" s="342"/>
      <c r="M1031" s="343"/>
      <c r="N1031" s="343"/>
      <c r="O1031" s="344"/>
      <c r="P1031" s="244"/>
      <c r="Q1031" s="342"/>
      <c r="R1031" s="343"/>
      <c r="S1031" s="343"/>
      <c r="T1031" s="343"/>
      <c r="U1031" s="343"/>
      <c r="V1031" s="343"/>
      <c r="W1031" s="344"/>
      <c r="X1031" s="344"/>
    </row>
    <row r="1032" spans="2:24" ht="16.8" hidden="1" thickBot="1">
      <c r="B1032" s="185"/>
      <c r="C1032" s="345" t="s">
        <v>1686</v>
      </c>
      <c r="D1032" s="346"/>
      <c r="E1032" s="396"/>
      <c r="F1032" s="396"/>
      <c r="G1032" s="396"/>
      <c r="H1032" s="396"/>
      <c r="I1032" s="309"/>
      <c r="J1032" s="243" t="str">
        <f t="shared" si="237"/>
        <v/>
      </c>
      <c r="K1032" s="244"/>
      <c r="L1032" s="347"/>
      <c r="M1032" s="348"/>
      <c r="N1032" s="348"/>
      <c r="O1032" s="349"/>
      <c r="P1032" s="244"/>
      <c r="Q1032" s="347"/>
      <c r="R1032" s="348"/>
      <c r="S1032" s="348"/>
      <c r="T1032" s="348"/>
      <c r="U1032" s="348"/>
      <c r="V1032" s="348"/>
      <c r="W1032" s="349"/>
      <c r="X1032" s="349"/>
    </row>
    <row r="1033" spans="2:24" ht="18.600000000000001" thickBot="1">
      <c r="B1033" s="607"/>
      <c r="C1033" s="608" t="s">
        <v>1241</v>
      </c>
      <c r="D1033" s="609" t="s">
        <v>1023</v>
      </c>
      <c r="E1033" s="698"/>
      <c r="F1033" s="698">
        <f>SUM(F915,F918,F924,F932,F933,F951,F955,F961,F964,F965,F966,F967,F971,F980,F986,F987,F988,F989,F996,F1000,F1001,F1002,F1003,F1006,F1007,F1015,F1018,F1019,F1024)+F1029</f>
        <v>94999</v>
      </c>
      <c r="G1033" s="698">
        <f>SUM(G915,G918,G924,G932,G933,G951,G955,G961,G964,G965,G966,G967,G971,G980,G986,G987,G988,G989,G996,G1000,G1001,G1002,G1003,G1006,G1007,G1015,G1018,G1019,G1024)+G1029</f>
        <v>0</v>
      </c>
      <c r="H1033" s="698">
        <f>SUM(H915,H918,H924,H932,H933,H951,H955,H961,H964,H965,H966,H967,H971,H980,H986,H987,H988,H989,H996,H1000,H1001,H1002,H1003,H1006,H1007,H1015,H1018,H1019,H1024)+H1029</f>
        <v>0</v>
      </c>
      <c r="I1033" s="698">
        <f>SUM(I915,I918,I924,I932,I933,I951,I955,I961,I964,I965,I966,I967,I971,I980,I986,I987,I988,I989,I996,I1000,I1001,I1002,I1003,I1006,I1007,I1015,I1018,I1019,I1024)+I1029</f>
        <v>94999</v>
      </c>
      <c r="J1033" s="243">
        <f t="shared" si="237"/>
        <v>1</v>
      </c>
      <c r="K1033" s="439" t="str">
        <f>LEFT(C912,1)</f>
        <v>2</v>
      </c>
      <c r="L1033" s="276">
        <f>SUM(L915,L918,L924,L932,L933,L951,L955,L961,L964,L965,L966,L967,L971,L980,L986,L987,L988,L989,L996,L1000,L1001,L1002,L1003,L1006,L1007,L1015,L1018,L1019,L1024)+L1029</f>
        <v>0</v>
      </c>
      <c r="M1033" s="276">
        <f>SUM(M915,M918,M924,M932,M933,M951,M955,M961,M964,M965,M966,M967,M971,M980,M986,M987,M988,M989,M996,M1000,M1001,M1002,M1003,M1006,M1007,M1015,M1018,M1019,M1024)+M1029</f>
        <v>0</v>
      </c>
      <c r="N1033" s="276">
        <f>SUM(N915,N918,N924,N932,N933,N951,N955,N961,N964,N965,N966,N967,N971,N980,N986,N987,N988,N989,N996,N1000,N1001,N1002,N1003,N1006,N1007,N1015,N1018,N1019,N1024)+N1029</f>
        <v>94999</v>
      </c>
      <c r="O1033" s="276">
        <f>SUM(O915,O918,O924,O932,O933,O951,O955,O961,O964,O965,O966,O967,O971,O980,O986,O987,O988,O989,O996,O1000,O1001,O1002,O1003,O1006,O1007,O1015,O1018,O1019,O1024)+O1029</f>
        <v>-94999</v>
      </c>
      <c r="P1033" s="222"/>
      <c r="Q1033" s="276">
        <f t="shared" ref="Q1033:W1033" si="241">SUM(Q915,Q918,Q924,Q932,Q933,Q951,Q955,Q961,Q964,Q965,Q966,Q967,Q971,Q980,Q986,Q987,Q988,Q989,Q996,Q1000,Q1001,Q1002,Q1003,Q1006,Q1007,Q1015,Q1018,Q1019,Q1024)+Q1029</f>
        <v>0</v>
      </c>
      <c r="R1033" s="276">
        <f t="shared" si="241"/>
        <v>0</v>
      </c>
      <c r="S1033" s="276">
        <f t="shared" si="241"/>
        <v>78999</v>
      </c>
      <c r="T1033" s="276">
        <f t="shared" si="241"/>
        <v>-78999</v>
      </c>
      <c r="U1033" s="276">
        <f t="shared" si="241"/>
        <v>0</v>
      </c>
      <c r="V1033" s="276">
        <f t="shared" si="241"/>
        <v>0</v>
      </c>
      <c r="W1033" s="276">
        <f t="shared" si="241"/>
        <v>0</v>
      </c>
      <c r="X1033" s="313">
        <f>T1033-U1033-V1033-W1033</f>
        <v>-78999</v>
      </c>
    </row>
    <row r="1034" spans="2:24">
      <c r="B1034" s="554" t="s">
        <v>32</v>
      </c>
      <c r="C1034" s="186"/>
      <c r="I1034" s="219"/>
      <c r="J1034" s="221">
        <f>J1033</f>
        <v>1</v>
      </c>
      <c r="P1034"/>
    </row>
    <row r="1035" spans="2:24">
      <c r="B1035" s="392"/>
      <c r="C1035" s="392"/>
      <c r="D1035" s="393"/>
      <c r="E1035" s="392"/>
      <c r="F1035" s="392"/>
      <c r="G1035" s="392"/>
      <c r="H1035" s="392"/>
      <c r="I1035" s="394"/>
      <c r="J1035" s="221">
        <f>J1033</f>
        <v>1</v>
      </c>
      <c r="L1035" s="392"/>
      <c r="M1035" s="392"/>
      <c r="N1035" s="394"/>
      <c r="O1035" s="394"/>
      <c r="P1035" s="394"/>
      <c r="Q1035" s="392"/>
      <c r="R1035" s="392"/>
      <c r="S1035" s="394"/>
      <c r="T1035" s="394"/>
      <c r="U1035" s="392"/>
      <c r="V1035" s="394"/>
      <c r="W1035" s="394"/>
      <c r="X1035" s="394"/>
    </row>
    <row r="1036" spans="2:24" ht="18" hidden="1">
      <c r="B1036" s="402"/>
      <c r="C1036" s="402"/>
      <c r="D1036" s="402"/>
      <c r="E1036" s="402"/>
      <c r="F1036" s="402"/>
      <c r="G1036" s="402"/>
      <c r="H1036" s="402"/>
      <c r="I1036" s="484"/>
      <c r="J1036" s="440">
        <f>(IF(E1033&lt;&gt;0,$G$2,IF(I1033&lt;&gt;0,$G$2,"")))</f>
        <v>0</v>
      </c>
    </row>
    <row r="1037" spans="2:24" ht="18" hidden="1">
      <c r="B1037" s="402"/>
      <c r="C1037" s="402"/>
      <c r="D1037" s="474"/>
      <c r="E1037" s="402"/>
      <c r="F1037" s="402"/>
      <c r="G1037" s="402"/>
      <c r="H1037" s="402"/>
      <c r="I1037" s="484"/>
      <c r="J1037" s="440" t="str">
        <f>(IF(E1034&lt;&gt;0,$G$2,IF(I1034&lt;&gt;0,$G$2,"")))</f>
        <v/>
      </c>
    </row>
    <row r="1038" spans="2:24">
      <c r="E1038" s="278"/>
      <c r="F1038" s="278"/>
      <c r="G1038" s="278"/>
      <c r="H1038" s="278"/>
      <c r="I1038" s="282"/>
      <c r="J1038" s="221">
        <f>(IF($E1174&lt;&gt;0,$J$2,IF($I1174&lt;&gt;0,$J$2,"")))</f>
        <v>1</v>
      </c>
      <c r="L1038" s="278"/>
      <c r="M1038" s="278"/>
      <c r="N1038" s="282"/>
      <c r="O1038" s="282"/>
      <c r="P1038" s="282"/>
      <c r="Q1038" s="278"/>
      <c r="R1038" s="278"/>
      <c r="S1038" s="282"/>
      <c r="T1038" s="282"/>
      <c r="U1038" s="278"/>
      <c r="V1038" s="282"/>
      <c r="W1038" s="282"/>
    </row>
    <row r="1039" spans="2:24">
      <c r="C1039" s="227"/>
      <c r="D1039" s="228"/>
      <c r="E1039" s="278"/>
      <c r="F1039" s="278"/>
      <c r="G1039" s="278"/>
      <c r="H1039" s="278"/>
      <c r="I1039" s="282"/>
      <c r="J1039" s="221">
        <f>(IF($E1174&lt;&gt;0,$J$2,IF($I1174&lt;&gt;0,$J$2,"")))</f>
        <v>1</v>
      </c>
      <c r="L1039" s="278"/>
      <c r="M1039" s="278"/>
      <c r="N1039" s="282"/>
      <c r="O1039" s="282"/>
      <c r="P1039" s="282"/>
      <c r="Q1039" s="278"/>
      <c r="R1039" s="278"/>
      <c r="S1039" s="282"/>
      <c r="T1039" s="282"/>
      <c r="U1039" s="278"/>
      <c r="V1039" s="282"/>
      <c r="W1039" s="282"/>
    </row>
    <row r="1040" spans="2:24">
      <c r="B1040" s="935" t="str">
        <f>$B$7</f>
        <v>БЮДЖЕТ - НАЧАЛЕН ПЛАН
ПО ПЪЛНА ЕДИННА БЮДЖЕТНА КЛАСИФИКАЦИЯ</v>
      </c>
      <c r="C1040" s="936"/>
      <c r="D1040" s="936"/>
      <c r="E1040" s="278"/>
      <c r="F1040" s="278"/>
      <c r="G1040" s="278"/>
      <c r="H1040" s="278"/>
      <c r="I1040" s="282"/>
      <c r="J1040" s="221">
        <f>(IF($E1174&lt;&gt;0,$J$2,IF($I1174&lt;&gt;0,$J$2,"")))</f>
        <v>1</v>
      </c>
      <c r="L1040" s="278"/>
      <c r="M1040" s="278"/>
      <c r="N1040" s="282"/>
      <c r="O1040" s="282"/>
      <c r="P1040" s="282"/>
      <c r="Q1040" s="278"/>
      <c r="R1040" s="278"/>
      <c r="S1040" s="282"/>
      <c r="T1040" s="282"/>
      <c r="U1040" s="278"/>
      <c r="V1040" s="282"/>
      <c r="W1040" s="282"/>
    </row>
    <row r="1041" spans="2:24">
      <c r="C1041" s="227"/>
      <c r="D1041" s="228"/>
      <c r="E1041" s="279" t="s">
        <v>1654</v>
      </c>
      <c r="F1041" s="279" t="s">
        <v>1522</v>
      </c>
      <c r="G1041" s="278"/>
      <c r="H1041" s="278"/>
      <c r="I1041" s="282"/>
      <c r="J1041" s="221">
        <f>(IF($E1174&lt;&gt;0,$J$2,IF($I1174&lt;&gt;0,$J$2,"")))</f>
        <v>1</v>
      </c>
      <c r="L1041" s="278"/>
      <c r="M1041" s="278"/>
      <c r="N1041" s="282"/>
      <c r="O1041" s="282"/>
      <c r="P1041" s="282"/>
      <c r="Q1041" s="278"/>
      <c r="R1041" s="278"/>
      <c r="S1041" s="282"/>
      <c r="T1041" s="282"/>
      <c r="U1041" s="278"/>
      <c r="V1041" s="282"/>
      <c r="W1041" s="282"/>
    </row>
    <row r="1042" spans="2:24" ht="17.399999999999999">
      <c r="B1042" s="937" t="str">
        <f>$B$9</f>
        <v>Маджарово</v>
      </c>
      <c r="C1042" s="938"/>
      <c r="D1042" s="939"/>
      <c r="E1042" s="578">
        <f>$E$9</f>
        <v>45292</v>
      </c>
      <c r="F1042" s="579">
        <f>$F$9</f>
        <v>45657</v>
      </c>
      <c r="G1042" s="278"/>
      <c r="H1042" s="278"/>
      <c r="I1042" s="282"/>
      <c r="J1042" s="221">
        <f>(IF($E1174&lt;&gt;0,$J$2,IF($I1174&lt;&gt;0,$J$2,"")))</f>
        <v>1</v>
      </c>
      <c r="L1042" s="278"/>
      <c r="M1042" s="278"/>
      <c r="N1042" s="282"/>
      <c r="O1042" s="282"/>
      <c r="P1042" s="282"/>
      <c r="Q1042" s="278"/>
      <c r="R1042" s="278"/>
      <c r="S1042" s="282"/>
      <c r="T1042" s="282"/>
      <c r="U1042" s="278"/>
      <c r="V1042" s="282"/>
      <c r="W1042" s="282"/>
    </row>
    <row r="1043" spans="2:24">
      <c r="B1043" s="230" t="str">
        <f>$B$10</f>
        <v>(наименование на разпоредителя с бюджет)</v>
      </c>
      <c r="E1043" s="278"/>
      <c r="F1043" s="280">
        <f>$F$10</f>
        <v>0</v>
      </c>
      <c r="G1043" s="278"/>
      <c r="H1043" s="278"/>
      <c r="I1043" s="282"/>
      <c r="J1043" s="221">
        <f>(IF($E1174&lt;&gt;0,$J$2,IF($I1174&lt;&gt;0,$J$2,"")))</f>
        <v>1</v>
      </c>
      <c r="L1043" s="278"/>
      <c r="M1043" s="278"/>
      <c r="N1043" s="282"/>
      <c r="O1043" s="282"/>
      <c r="P1043" s="282"/>
      <c r="Q1043" s="278"/>
      <c r="R1043" s="278"/>
      <c r="S1043" s="282"/>
      <c r="T1043" s="282"/>
      <c r="U1043" s="278"/>
      <c r="V1043" s="282"/>
      <c r="W1043" s="282"/>
    </row>
    <row r="1044" spans="2:24">
      <c r="B1044" s="230"/>
      <c r="E1044" s="281"/>
      <c r="F1044" s="278"/>
      <c r="G1044" s="278"/>
      <c r="H1044" s="278"/>
      <c r="I1044" s="282"/>
      <c r="J1044" s="221">
        <f>(IF($E1174&lt;&gt;0,$J$2,IF($I1174&lt;&gt;0,$J$2,"")))</f>
        <v>1</v>
      </c>
      <c r="L1044" s="278"/>
      <c r="M1044" s="278"/>
      <c r="N1044" s="282"/>
      <c r="O1044" s="282"/>
      <c r="P1044" s="282"/>
      <c r="Q1044" s="278"/>
      <c r="R1044" s="278"/>
      <c r="S1044" s="282"/>
      <c r="T1044" s="282"/>
      <c r="U1044" s="278"/>
      <c r="V1044" s="282"/>
      <c r="W1044" s="282"/>
    </row>
    <row r="1045" spans="2:24" ht="18">
      <c r="B1045" s="906" t="str">
        <f>$B$12</f>
        <v>Маджарово</v>
      </c>
      <c r="C1045" s="907"/>
      <c r="D1045" s="908"/>
      <c r="E1045" s="229" t="s">
        <v>1655</v>
      </c>
      <c r="F1045" s="580" t="str">
        <f>$F$12</f>
        <v>7604</v>
      </c>
      <c r="G1045" s="278"/>
      <c r="H1045" s="278"/>
      <c r="I1045" s="282"/>
      <c r="J1045" s="221">
        <f>(IF($E1174&lt;&gt;0,$J$2,IF($I1174&lt;&gt;0,$J$2,"")))</f>
        <v>1</v>
      </c>
      <c r="L1045" s="278"/>
      <c r="M1045" s="278"/>
      <c r="N1045" s="282"/>
      <c r="O1045" s="282"/>
      <c r="P1045" s="282"/>
      <c r="Q1045" s="278"/>
      <c r="R1045" s="278"/>
      <c r="S1045" s="282"/>
      <c r="T1045" s="282"/>
      <c r="U1045" s="278"/>
      <c r="V1045" s="282"/>
      <c r="W1045" s="282"/>
    </row>
    <row r="1046" spans="2:24">
      <c r="B1046" s="581" t="str">
        <f>$B$13</f>
        <v>(наименование на първостепенния разпоредител с бюджет)</v>
      </c>
      <c r="E1046" s="281" t="s">
        <v>1656</v>
      </c>
      <c r="F1046" s="278"/>
      <c r="G1046" s="278"/>
      <c r="H1046" s="278"/>
      <c r="I1046" s="282"/>
      <c r="J1046" s="221">
        <f>(IF($E1174&lt;&gt;0,$J$2,IF($I1174&lt;&gt;0,$J$2,"")))</f>
        <v>1</v>
      </c>
      <c r="L1046" s="278"/>
      <c r="M1046" s="278"/>
      <c r="N1046" s="282"/>
      <c r="O1046" s="282"/>
      <c r="P1046" s="282"/>
      <c r="Q1046" s="278"/>
      <c r="R1046" s="278"/>
      <c r="S1046" s="282"/>
      <c r="T1046" s="282"/>
      <c r="U1046" s="278"/>
      <c r="V1046" s="282"/>
      <c r="W1046" s="282"/>
    </row>
    <row r="1047" spans="2:24" ht="18">
      <c r="B1047" s="230"/>
      <c r="D1047" s="441"/>
      <c r="E1047" s="277"/>
      <c r="F1047" s="277"/>
      <c r="G1047" s="277"/>
      <c r="H1047" s="277"/>
      <c r="I1047" s="384"/>
      <c r="J1047" s="221">
        <f>(IF($E1174&lt;&gt;0,$J$2,IF($I1174&lt;&gt;0,$J$2,"")))</f>
        <v>1</v>
      </c>
      <c r="L1047" s="278"/>
      <c r="M1047" s="278"/>
      <c r="N1047" s="282"/>
      <c r="O1047" s="282"/>
      <c r="P1047" s="282"/>
      <c r="Q1047" s="278"/>
      <c r="R1047" s="278"/>
      <c r="S1047" s="282"/>
      <c r="T1047" s="282"/>
      <c r="U1047" s="278"/>
      <c r="V1047" s="282"/>
      <c r="W1047" s="282"/>
    </row>
    <row r="1048" spans="2:24" ht="16.8" thickBot="1">
      <c r="C1048" s="227"/>
      <c r="D1048" s="228"/>
      <c r="E1048" s="278"/>
      <c r="F1048" s="281"/>
      <c r="G1048" s="281"/>
      <c r="H1048" s="281"/>
      <c r="I1048" s="284" t="s">
        <v>1657</v>
      </c>
      <c r="J1048" s="221">
        <f>(IF($E1174&lt;&gt;0,$J$2,IF($I1174&lt;&gt;0,$J$2,"")))</f>
        <v>1</v>
      </c>
      <c r="L1048" s="283" t="s">
        <v>91</v>
      </c>
      <c r="M1048" s="278"/>
      <c r="N1048" s="282"/>
      <c r="O1048" s="284" t="s">
        <v>1657</v>
      </c>
      <c r="P1048" s="282"/>
      <c r="Q1048" s="283" t="s">
        <v>92</v>
      </c>
      <c r="R1048" s="278"/>
      <c r="S1048" s="282"/>
      <c r="T1048" s="284" t="s">
        <v>1657</v>
      </c>
      <c r="U1048" s="278"/>
      <c r="V1048" s="282"/>
      <c r="W1048" s="284" t="s">
        <v>1657</v>
      </c>
    </row>
    <row r="1049" spans="2:24" ht="18.600000000000001" thickBot="1">
      <c r="B1049" s="672"/>
      <c r="C1049" s="673"/>
      <c r="D1049" s="674" t="s">
        <v>1054</v>
      </c>
      <c r="E1049" s="675"/>
      <c r="F1049" s="956" t="s">
        <v>1459</v>
      </c>
      <c r="G1049" s="957"/>
      <c r="H1049" s="958"/>
      <c r="I1049" s="959"/>
      <c r="J1049" s="221">
        <f>(IF($E1174&lt;&gt;0,$J$2,IF($I1174&lt;&gt;0,$J$2,"")))</f>
        <v>1</v>
      </c>
      <c r="L1049" s="916" t="s">
        <v>1893</v>
      </c>
      <c r="M1049" s="916" t="s">
        <v>1894</v>
      </c>
      <c r="N1049" s="918" t="s">
        <v>1895</v>
      </c>
      <c r="O1049" s="918" t="s">
        <v>93</v>
      </c>
      <c r="P1049" s="222"/>
      <c r="Q1049" s="918" t="s">
        <v>1896</v>
      </c>
      <c r="R1049" s="918" t="s">
        <v>1897</v>
      </c>
      <c r="S1049" s="918" t="s">
        <v>1898</v>
      </c>
      <c r="T1049" s="918" t="s">
        <v>94</v>
      </c>
      <c r="U1049" s="409" t="s">
        <v>95</v>
      </c>
      <c r="V1049" s="410"/>
      <c r="W1049" s="411"/>
      <c r="X1049" s="291"/>
    </row>
    <row r="1050" spans="2:24" ht="31.8" thickBot="1">
      <c r="B1050" s="676" t="s">
        <v>1573</v>
      </c>
      <c r="C1050" s="677" t="s">
        <v>1658</v>
      </c>
      <c r="D1050" s="678" t="s">
        <v>1055</v>
      </c>
      <c r="E1050" s="679"/>
      <c r="F1050" s="605" t="s">
        <v>1460</v>
      </c>
      <c r="G1050" s="605" t="s">
        <v>1461</v>
      </c>
      <c r="H1050" s="605" t="s">
        <v>1458</v>
      </c>
      <c r="I1050" s="605" t="s">
        <v>1048</v>
      </c>
      <c r="J1050" s="221">
        <f>(IF($E1174&lt;&gt;0,$J$2,IF($I1174&lt;&gt;0,$J$2,"")))</f>
        <v>1</v>
      </c>
      <c r="L1050" s="970"/>
      <c r="M1050" s="955"/>
      <c r="N1050" s="970"/>
      <c r="O1050" s="955"/>
      <c r="P1050" s="222"/>
      <c r="Q1050" s="967"/>
      <c r="R1050" s="967"/>
      <c r="S1050" s="967"/>
      <c r="T1050" s="967"/>
      <c r="U1050" s="412">
        <f>$C$3</f>
        <v>2024</v>
      </c>
      <c r="V1050" s="412">
        <f>$C$3+1</f>
        <v>2025</v>
      </c>
      <c r="W1050" s="412" t="str">
        <f>CONCATENATE("след ",$C$3+1)</f>
        <v>след 2025</v>
      </c>
      <c r="X1050" s="413" t="s">
        <v>96</v>
      </c>
    </row>
    <row r="1051" spans="2:24" ht="18" thickBot="1">
      <c r="B1051" s="506"/>
      <c r="C1051" s="397"/>
      <c r="D1051" s="295" t="s">
        <v>1243</v>
      </c>
      <c r="E1051" s="699"/>
      <c r="F1051" s="296"/>
      <c r="G1051" s="296"/>
      <c r="H1051" s="296"/>
      <c r="I1051" s="483"/>
      <c r="J1051" s="221">
        <f>(IF($E1174&lt;&gt;0,$J$2,IF($I1174&lt;&gt;0,$J$2,"")))</f>
        <v>1</v>
      </c>
      <c r="L1051" s="297" t="s">
        <v>97</v>
      </c>
      <c r="M1051" s="297" t="s">
        <v>98</v>
      </c>
      <c r="N1051" s="298" t="s">
        <v>99</v>
      </c>
      <c r="O1051" s="298" t="s">
        <v>100</v>
      </c>
      <c r="P1051" s="222"/>
      <c r="Q1051" s="504" t="s">
        <v>101</v>
      </c>
      <c r="R1051" s="504" t="s">
        <v>102</v>
      </c>
      <c r="S1051" s="504" t="s">
        <v>103</v>
      </c>
      <c r="T1051" s="504" t="s">
        <v>104</v>
      </c>
      <c r="U1051" s="504" t="s">
        <v>1025</v>
      </c>
      <c r="V1051" s="504" t="s">
        <v>1026</v>
      </c>
      <c r="W1051" s="504" t="s">
        <v>1027</v>
      </c>
      <c r="X1051" s="414" t="s">
        <v>1028</v>
      </c>
    </row>
    <row r="1052" spans="2:24" ht="122.4" thickBot="1">
      <c r="B1052" s="236"/>
      <c r="C1052" s="511">
        <f>VLOOKUP(D1052,OP_LIST2,2,FALSE)</f>
        <v>0</v>
      </c>
      <c r="D1052" s="512" t="s">
        <v>943</v>
      </c>
      <c r="E1052" s="700"/>
      <c r="F1052" s="368"/>
      <c r="G1052" s="368"/>
      <c r="H1052" s="368"/>
      <c r="I1052" s="303"/>
      <c r="J1052" s="221">
        <f>(IF($E1174&lt;&gt;0,$J$2,IF($I1174&lt;&gt;0,$J$2,"")))</f>
        <v>1</v>
      </c>
      <c r="L1052" s="415" t="s">
        <v>1029</v>
      </c>
      <c r="M1052" s="415" t="s">
        <v>1029</v>
      </c>
      <c r="N1052" s="415" t="s">
        <v>1030</v>
      </c>
      <c r="O1052" s="415" t="s">
        <v>1031</v>
      </c>
      <c r="P1052" s="222"/>
      <c r="Q1052" s="415" t="s">
        <v>1029</v>
      </c>
      <c r="R1052" s="415" t="s">
        <v>1029</v>
      </c>
      <c r="S1052" s="415" t="s">
        <v>1056</v>
      </c>
      <c r="T1052" s="415" t="s">
        <v>1033</v>
      </c>
      <c r="U1052" s="415" t="s">
        <v>1029</v>
      </c>
      <c r="V1052" s="415" t="s">
        <v>1029</v>
      </c>
      <c r="W1052" s="415" t="s">
        <v>1029</v>
      </c>
      <c r="X1052" s="306" t="s">
        <v>1034</v>
      </c>
    </row>
    <row r="1053" spans="2:24" ht="18" thickBot="1">
      <c r="B1053" s="510"/>
      <c r="C1053" s="513">
        <f>VLOOKUP(D1054,EBK_DEIN2,2,FALSE)</f>
        <v>2282</v>
      </c>
      <c r="D1053" s="505" t="s">
        <v>1443</v>
      </c>
      <c r="E1053" s="701"/>
      <c r="F1053" s="368"/>
      <c r="G1053" s="368"/>
      <c r="H1053" s="368"/>
      <c r="I1053" s="303"/>
      <c r="J1053" s="221">
        <f>(IF($E1174&lt;&gt;0,$J$2,IF($I1174&lt;&gt;0,$J$2,"")))</f>
        <v>1</v>
      </c>
      <c r="L1053" s="416"/>
      <c r="M1053" s="416"/>
      <c r="N1053" s="344"/>
      <c r="O1053" s="417"/>
      <c r="P1053" s="222"/>
      <c r="Q1053" s="416"/>
      <c r="R1053" s="416"/>
      <c r="S1053" s="344"/>
      <c r="T1053" s="417"/>
      <c r="U1053" s="416"/>
      <c r="V1053" s="344"/>
      <c r="W1053" s="417"/>
      <c r="X1053" s="418"/>
    </row>
    <row r="1054" spans="2:24" ht="18">
      <c r="B1054" s="419"/>
      <c r="C1054" s="238"/>
      <c r="D1054" s="502" t="s">
        <v>721</v>
      </c>
      <c r="E1054" s="701"/>
      <c r="F1054" s="368"/>
      <c r="G1054" s="368"/>
      <c r="H1054" s="368"/>
      <c r="I1054" s="303"/>
      <c r="J1054" s="221">
        <f>(IF($E1174&lt;&gt;0,$J$2,IF($I1174&lt;&gt;0,$J$2,"")))</f>
        <v>1</v>
      </c>
      <c r="L1054" s="416"/>
      <c r="M1054" s="416"/>
      <c r="N1054" s="344"/>
      <c r="O1054" s="420">
        <f>SUMIF(O1057:O1058,"&lt;0")+SUMIF(O1060:O1064,"&lt;0")+SUMIF(O1066:O1073,"&lt;0")+SUMIF(O1075:O1091,"&lt;0")+SUMIF(O1097:O1101,"&lt;0")+SUMIF(O1103:O1108,"&lt;0")+SUMIF(O1114:O1120,"&lt;0")+SUMIF(O1127:O1128,"&lt;0")+SUMIF(O1131:O1136,"&lt;0")+SUMIF(O1138:O1143,"&lt;0")+SUMIF(O1147,"&lt;0")+SUMIF(O1149:O1155,"&lt;0")+SUMIF(O1157:O1159,"&lt;0")+SUMIF(O1161:O1164,"&lt;0")+SUMIF(O1166:O1167,"&lt;0")+SUMIF(O1170,"&lt;0")</f>
        <v>-206504</v>
      </c>
      <c r="P1054" s="222"/>
      <c r="Q1054" s="416"/>
      <c r="R1054" s="416"/>
      <c r="S1054" s="344"/>
      <c r="T1054" s="420">
        <f>SUMIF(T1057:T1058,"&lt;0")+SUMIF(T1060:T1064,"&lt;0")+SUMIF(T1066:T1073,"&lt;0")+SUMIF(T1075:T1091,"&lt;0")+SUMIF(T1097:T1101,"&lt;0")+SUMIF(T1103:T1108,"&lt;0")+SUMIF(T1114:T1120,"&lt;0")+SUMIF(T1127:T1128,"&lt;0")+SUMIF(T1131:T1136,"&lt;0")+SUMIF(T1138:T1143,"&lt;0")+SUMIF(T1147,"&lt;0")+SUMIF(T1149:T1155,"&lt;0")+SUMIF(T1157:T1159,"&lt;0")+SUMIF(T1161:T1164,"&lt;0")+SUMIF(T1166:T1167,"&lt;0")+SUMIF(T1170,"&lt;0")</f>
        <v>-79000</v>
      </c>
      <c r="U1054" s="416"/>
      <c r="V1054" s="344"/>
      <c r="W1054" s="417"/>
      <c r="X1054" s="308"/>
    </row>
    <row r="1055" spans="2:24" ht="18.600000000000001" thickBot="1">
      <c r="B1055" s="354"/>
      <c r="C1055" s="238"/>
      <c r="D1055" s="292" t="s">
        <v>1057</v>
      </c>
      <c r="E1055" s="701"/>
      <c r="F1055" s="368"/>
      <c r="G1055" s="368"/>
      <c r="H1055" s="368"/>
      <c r="I1055" s="303"/>
      <c r="J1055" s="221">
        <f>(IF($E1174&lt;&gt;0,$J$2,IF($I1174&lt;&gt;0,$J$2,"")))</f>
        <v>1</v>
      </c>
      <c r="L1055" s="416"/>
      <c r="M1055" s="416"/>
      <c r="N1055" s="344"/>
      <c r="O1055" s="417"/>
      <c r="P1055" s="222"/>
      <c r="Q1055" s="416"/>
      <c r="R1055" s="416"/>
      <c r="S1055" s="344"/>
      <c r="T1055" s="417"/>
      <c r="U1055" s="416"/>
      <c r="V1055" s="344"/>
      <c r="W1055" s="417"/>
      <c r="X1055" s="310"/>
    </row>
    <row r="1056" spans="2:24" ht="18.600000000000001" hidden="1" thickBot="1">
      <c r="B1056" s="680">
        <v>100</v>
      </c>
      <c r="C1056" s="960" t="s">
        <v>1244</v>
      </c>
      <c r="D1056" s="961"/>
      <c r="E1056" s="681"/>
      <c r="F1056" s="682">
        <f>SUM(F1057:F1058)</f>
        <v>0</v>
      </c>
      <c r="G1056" s="683">
        <f>SUM(G1057:G1058)</f>
        <v>0</v>
      </c>
      <c r="H1056" s="683">
        <f>SUM(H1057:H1058)</f>
        <v>0</v>
      </c>
      <c r="I1056" s="683">
        <f>SUM(I1057:I1058)</f>
        <v>0</v>
      </c>
      <c r="J1056" s="243" t="str">
        <f t="shared" ref="J1056:J1087" si="242">(IF($E1056&lt;&gt;0,$J$2,IF($I1056&lt;&gt;0,$J$2,"")))</f>
        <v/>
      </c>
      <c r="K1056" s="244"/>
      <c r="L1056" s="311">
        <f>SUM(L1057:L1058)</f>
        <v>0</v>
      </c>
      <c r="M1056" s="312">
        <f>SUM(M1057:M1058)</f>
        <v>0</v>
      </c>
      <c r="N1056" s="421">
        <f>SUM(N1057:N1058)</f>
        <v>0</v>
      </c>
      <c r="O1056" s="422">
        <f>SUM(O1057:O1058)</f>
        <v>0</v>
      </c>
      <c r="P1056" s="244"/>
      <c r="Q1056" s="705"/>
      <c r="R1056" s="706"/>
      <c r="S1056" s="707"/>
      <c r="T1056" s="706"/>
      <c r="U1056" s="706"/>
      <c r="V1056" s="706"/>
      <c r="W1056" s="708"/>
      <c r="X1056" s="313">
        <f t="shared" ref="X1056:X1087" si="243">T1056-U1056-V1056-W1056</f>
        <v>0</v>
      </c>
    </row>
    <row r="1057" spans="2:24" ht="18.600000000000001" hidden="1" thickBot="1">
      <c r="B1057" s="140"/>
      <c r="C1057" s="144">
        <v>101</v>
      </c>
      <c r="D1057" s="138" t="s">
        <v>1245</v>
      </c>
      <c r="E1057" s="702"/>
      <c r="F1057" s="449"/>
      <c r="G1057" s="245"/>
      <c r="H1057" s="245"/>
      <c r="I1057" s="476">
        <f>F1057+G1057+H1057</f>
        <v>0</v>
      </c>
      <c r="J1057" s="243" t="str">
        <f t="shared" si="242"/>
        <v/>
      </c>
      <c r="K1057" s="244"/>
      <c r="L1057" s="423"/>
      <c r="M1057" s="252"/>
      <c r="N1057" s="315">
        <f>I1057</f>
        <v>0</v>
      </c>
      <c r="O1057" s="424">
        <f>L1057+M1057-N1057</f>
        <v>0</v>
      </c>
      <c r="P1057" s="244"/>
      <c r="Q1057" s="661"/>
      <c r="R1057" s="665"/>
      <c r="S1057" s="665"/>
      <c r="T1057" s="665"/>
      <c r="U1057" s="665"/>
      <c r="V1057" s="665"/>
      <c r="W1057" s="709"/>
      <c r="X1057" s="313">
        <f t="shared" si="243"/>
        <v>0</v>
      </c>
    </row>
    <row r="1058" spans="2:24" ht="18.600000000000001" hidden="1" thickBot="1">
      <c r="B1058" s="140"/>
      <c r="C1058" s="137">
        <v>102</v>
      </c>
      <c r="D1058" s="139" t="s">
        <v>1246</v>
      </c>
      <c r="E1058" s="702"/>
      <c r="F1058" s="449"/>
      <c r="G1058" s="245"/>
      <c r="H1058" s="245"/>
      <c r="I1058" s="476">
        <f>F1058+G1058+H1058</f>
        <v>0</v>
      </c>
      <c r="J1058" s="243" t="str">
        <f t="shared" si="242"/>
        <v/>
      </c>
      <c r="K1058" s="244"/>
      <c r="L1058" s="423"/>
      <c r="M1058" s="252"/>
      <c r="N1058" s="315">
        <f>I1058</f>
        <v>0</v>
      </c>
      <c r="O1058" s="424">
        <f>L1058+M1058-N1058</f>
        <v>0</v>
      </c>
      <c r="P1058" s="244"/>
      <c r="Q1058" s="661"/>
      <c r="R1058" s="665"/>
      <c r="S1058" s="665"/>
      <c r="T1058" s="665"/>
      <c r="U1058" s="665"/>
      <c r="V1058" s="665"/>
      <c r="W1058" s="709"/>
      <c r="X1058" s="313">
        <f t="shared" si="243"/>
        <v>0</v>
      </c>
    </row>
    <row r="1059" spans="2:24" ht="18.600000000000001" thickBot="1">
      <c r="B1059" s="684">
        <v>200</v>
      </c>
      <c r="C1059" s="968" t="s">
        <v>1247</v>
      </c>
      <c r="D1059" s="968"/>
      <c r="E1059" s="685"/>
      <c r="F1059" s="686">
        <f>SUM(F1060:F1064)</f>
        <v>104000</v>
      </c>
      <c r="G1059" s="687">
        <f>SUM(G1060:G1064)</f>
        <v>0</v>
      </c>
      <c r="H1059" s="687">
        <f>SUM(H1060:H1064)</f>
        <v>0</v>
      </c>
      <c r="I1059" s="687">
        <f>SUM(I1060:I1064)</f>
        <v>104000</v>
      </c>
      <c r="J1059" s="243">
        <f t="shared" si="242"/>
        <v>1</v>
      </c>
      <c r="K1059" s="244"/>
      <c r="L1059" s="316">
        <f>SUM(L1060:L1064)</f>
        <v>0</v>
      </c>
      <c r="M1059" s="317">
        <f>SUM(M1060:M1064)</f>
        <v>0</v>
      </c>
      <c r="N1059" s="425">
        <f>SUM(N1060:N1064)</f>
        <v>104000</v>
      </c>
      <c r="O1059" s="426">
        <f>SUM(O1060:O1064)</f>
        <v>-104000</v>
      </c>
      <c r="P1059" s="244"/>
      <c r="Q1059" s="663"/>
      <c r="R1059" s="664"/>
      <c r="S1059" s="664"/>
      <c r="T1059" s="664"/>
      <c r="U1059" s="664"/>
      <c r="V1059" s="664"/>
      <c r="W1059" s="710"/>
      <c r="X1059" s="313">
        <f t="shared" si="243"/>
        <v>0</v>
      </c>
    </row>
    <row r="1060" spans="2:24" ht="18.600000000000001" thickBot="1">
      <c r="B1060" s="143"/>
      <c r="C1060" s="144">
        <v>201</v>
      </c>
      <c r="D1060" s="138" t="s">
        <v>1248</v>
      </c>
      <c r="E1060" s="702"/>
      <c r="F1060" s="449">
        <v>97000</v>
      </c>
      <c r="G1060" s="245"/>
      <c r="H1060" s="245"/>
      <c r="I1060" s="476">
        <f>F1060+G1060+H1060</f>
        <v>97000</v>
      </c>
      <c r="J1060" s="243">
        <f t="shared" si="242"/>
        <v>1</v>
      </c>
      <c r="K1060" s="244"/>
      <c r="L1060" s="423"/>
      <c r="M1060" s="252"/>
      <c r="N1060" s="315">
        <f>I1060</f>
        <v>97000</v>
      </c>
      <c r="O1060" s="424">
        <f>L1060+M1060-N1060</f>
        <v>-97000</v>
      </c>
      <c r="P1060" s="244"/>
      <c r="Q1060" s="661"/>
      <c r="R1060" s="665"/>
      <c r="S1060" s="665"/>
      <c r="T1060" s="665"/>
      <c r="U1060" s="665"/>
      <c r="V1060" s="665"/>
      <c r="W1060" s="709"/>
      <c r="X1060" s="313">
        <f t="shared" si="243"/>
        <v>0</v>
      </c>
    </row>
    <row r="1061" spans="2:24" ht="18.600000000000001" thickBot="1">
      <c r="B1061" s="136"/>
      <c r="C1061" s="137">
        <v>202</v>
      </c>
      <c r="D1061" s="145" t="s">
        <v>1249</v>
      </c>
      <c r="E1061" s="702"/>
      <c r="F1061" s="449">
        <v>1000</v>
      </c>
      <c r="G1061" s="245"/>
      <c r="H1061" s="245"/>
      <c r="I1061" s="476">
        <f>F1061+G1061+H1061</f>
        <v>1000</v>
      </c>
      <c r="J1061" s="243">
        <f t="shared" si="242"/>
        <v>1</v>
      </c>
      <c r="K1061" s="244"/>
      <c r="L1061" s="423"/>
      <c r="M1061" s="252"/>
      <c r="N1061" s="315">
        <f>I1061</f>
        <v>1000</v>
      </c>
      <c r="O1061" s="424">
        <f>L1061+M1061-N1061</f>
        <v>-1000</v>
      </c>
      <c r="P1061" s="244"/>
      <c r="Q1061" s="661"/>
      <c r="R1061" s="665"/>
      <c r="S1061" s="665"/>
      <c r="T1061" s="665"/>
      <c r="U1061" s="665"/>
      <c r="V1061" s="665"/>
      <c r="W1061" s="709"/>
      <c r="X1061" s="313">
        <f t="shared" si="243"/>
        <v>0</v>
      </c>
    </row>
    <row r="1062" spans="2:24" ht="32.4" thickBot="1">
      <c r="B1062" s="152"/>
      <c r="C1062" s="137">
        <v>205</v>
      </c>
      <c r="D1062" s="145" t="s">
        <v>900</v>
      </c>
      <c r="E1062" s="702"/>
      <c r="F1062" s="449">
        <v>6000</v>
      </c>
      <c r="G1062" s="245"/>
      <c r="H1062" s="245"/>
      <c r="I1062" s="476">
        <f>F1062+G1062+H1062</f>
        <v>6000</v>
      </c>
      <c r="J1062" s="243">
        <f t="shared" si="242"/>
        <v>1</v>
      </c>
      <c r="K1062" s="244"/>
      <c r="L1062" s="423"/>
      <c r="M1062" s="252"/>
      <c r="N1062" s="315">
        <f>I1062</f>
        <v>6000</v>
      </c>
      <c r="O1062" s="424">
        <f>L1062+M1062-N1062</f>
        <v>-6000</v>
      </c>
      <c r="P1062" s="244"/>
      <c r="Q1062" s="661"/>
      <c r="R1062" s="665"/>
      <c r="S1062" s="665"/>
      <c r="T1062" s="665"/>
      <c r="U1062" s="665"/>
      <c r="V1062" s="665"/>
      <c r="W1062" s="709"/>
      <c r="X1062" s="313">
        <f t="shared" si="243"/>
        <v>0</v>
      </c>
    </row>
    <row r="1063" spans="2:24" ht="18.600000000000001" hidden="1" thickBot="1">
      <c r="B1063" s="152"/>
      <c r="C1063" s="137">
        <v>208</v>
      </c>
      <c r="D1063" s="159" t="s">
        <v>901</v>
      </c>
      <c r="E1063" s="702"/>
      <c r="F1063" s="449"/>
      <c r="G1063" s="245"/>
      <c r="H1063" s="245"/>
      <c r="I1063" s="476">
        <f>F1063+G1063+H1063</f>
        <v>0</v>
      </c>
      <c r="J1063" s="243" t="str">
        <f t="shared" si="242"/>
        <v/>
      </c>
      <c r="K1063" s="244"/>
      <c r="L1063" s="423"/>
      <c r="M1063" s="252"/>
      <c r="N1063" s="315">
        <f>I1063</f>
        <v>0</v>
      </c>
      <c r="O1063" s="424">
        <f>L1063+M1063-N1063</f>
        <v>0</v>
      </c>
      <c r="P1063" s="244"/>
      <c r="Q1063" s="661"/>
      <c r="R1063" s="665"/>
      <c r="S1063" s="665"/>
      <c r="T1063" s="665"/>
      <c r="U1063" s="665"/>
      <c r="V1063" s="665"/>
      <c r="W1063" s="709"/>
      <c r="X1063" s="313">
        <f t="shared" si="243"/>
        <v>0</v>
      </c>
    </row>
    <row r="1064" spans="2:24" ht="18.600000000000001" hidden="1" thickBot="1">
      <c r="B1064" s="143"/>
      <c r="C1064" s="142">
        <v>209</v>
      </c>
      <c r="D1064" s="148" t="s">
        <v>902</v>
      </c>
      <c r="E1064" s="702"/>
      <c r="F1064" s="449"/>
      <c r="G1064" s="245"/>
      <c r="H1064" s="245"/>
      <c r="I1064" s="476">
        <f>F1064+G1064+H1064</f>
        <v>0</v>
      </c>
      <c r="J1064" s="243" t="str">
        <f t="shared" si="242"/>
        <v/>
      </c>
      <c r="K1064" s="244"/>
      <c r="L1064" s="423"/>
      <c r="M1064" s="252"/>
      <c r="N1064" s="315">
        <f>I1064</f>
        <v>0</v>
      </c>
      <c r="O1064" s="424">
        <f>L1064+M1064-N1064</f>
        <v>0</v>
      </c>
      <c r="P1064" s="244"/>
      <c r="Q1064" s="661"/>
      <c r="R1064" s="665"/>
      <c r="S1064" s="665"/>
      <c r="T1064" s="665"/>
      <c r="U1064" s="665"/>
      <c r="V1064" s="665"/>
      <c r="W1064" s="709"/>
      <c r="X1064" s="313">
        <f t="shared" si="243"/>
        <v>0</v>
      </c>
    </row>
    <row r="1065" spans="2:24" ht="18.600000000000001" thickBot="1">
      <c r="B1065" s="684">
        <v>500</v>
      </c>
      <c r="C1065" s="969" t="s">
        <v>203</v>
      </c>
      <c r="D1065" s="969"/>
      <c r="E1065" s="685"/>
      <c r="F1065" s="686">
        <f>SUM(F1066:F1072)</f>
        <v>23000</v>
      </c>
      <c r="G1065" s="687">
        <f>SUM(G1066:G1072)</f>
        <v>0</v>
      </c>
      <c r="H1065" s="687">
        <f>SUM(H1066:H1072)</f>
        <v>0</v>
      </c>
      <c r="I1065" s="687">
        <f>SUM(I1066:I1072)</f>
        <v>23000</v>
      </c>
      <c r="J1065" s="243">
        <f t="shared" si="242"/>
        <v>1</v>
      </c>
      <c r="K1065" s="244"/>
      <c r="L1065" s="316">
        <f>SUM(L1066:L1072)</f>
        <v>0</v>
      </c>
      <c r="M1065" s="317">
        <f>SUM(M1066:M1072)</f>
        <v>0</v>
      </c>
      <c r="N1065" s="425">
        <f>SUM(N1066:N1072)</f>
        <v>23000</v>
      </c>
      <c r="O1065" s="426">
        <f>SUM(O1066:O1072)</f>
        <v>-23000</v>
      </c>
      <c r="P1065" s="244"/>
      <c r="Q1065" s="663"/>
      <c r="R1065" s="664"/>
      <c r="S1065" s="665"/>
      <c r="T1065" s="664"/>
      <c r="U1065" s="664"/>
      <c r="V1065" s="664"/>
      <c r="W1065" s="710"/>
      <c r="X1065" s="313">
        <f t="shared" si="243"/>
        <v>0</v>
      </c>
    </row>
    <row r="1066" spans="2:24" ht="18.600000000000001" thickBot="1">
      <c r="B1066" s="143"/>
      <c r="C1066" s="160">
        <v>551</v>
      </c>
      <c r="D1066" s="456" t="s">
        <v>204</v>
      </c>
      <c r="E1066" s="702"/>
      <c r="F1066" s="449">
        <v>15000</v>
      </c>
      <c r="G1066" s="245"/>
      <c r="H1066" s="245"/>
      <c r="I1066" s="476">
        <f t="shared" ref="I1066:I1073" si="244">F1066+G1066+H1066</f>
        <v>15000</v>
      </c>
      <c r="J1066" s="243">
        <f t="shared" si="242"/>
        <v>1</v>
      </c>
      <c r="K1066" s="244"/>
      <c r="L1066" s="423"/>
      <c r="M1066" s="252"/>
      <c r="N1066" s="315">
        <f t="shared" ref="N1066:N1073" si="245">I1066</f>
        <v>15000</v>
      </c>
      <c r="O1066" s="424">
        <f t="shared" ref="O1066:O1073" si="246">L1066+M1066-N1066</f>
        <v>-15000</v>
      </c>
      <c r="P1066" s="244"/>
      <c r="Q1066" s="661"/>
      <c r="R1066" s="665"/>
      <c r="S1066" s="665"/>
      <c r="T1066" s="665"/>
      <c r="U1066" s="665"/>
      <c r="V1066" s="665"/>
      <c r="W1066" s="709"/>
      <c r="X1066" s="313">
        <f t="shared" si="243"/>
        <v>0</v>
      </c>
    </row>
    <row r="1067" spans="2:24" ht="18.600000000000001" hidden="1" thickBot="1">
      <c r="B1067" s="143"/>
      <c r="C1067" s="161">
        <v>552</v>
      </c>
      <c r="D1067" s="457" t="s">
        <v>205</v>
      </c>
      <c r="E1067" s="702"/>
      <c r="F1067" s="449"/>
      <c r="G1067" s="245"/>
      <c r="H1067" s="245"/>
      <c r="I1067" s="476">
        <f t="shared" si="244"/>
        <v>0</v>
      </c>
      <c r="J1067" s="243" t="str">
        <f t="shared" si="242"/>
        <v/>
      </c>
      <c r="K1067" s="244"/>
      <c r="L1067" s="423"/>
      <c r="M1067" s="252"/>
      <c r="N1067" s="315">
        <f t="shared" si="245"/>
        <v>0</v>
      </c>
      <c r="O1067" s="424">
        <f t="shared" si="246"/>
        <v>0</v>
      </c>
      <c r="P1067" s="244"/>
      <c r="Q1067" s="661"/>
      <c r="R1067" s="665"/>
      <c r="S1067" s="665"/>
      <c r="T1067" s="665"/>
      <c r="U1067" s="665"/>
      <c r="V1067" s="665"/>
      <c r="W1067" s="709"/>
      <c r="X1067" s="313">
        <f t="shared" si="243"/>
        <v>0</v>
      </c>
    </row>
    <row r="1068" spans="2:24" ht="18.600000000000001" hidden="1" thickBot="1">
      <c r="B1068" s="143"/>
      <c r="C1068" s="161">
        <v>558</v>
      </c>
      <c r="D1068" s="457" t="s">
        <v>1674</v>
      </c>
      <c r="E1068" s="702"/>
      <c r="F1068" s="592">
        <v>0</v>
      </c>
      <c r="G1068" s="592">
        <v>0</v>
      </c>
      <c r="H1068" s="592">
        <v>0</v>
      </c>
      <c r="I1068" s="476">
        <f t="shared" si="244"/>
        <v>0</v>
      </c>
      <c r="J1068" s="243" t="str">
        <f t="shared" si="242"/>
        <v/>
      </c>
      <c r="K1068" s="244"/>
      <c r="L1068" s="423"/>
      <c r="M1068" s="252"/>
      <c r="N1068" s="315">
        <f t="shared" si="245"/>
        <v>0</v>
      </c>
      <c r="O1068" s="424">
        <f t="shared" si="246"/>
        <v>0</v>
      </c>
      <c r="P1068" s="244"/>
      <c r="Q1068" s="661"/>
      <c r="R1068" s="665"/>
      <c r="S1068" s="665"/>
      <c r="T1068" s="665"/>
      <c r="U1068" s="665"/>
      <c r="V1068" s="665"/>
      <c r="W1068" s="709"/>
      <c r="X1068" s="313">
        <f t="shared" si="243"/>
        <v>0</v>
      </c>
    </row>
    <row r="1069" spans="2:24" ht="18.600000000000001" thickBot="1">
      <c r="B1069" s="143"/>
      <c r="C1069" s="161">
        <v>560</v>
      </c>
      <c r="D1069" s="458" t="s">
        <v>206</v>
      </c>
      <c r="E1069" s="702"/>
      <c r="F1069" s="449">
        <v>5000</v>
      </c>
      <c r="G1069" s="245"/>
      <c r="H1069" s="245"/>
      <c r="I1069" s="476">
        <f t="shared" si="244"/>
        <v>5000</v>
      </c>
      <c r="J1069" s="243">
        <f t="shared" si="242"/>
        <v>1</v>
      </c>
      <c r="K1069" s="244"/>
      <c r="L1069" s="423"/>
      <c r="M1069" s="252"/>
      <c r="N1069" s="315">
        <f t="shared" si="245"/>
        <v>5000</v>
      </c>
      <c r="O1069" s="424">
        <f t="shared" si="246"/>
        <v>-5000</v>
      </c>
      <c r="P1069" s="244"/>
      <c r="Q1069" s="661"/>
      <c r="R1069" s="665"/>
      <c r="S1069" s="665"/>
      <c r="T1069" s="665"/>
      <c r="U1069" s="665"/>
      <c r="V1069" s="665"/>
      <c r="W1069" s="709"/>
      <c r="X1069" s="313">
        <f t="shared" si="243"/>
        <v>0</v>
      </c>
    </row>
    <row r="1070" spans="2:24" ht="18.600000000000001" thickBot="1">
      <c r="B1070" s="143"/>
      <c r="C1070" s="161">
        <v>580</v>
      </c>
      <c r="D1070" s="457" t="s">
        <v>207</v>
      </c>
      <c r="E1070" s="702"/>
      <c r="F1070" s="449">
        <v>3000</v>
      </c>
      <c r="G1070" s="245"/>
      <c r="H1070" s="245"/>
      <c r="I1070" s="476">
        <f t="shared" si="244"/>
        <v>3000</v>
      </c>
      <c r="J1070" s="243">
        <f t="shared" si="242"/>
        <v>1</v>
      </c>
      <c r="K1070" s="244"/>
      <c r="L1070" s="423"/>
      <c r="M1070" s="252"/>
      <c r="N1070" s="315">
        <f t="shared" si="245"/>
        <v>3000</v>
      </c>
      <c r="O1070" s="424">
        <f t="shared" si="246"/>
        <v>-3000</v>
      </c>
      <c r="P1070" s="244"/>
      <c r="Q1070" s="661"/>
      <c r="R1070" s="665"/>
      <c r="S1070" s="665"/>
      <c r="T1070" s="665"/>
      <c r="U1070" s="665"/>
      <c r="V1070" s="665"/>
      <c r="W1070" s="709"/>
      <c r="X1070" s="313">
        <f t="shared" si="243"/>
        <v>0</v>
      </c>
    </row>
    <row r="1071" spans="2:24" ht="18.600000000000001" hidden="1" thickBot="1">
      <c r="B1071" s="143"/>
      <c r="C1071" s="161">
        <v>588</v>
      </c>
      <c r="D1071" s="457" t="s">
        <v>1679</v>
      </c>
      <c r="E1071" s="702"/>
      <c r="F1071" s="592">
        <v>0</v>
      </c>
      <c r="G1071" s="592">
        <v>0</v>
      </c>
      <c r="H1071" s="592">
        <v>0</v>
      </c>
      <c r="I1071" s="476">
        <f t="shared" si="244"/>
        <v>0</v>
      </c>
      <c r="J1071" s="243" t="str">
        <f t="shared" si="242"/>
        <v/>
      </c>
      <c r="K1071" s="244"/>
      <c r="L1071" s="423"/>
      <c r="M1071" s="252"/>
      <c r="N1071" s="315">
        <f t="shared" si="245"/>
        <v>0</v>
      </c>
      <c r="O1071" s="424">
        <f t="shared" si="246"/>
        <v>0</v>
      </c>
      <c r="P1071" s="244"/>
      <c r="Q1071" s="661"/>
      <c r="R1071" s="665"/>
      <c r="S1071" s="665"/>
      <c r="T1071" s="665"/>
      <c r="U1071" s="665"/>
      <c r="V1071" s="665"/>
      <c r="W1071" s="709"/>
      <c r="X1071" s="313">
        <f t="shared" si="243"/>
        <v>0</v>
      </c>
    </row>
    <row r="1072" spans="2:24" ht="32.4" hidden="1" thickBot="1">
      <c r="B1072" s="143"/>
      <c r="C1072" s="162">
        <v>590</v>
      </c>
      <c r="D1072" s="459" t="s">
        <v>208</v>
      </c>
      <c r="E1072" s="702"/>
      <c r="F1072" s="449"/>
      <c r="G1072" s="245"/>
      <c r="H1072" s="245"/>
      <c r="I1072" s="476">
        <f t="shared" si="244"/>
        <v>0</v>
      </c>
      <c r="J1072" s="243" t="str">
        <f t="shared" si="242"/>
        <v/>
      </c>
      <c r="K1072" s="244"/>
      <c r="L1072" s="423"/>
      <c r="M1072" s="252"/>
      <c r="N1072" s="315">
        <f t="shared" si="245"/>
        <v>0</v>
      </c>
      <c r="O1072" s="424">
        <f t="shared" si="246"/>
        <v>0</v>
      </c>
      <c r="P1072" s="244"/>
      <c r="Q1072" s="661"/>
      <c r="R1072" s="665"/>
      <c r="S1072" s="665"/>
      <c r="T1072" s="665"/>
      <c r="U1072" s="665"/>
      <c r="V1072" s="665"/>
      <c r="W1072" s="709"/>
      <c r="X1072" s="313">
        <f t="shared" si="243"/>
        <v>0</v>
      </c>
    </row>
    <row r="1073" spans="2:24" ht="18.600000000000001" hidden="1" thickBot="1">
      <c r="B1073" s="684">
        <v>800</v>
      </c>
      <c r="C1073" s="969" t="s">
        <v>1058</v>
      </c>
      <c r="D1073" s="969"/>
      <c r="E1073" s="685"/>
      <c r="F1073" s="688"/>
      <c r="G1073" s="689"/>
      <c r="H1073" s="689"/>
      <c r="I1073" s="690">
        <f t="shared" si="244"/>
        <v>0</v>
      </c>
      <c r="J1073" s="243" t="str">
        <f t="shared" si="242"/>
        <v/>
      </c>
      <c r="K1073" s="244"/>
      <c r="L1073" s="428"/>
      <c r="M1073" s="254"/>
      <c r="N1073" s="315">
        <f t="shared" si="245"/>
        <v>0</v>
      </c>
      <c r="O1073" s="424">
        <f t="shared" si="246"/>
        <v>0</v>
      </c>
      <c r="P1073" s="244"/>
      <c r="Q1073" s="663"/>
      <c r="R1073" s="664"/>
      <c r="S1073" s="665"/>
      <c r="T1073" s="665"/>
      <c r="U1073" s="664"/>
      <c r="V1073" s="665"/>
      <c r="W1073" s="709"/>
      <c r="X1073" s="313">
        <f t="shared" si="243"/>
        <v>0</v>
      </c>
    </row>
    <row r="1074" spans="2:24" ht="18.600000000000001" thickBot="1">
      <c r="B1074" s="684">
        <v>1000</v>
      </c>
      <c r="C1074" s="971" t="s">
        <v>210</v>
      </c>
      <c r="D1074" s="971"/>
      <c r="E1074" s="685"/>
      <c r="F1074" s="686">
        <f>SUM(F1075:F1091)</f>
        <v>79504</v>
      </c>
      <c r="G1074" s="687">
        <f>SUM(G1075:G1091)</f>
        <v>0</v>
      </c>
      <c r="H1074" s="687">
        <f>SUM(H1075:H1091)</f>
        <v>0</v>
      </c>
      <c r="I1074" s="687">
        <f>SUM(I1075:I1091)</f>
        <v>79504</v>
      </c>
      <c r="J1074" s="243">
        <f t="shared" si="242"/>
        <v>1</v>
      </c>
      <c r="K1074" s="244"/>
      <c r="L1074" s="316">
        <f>SUM(L1075:L1091)</f>
        <v>0</v>
      </c>
      <c r="M1074" s="317">
        <f>SUM(M1075:M1091)</f>
        <v>0</v>
      </c>
      <c r="N1074" s="425">
        <f>SUM(N1075:N1091)</f>
        <v>79504</v>
      </c>
      <c r="O1074" s="426">
        <f>SUM(O1075:O1091)</f>
        <v>-79504</v>
      </c>
      <c r="P1074" s="244"/>
      <c r="Q1074" s="316">
        <f t="shared" ref="Q1074:W1074" si="247">SUM(Q1075:Q1091)</f>
        <v>0</v>
      </c>
      <c r="R1074" s="317">
        <f t="shared" si="247"/>
        <v>0</v>
      </c>
      <c r="S1074" s="317">
        <f t="shared" si="247"/>
        <v>79000</v>
      </c>
      <c r="T1074" s="317">
        <f t="shared" si="247"/>
        <v>-79000</v>
      </c>
      <c r="U1074" s="317">
        <f t="shared" si="247"/>
        <v>0</v>
      </c>
      <c r="V1074" s="317">
        <f t="shared" si="247"/>
        <v>0</v>
      </c>
      <c r="W1074" s="426">
        <f t="shared" si="247"/>
        <v>0</v>
      </c>
      <c r="X1074" s="313">
        <f t="shared" si="243"/>
        <v>-79000</v>
      </c>
    </row>
    <row r="1075" spans="2:24" ht="18.600000000000001" thickBot="1">
      <c r="B1075" s="136"/>
      <c r="C1075" s="144">
        <v>1011</v>
      </c>
      <c r="D1075" s="163" t="s">
        <v>211</v>
      </c>
      <c r="E1075" s="702"/>
      <c r="F1075" s="449">
        <v>2000</v>
      </c>
      <c r="G1075" s="245"/>
      <c r="H1075" s="245"/>
      <c r="I1075" s="476">
        <f t="shared" ref="I1075:I1091" si="248">F1075+G1075+H1075</f>
        <v>2000</v>
      </c>
      <c r="J1075" s="243">
        <f t="shared" si="242"/>
        <v>1</v>
      </c>
      <c r="K1075" s="244"/>
      <c r="L1075" s="423"/>
      <c r="M1075" s="252"/>
      <c r="N1075" s="315">
        <f t="shared" ref="N1075:N1091" si="249">I1075</f>
        <v>2000</v>
      </c>
      <c r="O1075" s="424">
        <f t="shared" ref="O1075:O1091" si="250">L1075+M1075-N1075</f>
        <v>-2000</v>
      </c>
      <c r="P1075" s="244"/>
      <c r="Q1075" s="423"/>
      <c r="R1075" s="252"/>
      <c r="S1075" s="429">
        <f t="shared" ref="S1075:S1082" si="251">+IF(+(L1075+M1075)&gt;=I1075,+M1075,+(+I1075-L1075))</f>
        <v>2000</v>
      </c>
      <c r="T1075" s="315">
        <f t="shared" ref="T1075:T1082" si="252">Q1075+R1075-S1075</f>
        <v>-2000</v>
      </c>
      <c r="U1075" s="252"/>
      <c r="V1075" s="252"/>
      <c r="W1075" s="253"/>
      <c r="X1075" s="313">
        <f t="shared" si="243"/>
        <v>-2000</v>
      </c>
    </row>
    <row r="1076" spans="2:24" ht="18.600000000000001" hidden="1" thickBot="1">
      <c r="B1076" s="136"/>
      <c r="C1076" s="137">
        <v>1012</v>
      </c>
      <c r="D1076" s="145" t="s">
        <v>212</v>
      </c>
      <c r="E1076" s="702"/>
      <c r="F1076" s="449"/>
      <c r="G1076" s="245"/>
      <c r="H1076" s="245"/>
      <c r="I1076" s="476">
        <f t="shared" si="248"/>
        <v>0</v>
      </c>
      <c r="J1076" s="243" t="str">
        <f t="shared" si="242"/>
        <v/>
      </c>
      <c r="K1076" s="244"/>
      <c r="L1076" s="423"/>
      <c r="M1076" s="252"/>
      <c r="N1076" s="315">
        <f t="shared" si="249"/>
        <v>0</v>
      </c>
      <c r="O1076" s="424">
        <f t="shared" si="250"/>
        <v>0</v>
      </c>
      <c r="P1076" s="244"/>
      <c r="Q1076" s="423"/>
      <c r="R1076" s="252"/>
      <c r="S1076" s="429">
        <f t="shared" si="251"/>
        <v>0</v>
      </c>
      <c r="T1076" s="315">
        <f t="shared" si="252"/>
        <v>0</v>
      </c>
      <c r="U1076" s="252"/>
      <c r="V1076" s="252"/>
      <c r="W1076" s="253"/>
      <c r="X1076" s="313">
        <f t="shared" si="243"/>
        <v>0</v>
      </c>
    </row>
    <row r="1077" spans="2:24" ht="18.600000000000001" hidden="1" thickBot="1">
      <c r="B1077" s="136"/>
      <c r="C1077" s="137">
        <v>1013</v>
      </c>
      <c r="D1077" s="145" t="s">
        <v>213</v>
      </c>
      <c r="E1077" s="702"/>
      <c r="F1077" s="449"/>
      <c r="G1077" s="245"/>
      <c r="H1077" s="245"/>
      <c r="I1077" s="476">
        <f t="shared" si="248"/>
        <v>0</v>
      </c>
      <c r="J1077" s="243" t="str">
        <f t="shared" si="242"/>
        <v/>
      </c>
      <c r="K1077" s="244"/>
      <c r="L1077" s="423"/>
      <c r="M1077" s="252"/>
      <c r="N1077" s="315">
        <f t="shared" si="249"/>
        <v>0</v>
      </c>
      <c r="O1077" s="424">
        <f t="shared" si="250"/>
        <v>0</v>
      </c>
      <c r="P1077" s="244"/>
      <c r="Q1077" s="423"/>
      <c r="R1077" s="252"/>
      <c r="S1077" s="429">
        <f t="shared" si="251"/>
        <v>0</v>
      </c>
      <c r="T1077" s="315">
        <f t="shared" si="252"/>
        <v>0</v>
      </c>
      <c r="U1077" s="252"/>
      <c r="V1077" s="252"/>
      <c r="W1077" s="253"/>
      <c r="X1077" s="313">
        <f t="shared" si="243"/>
        <v>0</v>
      </c>
    </row>
    <row r="1078" spans="2:24" ht="18.600000000000001" hidden="1" thickBot="1">
      <c r="B1078" s="136"/>
      <c r="C1078" s="137">
        <v>1014</v>
      </c>
      <c r="D1078" s="145" t="s">
        <v>214</v>
      </c>
      <c r="E1078" s="702"/>
      <c r="F1078" s="449"/>
      <c r="G1078" s="245"/>
      <c r="H1078" s="245"/>
      <c r="I1078" s="476">
        <f t="shared" si="248"/>
        <v>0</v>
      </c>
      <c r="J1078" s="243" t="str">
        <f t="shared" si="242"/>
        <v/>
      </c>
      <c r="K1078" s="244"/>
      <c r="L1078" s="423"/>
      <c r="M1078" s="252"/>
      <c r="N1078" s="315">
        <f t="shared" si="249"/>
        <v>0</v>
      </c>
      <c r="O1078" s="424">
        <f t="shared" si="250"/>
        <v>0</v>
      </c>
      <c r="P1078" s="244"/>
      <c r="Q1078" s="423"/>
      <c r="R1078" s="252"/>
      <c r="S1078" s="429">
        <f t="shared" si="251"/>
        <v>0</v>
      </c>
      <c r="T1078" s="315">
        <f t="shared" si="252"/>
        <v>0</v>
      </c>
      <c r="U1078" s="252"/>
      <c r="V1078" s="252"/>
      <c r="W1078" s="253"/>
      <c r="X1078" s="313">
        <f t="shared" si="243"/>
        <v>0</v>
      </c>
    </row>
    <row r="1079" spans="2:24" ht="18.600000000000001" thickBot="1">
      <c r="B1079" s="136"/>
      <c r="C1079" s="137">
        <v>1015</v>
      </c>
      <c r="D1079" s="145" t="s">
        <v>215</v>
      </c>
      <c r="E1079" s="702"/>
      <c r="F1079" s="449">
        <v>20000</v>
      </c>
      <c r="G1079" s="245"/>
      <c r="H1079" s="245"/>
      <c r="I1079" s="476">
        <f t="shared" si="248"/>
        <v>20000</v>
      </c>
      <c r="J1079" s="243">
        <f t="shared" si="242"/>
        <v>1</v>
      </c>
      <c r="K1079" s="244"/>
      <c r="L1079" s="423"/>
      <c r="M1079" s="252"/>
      <c r="N1079" s="315">
        <f t="shared" si="249"/>
        <v>20000</v>
      </c>
      <c r="O1079" s="424">
        <f t="shared" si="250"/>
        <v>-20000</v>
      </c>
      <c r="P1079" s="244"/>
      <c r="Q1079" s="423"/>
      <c r="R1079" s="252"/>
      <c r="S1079" s="429">
        <f t="shared" si="251"/>
        <v>20000</v>
      </c>
      <c r="T1079" s="315">
        <f t="shared" si="252"/>
        <v>-20000</v>
      </c>
      <c r="U1079" s="252"/>
      <c r="V1079" s="252"/>
      <c r="W1079" s="253"/>
      <c r="X1079" s="313">
        <f t="shared" si="243"/>
        <v>-20000</v>
      </c>
    </row>
    <row r="1080" spans="2:24" ht="18.600000000000001" thickBot="1">
      <c r="B1080" s="136"/>
      <c r="C1080" s="137">
        <v>1016</v>
      </c>
      <c r="D1080" s="145" t="s">
        <v>216</v>
      </c>
      <c r="E1080" s="702"/>
      <c r="F1080" s="449">
        <v>30000</v>
      </c>
      <c r="G1080" s="245"/>
      <c r="H1080" s="245"/>
      <c r="I1080" s="476">
        <f t="shared" si="248"/>
        <v>30000</v>
      </c>
      <c r="J1080" s="243">
        <f t="shared" si="242"/>
        <v>1</v>
      </c>
      <c r="K1080" s="244"/>
      <c r="L1080" s="423"/>
      <c r="M1080" s="252"/>
      <c r="N1080" s="315">
        <f t="shared" si="249"/>
        <v>30000</v>
      </c>
      <c r="O1080" s="424">
        <f t="shared" si="250"/>
        <v>-30000</v>
      </c>
      <c r="P1080" s="244"/>
      <c r="Q1080" s="423"/>
      <c r="R1080" s="252"/>
      <c r="S1080" s="429">
        <f t="shared" si="251"/>
        <v>30000</v>
      </c>
      <c r="T1080" s="315">
        <f t="shared" si="252"/>
        <v>-30000</v>
      </c>
      <c r="U1080" s="252"/>
      <c r="V1080" s="252"/>
      <c r="W1080" s="253"/>
      <c r="X1080" s="313">
        <f t="shared" si="243"/>
        <v>-30000</v>
      </c>
    </row>
    <row r="1081" spans="2:24" ht="18.600000000000001" thickBot="1">
      <c r="B1081" s="140"/>
      <c r="C1081" s="164">
        <v>1020</v>
      </c>
      <c r="D1081" s="165" t="s">
        <v>217</v>
      </c>
      <c r="E1081" s="702"/>
      <c r="F1081" s="449">
        <v>27000</v>
      </c>
      <c r="G1081" s="245"/>
      <c r="H1081" s="245"/>
      <c r="I1081" s="476">
        <f t="shared" si="248"/>
        <v>27000</v>
      </c>
      <c r="J1081" s="243">
        <f t="shared" si="242"/>
        <v>1</v>
      </c>
      <c r="K1081" s="244"/>
      <c r="L1081" s="423"/>
      <c r="M1081" s="252"/>
      <c r="N1081" s="315">
        <f t="shared" si="249"/>
        <v>27000</v>
      </c>
      <c r="O1081" s="424">
        <f t="shared" si="250"/>
        <v>-27000</v>
      </c>
      <c r="P1081" s="244"/>
      <c r="Q1081" s="423"/>
      <c r="R1081" s="252"/>
      <c r="S1081" s="429">
        <f t="shared" si="251"/>
        <v>27000</v>
      </c>
      <c r="T1081" s="315">
        <f t="shared" si="252"/>
        <v>-27000</v>
      </c>
      <c r="U1081" s="252"/>
      <c r="V1081" s="252"/>
      <c r="W1081" s="253"/>
      <c r="X1081" s="313">
        <f t="shared" si="243"/>
        <v>-27000</v>
      </c>
    </row>
    <row r="1082" spans="2:24" ht="18.600000000000001" hidden="1" thickBot="1">
      <c r="B1082" s="136"/>
      <c r="C1082" s="137">
        <v>1030</v>
      </c>
      <c r="D1082" s="145" t="s">
        <v>218</v>
      </c>
      <c r="E1082" s="702"/>
      <c r="F1082" s="449"/>
      <c r="G1082" s="245"/>
      <c r="H1082" s="245"/>
      <c r="I1082" s="476">
        <f t="shared" si="248"/>
        <v>0</v>
      </c>
      <c r="J1082" s="243" t="str">
        <f t="shared" si="242"/>
        <v/>
      </c>
      <c r="K1082" s="244"/>
      <c r="L1082" s="423"/>
      <c r="M1082" s="252"/>
      <c r="N1082" s="315">
        <f t="shared" si="249"/>
        <v>0</v>
      </c>
      <c r="O1082" s="424">
        <f t="shared" si="250"/>
        <v>0</v>
      </c>
      <c r="P1082" s="244"/>
      <c r="Q1082" s="423"/>
      <c r="R1082" s="252"/>
      <c r="S1082" s="429">
        <f t="shared" si="251"/>
        <v>0</v>
      </c>
      <c r="T1082" s="315">
        <f t="shared" si="252"/>
        <v>0</v>
      </c>
      <c r="U1082" s="252"/>
      <c r="V1082" s="252"/>
      <c r="W1082" s="253"/>
      <c r="X1082" s="313">
        <f t="shared" si="243"/>
        <v>0</v>
      </c>
    </row>
    <row r="1083" spans="2:24" ht="18.600000000000001" thickBot="1">
      <c r="B1083" s="136"/>
      <c r="C1083" s="164">
        <v>1051</v>
      </c>
      <c r="D1083" s="167" t="s">
        <v>219</v>
      </c>
      <c r="E1083" s="702"/>
      <c r="F1083" s="449">
        <v>504</v>
      </c>
      <c r="G1083" s="245"/>
      <c r="H1083" s="245"/>
      <c r="I1083" s="476">
        <f t="shared" si="248"/>
        <v>504</v>
      </c>
      <c r="J1083" s="243">
        <f t="shared" si="242"/>
        <v>1</v>
      </c>
      <c r="K1083" s="244"/>
      <c r="L1083" s="423"/>
      <c r="M1083" s="252"/>
      <c r="N1083" s="315">
        <f t="shared" si="249"/>
        <v>504</v>
      </c>
      <c r="O1083" s="424">
        <f t="shared" si="250"/>
        <v>-504</v>
      </c>
      <c r="P1083" s="244"/>
      <c r="Q1083" s="661"/>
      <c r="R1083" s="665"/>
      <c r="S1083" s="665"/>
      <c r="T1083" s="665"/>
      <c r="U1083" s="665"/>
      <c r="V1083" s="665"/>
      <c r="W1083" s="709"/>
      <c r="X1083" s="313">
        <f t="shared" si="243"/>
        <v>0</v>
      </c>
    </row>
    <row r="1084" spans="2:24" ht="18.600000000000001" hidden="1" thickBot="1">
      <c r="B1084" s="136"/>
      <c r="C1084" s="137">
        <v>1052</v>
      </c>
      <c r="D1084" s="145" t="s">
        <v>220</v>
      </c>
      <c r="E1084" s="702"/>
      <c r="F1084" s="449"/>
      <c r="G1084" s="245"/>
      <c r="H1084" s="245"/>
      <c r="I1084" s="476">
        <f t="shared" si="248"/>
        <v>0</v>
      </c>
      <c r="J1084" s="243" t="str">
        <f t="shared" si="242"/>
        <v/>
      </c>
      <c r="K1084" s="244"/>
      <c r="L1084" s="423"/>
      <c r="M1084" s="252"/>
      <c r="N1084" s="315">
        <f t="shared" si="249"/>
        <v>0</v>
      </c>
      <c r="O1084" s="424">
        <f t="shared" si="250"/>
        <v>0</v>
      </c>
      <c r="P1084" s="244"/>
      <c r="Q1084" s="661"/>
      <c r="R1084" s="665"/>
      <c r="S1084" s="665"/>
      <c r="T1084" s="665"/>
      <c r="U1084" s="665"/>
      <c r="V1084" s="665"/>
      <c r="W1084" s="709"/>
      <c r="X1084" s="313">
        <f t="shared" si="243"/>
        <v>0</v>
      </c>
    </row>
    <row r="1085" spans="2:24" ht="18.600000000000001" hidden="1" thickBot="1">
      <c r="B1085" s="136"/>
      <c r="C1085" s="168">
        <v>1053</v>
      </c>
      <c r="D1085" s="169" t="s">
        <v>1680</v>
      </c>
      <c r="E1085" s="702"/>
      <c r="F1085" s="449"/>
      <c r="G1085" s="245"/>
      <c r="H1085" s="245"/>
      <c r="I1085" s="476">
        <f t="shared" si="248"/>
        <v>0</v>
      </c>
      <c r="J1085" s="243" t="str">
        <f t="shared" si="242"/>
        <v/>
      </c>
      <c r="K1085" s="244"/>
      <c r="L1085" s="423"/>
      <c r="M1085" s="252"/>
      <c r="N1085" s="315">
        <f t="shared" si="249"/>
        <v>0</v>
      </c>
      <c r="O1085" s="424">
        <f t="shared" si="250"/>
        <v>0</v>
      </c>
      <c r="P1085" s="244"/>
      <c r="Q1085" s="661"/>
      <c r="R1085" s="665"/>
      <c r="S1085" s="665"/>
      <c r="T1085" s="665"/>
      <c r="U1085" s="665"/>
      <c r="V1085" s="665"/>
      <c r="W1085" s="709"/>
      <c r="X1085" s="313">
        <f t="shared" si="243"/>
        <v>0</v>
      </c>
    </row>
    <row r="1086" spans="2:24" ht="18.600000000000001" hidden="1" thickBot="1">
      <c r="B1086" s="136"/>
      <c r="C1086" s="137">
        <v>1062</v>
      </c>
      <c r="D1086" s="139" t="s">
        <v>221</v>
      </c>
      <c r="E1086" s="702"/>
      <c r="F1086" s="449"/>
      <c r="G1086" s="245"/>
      <c r="H1086" s="245"/>
      <c r="I1086" s="476">
        <f t="shared" si="248"/>
        <v>0</v>
      </c>
      <c r="J1086" s="243" t="str">
        <f t="shared" si="242"/>
        <v/>
      </c>
      <c r="K1086" s="244"/>
      <c r="L1086" s="423"/>
      <c r="M1086" s="252"/>
      <c r="N1086" s="315">
        <f t="shared" si="249"/>
        <v>0</v>
      </c>
      <c r="O1086" s="424">
        <f t="shared" si="250"/>
        <v>0</v>
      </c>
      <c r="P1086" s="244"/>
      <c r="Q1086" s="423"/>
      <c r="R1086" s="252"/>
      <c r="S1086" s="429">
        <f>+IF(+(L1086+M1086)&gt;=I1086,+M1086,+(+I1086-L1086))</f>
        <v>0</v>
      </c>
      <c r="T1086" s="315">
        <f>Q1086+R1086-S1086</f>
        <v>0</v>
      </c>
      <c r="U1086" s="252"/>
      <c r="V1086" s="252"/>
      <c r="W1086" s="253"/>
      <c r="X1086" s="313">
        <f t="shared" si="243"/>
        <v>0</v>
      </c>
    </row>
    <row r="1087" spans="2:24" ht="18.600000000000001" hidden="1" thickBot="1">
      <c r="B1087" s="136"/>
      <c r="C1087" s="137">
        <v>1063</v>
      </c>
      <c r="D1087" s="139" t="s">
        <v>222</v>
      </c>
      <c r="E1087" s="702"/>
      <c r="F1087" s="449"/>
      <c r="G1087" s="245"/>
      <c r="H1087" s="245"/>
      <c r="I1087" s="476">
        <f t="shared" si="248"/>
        <v>0</v>
      </c>
      <c r="J1087" s="243" t="str">
        <f t="shared" si="242"/>
        <v/>
      </c>
      <c r="K1087" s="244"/>
      <c r="L1087" s="423"/>
      <c r="M1087" s="252"/>
      <c r="N1087" s="315">
        <f t="shared" si="249"/>
        <v>0</v>
      </c>
      <c r="O1087" s="424">
        <f t="shared" si="250"/>
        <v>0</v>
      </c>
      <c r="P1087" s="244"/>
      <c r="Q1087" s="661"/>
      <c r="R1087" s="665"/>
      <c r="S1087" s="665"/>
      <c r="T1087" s="665"/>
      <c r="U1087" s="665"/>
      <c r="V1087" s="665"/>
      <c r="W1087" s="709"/>
      <c r="X1087" s="313">
        <f t="shared" si="243"/>
        <v>0</v>
      </c>
    </row>
    <row r="1088" spans="2:24" ht="18.600000000000001" hidden="1" thickBot="1">
      <c r="B1088" s="136"/>
      <c r="C1088" s="168">
        <v>1069</v>
      </c>
      <c r="D1088" s="170" t="s">
        <v>223</v>
      </c>
      <c r="E1088" s="702"/>
      <c r="F1088" s="449"/>
      <c r="G1088" s="245"/>
      <c r="H1088" s="245"/>
      <c r="I1088" s="476">
        <f t="shared" si="248"/>
        <v>0</v>
      </c>
      <c r="J1088" s="243" t="str">
        <f t="shared" ref="J1088:J1119" si="253">(IF($E1088&lt;&gt;0,$J$2,IF($I1088&lt;&gt;0,$J$2,"")))</f>
        <v/>
      </c>
      <c r="K1088" s="244"/>
      <c r="L1088" s="423"/>
      <c r="M1088" s="252"/>
      <c r="N1088" s="315">
        <f t="shared" si="249"/>
        <v>0</v>
      </c>
      <c r="O1088" s="424">
        <f t="shared" si="250"/>
        <v>0</v>
      </c>
      <c r="P1088" s="244"/>
      <c r="Q1088" s="423"/>
      <c r="R1088" s="252"/>
      <c r="S1088" s="429">
        <f>+IF(+(L1088+M1088)&gt;=I1088,+M1088,+(+I1088-L1088))</f>
        <v>0</v>
      </c>
      <c r="T1088" s="315">
        <f>Q1088+R1088-S1088</f>
        <v>0</v>
      </c>
      <c r="U1088" s="252"/>
      <c r="V1088" s="252"/>
      <c r="W1088" s="253"/>
      <c r="X1088" s="313">
        <f t="shared" ref="X1088:X1119" si="254">T1088-U1088-V1088-W1088</f>
        <v>0</v>
      </c>
    </row>
    <row r="1089" spans="2:24" ht="31.8" hidden="1" thickBot="1">
      <c r="B1089" s="140"/>
      <c r="C1089" s="137">
        <v>1091</v>
      </c>
      <c r="D1089" s="145" t="s">
        <v>224</v>
      </c>
      <c r="E1089" s="702"/>
      <c r="F1089" s="449"/>
      <c r="G1089" s="245"/>
      <c r="H1089" s="245"/>
      <c r="I1089" s="476">
        <f t="shared" si="248"/>
        <v>0</v>
      </c>
      <c r="J1089" s="243" t="str">
        <f t="shared" si="253"/>
        <v/>
      </c>
      <c r="K1089" s="244"/>
      <c r="L1089" s="423"/>
      <c r="M1089" s="252"/>
      <c r="N1089" s="315">
        <f t="shared" si="249"/>
        <v>0</v>
      </c>
      <c r="O1089" s="424">
        <f t="shared" si="250"/>
        <v>0</v>
      </c>
      <c r="P1089" s="244"/>
      <c r="Q1089" s="423"/>
      <c r="R1089" s="252"/>
      <c r="S1089" s="429">
        <f>+IF(+(L1089+M1089)&gt;=I1089,+M1089,+(+I1089-L1089))</f>
        <v>0</v>
      </c>
      <c r="T1089" s="315">
        <f>Q1089+R1089-S1089</f>
        <v>0</v>
      </c>
      <c r="U1089" s="252"/>
      <c r="V1089" s="252"/>
      <c r="W1089" s="253"/>
      <c r="X1089" s="313">
        <f t="shared" si="254"/>
        <v>0</v>
      </c>
    </row>
    <row r="1090" spans="2:24" ht="18.600000000000001" hidden="1" thickBot="1">
      <c r="B1090" s="136"/>
      <c r="C1090" s="137">
        <v>1092</v>
      </c>
      <c r="D1090" s="145" t="s">
        <v>351</v>
      </c>
      <c r="E1090" s="702"/>
      <c r="F1090" s="449"/>
      <c r="G1090" s="245"/>
      <c r="H1090" s="245"/>
      <c r="I1090" s="476">
        <f t="shared" si="248"/>
        <v>0</v>
      </c>
      <c r="J1090" s="243" t="str">
        <f t="shared" si="253"/>
        <v/>
      </c>
      <c r="K1090" s="244"/>
      <c r="L1090" s="423"/>
      <c r="M1090" s="252"/>
      <c r="N1090" s="315">
        <f t="shared" si="249"/>
        <v>0</v>
      </c>
      <c r="O1090" s="424">
        <f t="shared" si="250"/>
        <v>0</v>
      </c>
      <c r="P1090" s="244"/>
      <c r="Q1090" s="661"/>
      <c r="R1090" s="665"/>
      <c r="S1090" s="665"/>
      <c r="T1090" s="665"/>
      <c r="U1090" s="665"/>
      <c r="V1090" s="665"/>
      <c r="W1090" s="709"/>
      <c r="X1090" s="313">
        <f t="shared" si="254"/>
        <v>0</v>
      </c>
    </row>
    <row r="1091" spans="2:24" ht="18.600000000000001" hidden="1" thickBot="1">
      <c r="B1091" s="136"/>
      <c r="C1091" s="142">
        <v>1098</v>
      </c>
      <c r="D1091" s="146" t="s">
        <v>225</v>
      </c>
      <c r="E1091" s="702"/>
      <c r="F1091" s="449"/>
      <c r="G1091" s="245"/>
      <c r="H1091" s="245"/>
      <c r="I1091" s="476">
        <f t="shared" si="248"/>
        <v>0</v>
      </c>
      <c r="J1091" s="243" t="str">
        <f t="shared" si="253"/>
        <v/>
      </c>
      <c r="K1091" s="244"/>
      <c r="L1091" s="423"/>
      <c r="M1091" s="252"/>
      <c r="N1091" s="315">
        <f t="shared" si="249"/>
        <v>0</v>
      </c>
      <c r="O1091" s="424">
        <f t="shared" si="250"/>
        <v>0</v>
      </c>
      <c r="P1091" s="244"/>
      <c r="Q1091" s="423"/>
      <c r="R1091" s="252"/>
      <c r="S1091" s="429">
        <f>+IF(+(L1091+M1091)&gt;=I1091,+M1091,+(+I1091-L1091))</f>
        <v>0</v>
      </c>
      <c r="T1091" s="315">
        <f>Q1091+R1091-S1091</f>
        <v>0</v>
      </c>
      <c r="U1091" s="252"/>
      <c r="V1091" s="252"/>
      <c r="W1091" s="253"/>
      <c r="X1091" s="313">
        <f t="shared" si="254"/>
        <v>0</v>
      </c>
    </row>
    <row r="1092" spans="2:24" ht="18.600000000000001" hidden="1" thickBot="1">
      <c r="B1092" s="684">
        <v>1900</v>
      </c>
      <c r="C1092" s="946" t="s">
        <v>285</v>
      </c>
      <c r="D1092" s="946"/>
      <c r="E1092" s="685"/>
      <c r="F1092" s="686">
        <f>SUM(F1093:F1095)</f>
        <v>0</v>
      </c>
      <c r="G1092" s="687">
        <f>SUM(G1093:G1095)</f>
        <v>0</v>
      </c>
      <c r="H1092" s="687">
        <f>SUM(H1093:H1095)</f>
        <v>0</v>
      </c>
      <c r="I1092" s="687">
        <f>SUM(I1093:I1095)</f>
        <v>0</v>
      </c>
      <c r="J1092" s="243" t="str">
        <f t="shared" si="253"/>
        <v/>
      </c>
      <c r="K1092" s="244"/>
      <c r="L1092" s="316">
        <f>SUM(L1093:L1095)</f>
        <v>0</v>
      </c>
      <c r="M1092" s="317">
        <f>SUM(M1093:M1095)</f>
        <v>0</v>
      </c>
      <c r="N1092" s="425">
        <f>SUM(N1093:N1095)</f>
        <v>0</v>
      </c>
      <c r="O1092" s="426">
        <f>SUM(O1093:O1095)</f>
        <v>0</v>
      </c>
      <c r="P1092" s="244"/>
      <c r="Q1092" s="663"/>
      <c r="R1092" s="664"/>
      <c r="S1092" s="664"/>
      <c r="T1092" s="664"/>
      <c r="U1092" s="664"/>
      <c r="V1092" s="664"/>
      <c r="W1092" s="710"/>
      <c r="X1092" s="313">
        <f t="shared" si="254"/>
        <v>0</v>
      </c>
    </row>
    <row r="1093" spans="2:24" ht="18.600000000000001" hidden="1" thickBot="1">
      <c r="B1093" s="136"/>
      <c r="C1093" s="144">
        <v>1901</v>
      </c>
      <c r="D1093" s="138" t="s">
        <v>286</v>
      </c>
      <c r="E1093" s="702"/>
      <c r="F1093" s="449"/>
      <c r="G1093" s="245"/>
      <c r="H1093" s="245"/>
      <c r="I1093" s="476">
        <f>F1093+G1093+H1093</f>
        <v>0</v>
      </c>
      <c r="J1093" s="243" t="str">
        <f t="shared" si="253"/>
        <v/>
      </c>
      <c r="K1093" s="244"/>
      <c r="L1093" s="423"/>
      <c r="M1093" s="252"/>
      <c r="N1093" s="315">
        <f>I1093</f>
        <v>0</v>
      </c>
      <c r="O1093" s="424">
        <f>L1093+M1093-N1093</f>
        <v>0</v>
      </c>
      <c r="P1093" s="244"/>
      <c r="Q1093" s="661"/>
      <c r="R1093" s="665"/>
      <c r="S1093" s="665"/>
      <c r="T1093" s="665"/>
      <c r="U1093" s="665"/>
      <c r="V1093" s="665"/>
      <c r="W1093" s="709"/>
      <c r="X1093" s="313">
        <f t="shared" si="254"/>
        <v>0</v>
      </c>
    </row>
    <row r="1094" spans="2:24" ht="18.600000000000001" hidden="1" thickBot="1">
      <c r="B1094" s="136"/>
      <c r="C1094" s="137">
        <v>1981</v>
      </c>
      <c r="D1094" s="139" t="s">
        <v>287</v>
      </c>
      <c r="E1094" s="702"/>
      <c r="F1094" s="449"/>
      <c r="G1094" s="245"/>
      <c r="H1094" s="245"/>
      <c r="I1094" s="476">
        <f>F1094+G1094+H1094</f>
        <v>0</v>
      </c>
      <c r="J1094" s="243" t="str">
        <f t="shared" si="253"/>
        <v/>
      </c>
      <c r="K1094" s="244"/>
      <c r="L1094" s="423"/>
      <c r="M1094" s="252"/>
      <c r="N1094" s="315">
        <f>I1094</f>
        <v>0</v>
      </c>
      <c r="O1094" s="424">
        <f>L1094+M1094-N1094</f>
        <v>0</v>
      </c>
      <c r="P1094" s="244"/>
      <c r="Q1094" s="661"/>
      <c r="R1094" s="665"/>
      <c r="S1094" s="665"/>
      <c r="T1094" s="665"/>
      <c r="U1094" s="665"/>
      <c r="V1094" s="665"/>
      <c r="W1094" s="709"/>
      <c r="X1094" s="313">
        <f t="shared" si="254"/>
        <v>0</v>
      </c>
    </row>
    <row r="1095" spans="2:24" ht="18.600000000000001" hidden="1" thickBot="1">
      <c r="B1095" s="136"/>
      <c r="C1095" s="142">
        <v>1991</v>
      </c>
      <c r="D1095" s="141" t="s">
        <v>288</v>
      </c>
      <c r="E1095" s="702"/>
      <c r="F1095" s="449"/>
      <c r="G1095" s="245"/>
      <c r="H1095" s="245"/>
      <c r="I1095" s="476">
        <f>F1095+G1095+H1095</f>
        <v>0</v>
      </c>
      <c r="J1095" s="243" t="str">
        <f t="shared" si="253"/>
        <v/>
      </c>
      <c r="K1095" s="244"/>
      <c r="L1095" s="423"/>
      <c r="M1095" s="252"/>
      <c r="N1095" s="315">
        <f>I1095</f>
        <v>0</v>
      </c>
      <c r="O1095" s="424">
        <f>L1095+M1095-N1095</f>
        <v>0</v>
      </c>
      <c r="P1095" s="244"/>
      <c r="Q1095" s="661"/>
      <c r="R1095" s="665"/>
      <c r="S1095" s="665"/>
      <c r="T1095" s="665"/>
      <c r="U1095" s="665"/>
      <c r="V1095" s="665"/>
      <c r="W1095" s="709"/>
      <c r="X1095" s="313">
        <f t="shared" si="254"/>
        <v>0</v>
      </c>
    </row>
    <row r="1096" spans="2:24" ht="18.600000000000001" hidden="1" thickBot="1">
      <c r="B1096" s="684">
        <v>2100</v>
      </c>
      <c r="C1096" s="946" t="s">
        <v>1066</v>
      </c>
      <c r="D1096" s="946"/>
      <c r="E1096" s="685"/>
      <c r="F1096" s="686">
        <f>SUM(F1097:F1101)</f>
        <v>0</v>
      </c>
      <c r="G1096" s="687">
        <f>SUM(G1097:G1101)</f>
        <v>0</v>
      </c>
      <c r="H1096" s="687">
        <f>SUM(H1097:H1101)</f>
        <v>0</v>
      </c>
      <c r="I1096" s="687">
        <f>SUM(I1097:I1101)</f>
        <v>0</v>
      </c>
      <c r="J1096" s="243" t="str">
        <f t="shared" si="253"/>
        <v/>
      </c>
      <c r="K1096" s="244"/>
      <c r="L1096" s="316">
        <f>SUM(L1097:L1101)</f>
        <v>0</v>
      </c>
      <c r="M1096" s="317">
        <f>SUM(M1097:M1101)</f>
        <v>0</v>
      </c>
      <c r="N1096" s="425">
        <f>SUM(N1097:N1101)</f>
        <v>0</v>
      </c>
      <c r="O1096" s="426">
        <f>SUM(O1097:O1101)</f>
        <v>0</v>
      </c>
      <c r="P1096" s="244"/>
      <c r="Q1096" s="663"/>
      <c r="R1096" s="664"/>
      <c r="S1096" s="664"/>
      <c r="T1096" s="664"/>
      <c r="U1096" s="664"/>
      <c r="V1096" s="664"/>
      <c r="W1096" s="710"/>
      <c r="X1096" s="313">
        <f t="shared" si="254"/>
        <v>0</v>
      </c>
    </row>
    <row r="1097" spans="2:24" ht="18.600000000000001" hidden="1" thickBot="1">
      <c r="B1097" s="136"/>
      <c r="C1097" s="144">
        <v>2110</v>
      </c>
      <c r="D1097" s="147" t="s">
        <v>226</v>
      </c>
      <c r="E1097" s="702"/>
      <c r="F1097" s="449"/>
      <c r="G1097" s="245"/>
      <c r="H1097" s="245"/>
      <c r="I1097" s="476">
        <f>F1097+G1097+H1097</f>
        <v>0</v>
      </c>
      <c r="J1097" s="243" t="str">
        <f t="shared" si="253"/>
        <v/>
      </c>
      <c r="K1097" s="244"/>
      <c r="L1097" s="423"/>
      <c r="M1097" s="252"/>
      <c r="N1097" s="315">
        <f>I1097</f>
        <v>0</v>
      </c>
      <c r="O1097" s="424">
        <f>L1097+M1097-N1097</f>
        <v>0</v>
      </c>
      <c r="P1097" s="244"/>
      <c r="Q1097" s="661"/>
      <c r="R1097" s="665"/>
      <c r="S1097" s="665"/>
      <c r="T1097" s="665"/>
      <c r="U1097" s="665"/>
      <c r="V1097" s="665"/>
      <c r="W1097" s="709"/>
      <c r="X1097" s="313">
        <f t="shared" si="254"/>
        <v>0</v>
      </c>
    </row>
    <row r="1098" spans="2:24" ht="18.600000000000001" hidden="1" thickBot="1">
      <c r="B1098" s="171"/>
      <c r="C1098" s="137">
        <v>2120</v>
      </c>
      <c r="D1098" s="159" t="s">
        <v>227</v>
      </c>
      <c r="E1098" s="702"/>
      <c r="F1098" s="449"/>
      <c r="G1098" s="245"/>
      <c r="H1098" s="245"/>
      <c r="I1098" s="476">
        <f>F1098+G1098+H1098</f>
        <v>0</v>
      </c>
      <c r="J1098" s="243" t="str">
        <f t="shared" si="253"/>
        <v/>
      </c>
      <c r="K1098" s="244"/>
      <c r="L1098" s="423"/>
      <c r="M1098" s="252"/>
      <c r="N1098" s="315">
        <f>I1098</f>
        <v>0</v>
      </c>
      <c r="O1098" s="424">
        <f>L1098+M1098-N1098</f>
        <v>0</v>
      </c>
      <c r="P1098" s="244"/>
      <c r="Q1098" s="661"/>
      <c r="R1098" s="665"/>
      <c r="S1098" s="665"/>
      <c r="T1098" s="665"/>
      <c r="U1098" s="665"/>
      <c r="V1098" s="665"/>
      <c r="W1098" s="709"/>
      <c r="X1098" s="313">
        <f t="shared" si="254"/>
        <v>0</v>
      </c>
    </row>
    <row r="1099" spans="2:24" ht="18.600000000000001" hidden="1" thickBot="1">
      <c r="B1099" s="171"/>
      <c r="C1099" s="137">
        <v>2125</v>
      </c>
      <c r="D1099" s="156" t="s">
        <v>1059</v>
      </c>
      <c r="E1099" s="702"/>
      <c r="F1099" s="592">
        <v>0</v>
      </c>
      <c r="G1099" s="592">
        <v>0</v>
      </c>
      <c r="H1099" s="592">
        <v>0</v>
      </c>
      <c r="I1099" s="476">
        <f>F1099+G1099+H1099</f>
        <v>0</v>
      </c>
      <c r="J1099" s="243" t="str">
        <f t="shared" si="253"/>
        <v/>
      </c>
      <c r="K1099" s="244"/>
      <c r="L1099" s="423"/>
      <c r="M1099" s="252"/>
      <c r="N1099" s="315">
        <f>I1099</f>
        <v>0</v>
      </c>
      <c r="O1099" s="424">
        <f>L1099+M1099-N1099</f>
        <v>0</v>
      </c>
      <c r="P1099" s="244"/>
      <c r="Q1099" s="661"/>
      <c r="R1099" s="665"/>
      <c r="S1099" s="665"/>
      <c r="T1099" s="665"/>
      <c r="U1099" s="665"/>
      <c r="V1099" s="665"/>
      <c r="W1099" s="709"/>
      <c r="X1099" s="313">
        <f t="shared" si="254"/>
        <v>0</v>
      </c>
    </row>
    <row r="1100" spans="2:24" ht="18.600000000000001" hidden="1" thickBot="1">
      <c r="B1100" s="143"/>
      <c r="C1100" s="137">
        <v>2140</v>
      </c>
      <c r="D1100" s="159" t="s">
        <v>229</v>
      </c>
      <c r="E1100" s="702"/>
      <c r="F1100" s="592">
        <v>0</v>
      </c>
      <c r="G1100" s="592">
        <v>0</v>
      </c>
      <c r="H1100" s="592">
        <v>0</v>
      </c>
      <c r="I1100" s="476">
        <f>F1100+G1100+H1100</f>
        <v>0</v>
      </c>
      <c r="J1100" s="243" t="str">
        <f t="shared" si="253"/>
        <v/>
      </c>
      <c r="K1100" s="244"/>
      <c r="L1100" s="423"/>
      <c r="M1100" s="252"/>
      <c r="N1100" s="315">
        <f>I1100</f>
        <v>0</v>
      </c>
      <c r="O1100" s="424">
        <f>L1100+M1100-N1100</f>
        <v>0</v>
      </c>
      <c r="P1100" s="244"/>
      <c r="Q1100" s="661"/>
      <c r="R1100" s="665"/>
      <c r="S1100" s="665"/>
      <c r="T1100" s="665"/>
      <c r="U1100" s="665"/>
      <c r="V1100" s="665"/>
      <c r="W1100" s="709"/>
      <c r="X1100" s="313">
        <f t="shared" si="254"/>
        <v>0</v>
      </c>
    </row>
    <row r="1101" spans="2:24" ht="18.600000000000001" hidden="1" thickBot="1">
      <c r="B1101" s="136"/>
      <c r="C1101" s="142">
        <v>2190</v>
      </c>
      <c r="D1101" s="491" t="s">
        <v>230</v>
      </c>
      <c r="E1101" s="702"/>
      <c r="F1101" s="449"/>
      <c r="G1101" s="245"/>
      <c r="H1101" s="245"/>
      <c r="I1101" s="476">
        <f>F1101+G1101+H1101</f>
        <v>0</v>
      </c>
      <c r="J1101" s="243" t="str">
        <f t="shared" si="253"/>
        <v/>
      </c>
      <c r="K1101" s="244"/>
      <c r="L1101" s="423"/>
      <c r="M1101" s="252"/>
      <c r="N1101" s="315">
        <f>I1101</f>
        <v>0</v>
      </c>
      <c r="O1101" s="424">
        <f>L1101+M1101-N1101</f>
        <v>0</v>
      </c>
      <c r="P1101" s="244"/>
      <c r="Q1101" s="661"/>
      <c r="R1101" s="665"/>
      <c r="S1101" s="665"/>
      <c r="T1101" s="665"/>
      <c r="U1101" s="665"/>
      <c r="V1101" s="665"/>
      <c r="W1101" s="709"/>
      <c r="X1101" s="313">
        <f t="shared" si="254"/>
        <v>0</v>
      </c>
    </row>
    <row r="1102" spans="2:24" ht="18.600000000000001" hidden="1" thickBot="1">
      <c r="B1102" s="684">
        <v>2200</v>
      </c>
      <c r="C1102" s="946" t="s">
        <v>231</v>
      </c>
      <c r="D1102" s="946"/>
      <c r="E1102" s="685"/>
      <c r="F1102" s="686">
        <f>SUM(F1103:F1104)</f>
        <v>0</v>
      </c>
      <c r="G1102" s="687">
        <f>SUM(G1103:G1104)</f>
        <v>0</v>
      </c>
      <c r="H1102" s="687">
        <f>SUM(H1103:H1104)</f>
        <v>0</v>
      </c>
      <c r="I1102" s="687">
        <f>SUM(I1103:I1104)</f>
        <v>0</v>
      </c>
      <c r="J1102" s="243" t="str">
        <f t="shared" si="253"/>
        <v/>
      </c>
      <c r="K1102" s="244"/>
      <c r="L1102" s="316">
        <f>SUM(L1103:L1104)</f>
        <v>0</v>
      </c>
      <c r="M1102" s="317">
        <f>SUM(M1103:M1104)</f>
        <v>0</v>
      </c>
      <c r="N1102" s="425">
        <f>SUM(N1103:N1104)</f>
        <v>0</v>
      </c>
      <c r="O1102" s="426">
        <f>SUM(O1103:O1104)</f>
        <v>0</v>
      </c>
      <c r="P1102" s="244"/>
      <c r="Q1102" s="663"/>
      <c r="R1102" s="664"/>
      <c r="S1102" s="664"/>
      <c r="T1102" s="664"/>
      <c r="U1102" s="664"/>
      <c r="V1102" s="664"/>
      <c r="W1102" s="710"/>
      <c r="X1102" s="313">
        <f t="shared" si="254"/>
        <v>0</v>
      </c>
    </row>
    <row r="1103" spans="2:24" ht="18.600000000000001" hidden="1" thickBot="1">
      <c r="B1103" s="136"/>
      <c r="C1103" s="137">
        <v>2221</v>
      </c>
      <c r="D1103" s="139" t="s">
        <v>1439</v>
      </c>
      <c r="E1103" s="702"/>
      <c r="F1103" s="449"/>
      <c r="G1103" s="245"/>
      <c r="H1103" s="245"/>
      <c r="I1103" s="476">
        <f>F1103+G1103+H1103</f>
        <v>0</v>
      </c>
      <c r="J1103" s="243" t="str">
        <f t="shared" si="253"/>
        <v/>
      </c>
      <c r="K1103" s="244"/>
      <c r="L1103" s="423"/>
      <c r="M1103" s="252"/>
      <c r="N1103" s="315">
        <f t="shared" ref="N1103:N1111" si="255">I1103</f>
        <v>0</v>
      </c>
      <c r="O1103" s="424">
        <f t="shared" ref="O1103:O1111" si="256">L1103+M1103-N1103</f>
        <v>0</v>
      </c>
      <c r="P1103" s="244"/>
      <c r="Q1103" s="661"/>
      <c r="R1103" s="665"/>
      <c r="S1103" s="665"/>
      <c r="T1103" s="665"/>
      <c r="U1103" s="665"/>
      <c r="V1103" s="665"/>
      <c r="W1103" s="709"/>
      <c r="X1103" s="313">
        <f t="shared" si="254"/>
        <v>0</v>
      </c>
    </row>
    <row r="1104" spans="2:24" ht="18.600000000000001" hidden="1" thickBot="1">
      <c r="B1104" s="136"/>
      <c r="C1104" s="142">
        <v>2224</v>
      </c>
      <c r="D1104" s="141" t="s">
        <v>232</v>
      </c>
      <c r="E1104" s="702"/>
      <c r="F1104" s="449"/>
      <c r="G1104" s="245"/>
      <c r="H1104" s="245"/>
      <c r="I1104" s="476">
        <f>F1104+G1104+H1104</f>
        <v>0</v>
      </c>
      <c r="J1104" s="243" t="str">
        <f t="shared" si="253"/>
        <v/>
      </c>
      <c r="K1104" s="244"/>
      <c r="L1104" s="423"/>
      <c r="M1104" s="252"/>
      <c r="N1104" s="315">
        <f t="shared" si="255"/>
        <v>0</v>
      </c>
      <c r="O1104" s="424">
        <f t="shared" si="256"/>
        <v>0</v>
      </c>
      <c r="P1104" s="244"/>
      <c r="Q1104" s="661"/>
      <c r="R1104" s="665"/>
      <c r="S1104" s="665"/>
      <c r="T1104" s="665"/>
      <c r="U1104" s="665"/>
      <c r="V1104" s="665"/>
      <c r="W1104" s="709"/>
      <c r="X1104" s="313">
        <f t="shared" si="254"/>
        <v>0</v>
      </c>
    </row>
    <row r="1105" spans="2:24" ht="18.600000000000001" hidden="1" thickBot="1">
      <c r="B1105" s="684">
        <v>2500</v>
      </c>
      <c r="C1105" s="949" t="s">
        <v>233</v>
      </c>
      <c r="D1105" s="949"/>
      <c r="E1105" s="685"/>
      <c r="F1105" s="688"/>
      <c r="G1105" s="689"/>
      <c r="H1105" s="689"/>
      <c r="I1105" s="690">
        <f>F1105+G1105+H1105</f>
        <v>0</v>
      </c>
      <c r="J1105" s="243" t="str">
        <f t="shared" si="253"/>
        <v/>
      </c>
      <c r="K1105" s="244"/>
      <c r="L1105" s="428"/>
      <c r="M1105" s="254"/>
      <c r="N1105" s="315">
        <f t="shared" si="255"/>
        <v>0</v>
      </c>
      <c r="O1105" s="424">
        <f t="shared" si="256"/>
        <v>0</v>
      </c>
      <c r="P1105" s="244"/>
      <c r="Q1105" s="663"/>
      <c r="R1105" s="664"/>
      <c r="S1105" s="665"/>
      <c r="T1105" s="665"/>
      <c r="U1105" s="664"/>
      <c r="V1105" s="665"/>
      <c r="W1105" s="709"/>
      <c r="X1105" s="313">
        <f t="shared" si="254"/>
        <v>0</v>
      </c>
    </row>
    <row r="1106" spans="2:24" ht="18.600000000000001" hidden="1" thickBot="1">
      <c r="B1106" s="684">
        <v>2600</v>
      </c>
      <c r="C1106" s="952" t="s">
        <v>234</v>
      </c>
      <c r="D1106" s="962"/>
      <c r="E1106" s="685"/>
      <c r="F1106" s="688"/>
      <c r="G1106" s="689"/>
      <c r="H1106" s="689"/>
      <c r="I1106" s="690">
        <f>F1106+G1106+H1106</f>
        <v>0</v>
      </c>
      <c r="J1106" s="243" t="str">
        <f t="shared" si="253"/>
        <v/>
      </c>
      <c r="K1106" s="244"/>
      <c r="L1106" s="428"/>
      <c r="M1106" s="254"/>
      <c r="N1106" s="315">
        <f t="shared" si="255"/>
        <v>0</v>
      </c>
      <c r="O1106" s="424">
        <f t="shared" si="256"/>
        <v>0</v>
      </c>
      <c r="P1106" s="244"/>
      <c r="Q1106" s="663"/>
      <c r="R1106" s="664"/>
      <c r="S1106" s="665"/>
      <c r="T1106" s="665"/>
      <c r="U1106" s="664"/>
      <c r="V1106" s="665"/>
      <c r="W1106" s="709"/>
      <c r="X1106" s="313">
        <f t="shared" si="254"/>
        <v>0</v>
      </c>
    </row>
    <row r="1107" spans="2:24" ht="18.600000000000001" hidden="1" thickBot="1">
      <c r="B1107" s="684">
        <v>2700</v>
      </c>
      <c r="C1107" s="952" t="s">
        <v>235</v>
      </c>
      <c r="D1107" s="962"/>
      <c r="E1107" s="685"/>
      <c r="F1107" s="688"/>
      <c r="G1107" s="689"/>
      <c r="H1107" s="689"/>
      <c r="I1107" s="690">
        <f>F1107+G1107+H1107</f>
        <v>0</v>
      </c>
      <c r="J1107" s="243" t="str">
        <f t="shared" si="253"/>
        <v/>
      </c>
      <c r="K1107" s="244"/>
      <c r="L1107" s="428"/>
      <c r="M1107" s="254"/>
      <c r="N1107" s="315">
        <f t="shared" si="255"/>
        <v>0</v>
      </c>
      <c r="O1107" s="424">
        <f t="shared" si="256"/>
        <v>0</v>
      </c>
      <c r="P1107" s="244"/>
      <c r="Q1107" s="663"/>
      <c r="R1107" s="664"/>
      <c r="S1107" s="665"/>
      <c r="T1107" s="665"/>
      <c r="U1107" s="664"/>
      <c r="V1107" s="665"/>
      <c r="W1107" s="709"/>
      <c r="X1107" s="313">
        <f t="shared" si="254"/>
        <v>0</v>
      </c>
    </row>
    <row r="1108" spans="2:24" ht="18.600000000000001" hidden="1" thickBot="1">
      <c r="B1108" s="684">
        <v>2800</v>
      </c>
      <c r="C1108" s="952" t="s">
        <v>1681</v>
      </c>
      <c r="D1108" s="962"/>
      <c r="E1108" s="685"/>
      <c r="F1108" s="686">
        <f>SUM(F1109:F1111)</f>
        <v>0</v>
      </c>
      <c r="G1108" s="687">
        <f>SUM(G1109:G1111)</f>
        <v>0</v>
      </c>
      <c r="H1108" s="687">
        <f>SUM(H1109:H1111)</f>
        <v>0</v>
      </c>
      <c r="I1108" s="687">
        <f>SUM(I1109:I1111)</f>
        <v>0</v>
      </c>
      <c r="J1108" s="243" t="str">
        <f t="shared" si="253"/>
        <v/>
      </c>
      <c r="K1108" s="244"/>
      <c r="L1108" s="428"/>
      <c r="M1108" s="254"/>
      <c r="N1108" s="315">
        <f t="shared" si="255"/>
        <v>0</v>
      </c>
      <c r="O1108" s="424">
        <f t="shared" si="256"/>
        <v>0</v>
      </c>
      <c r="P1108" s="244"/>
      <c r="Q1108" s="663"/>
      <c r="R1108" s="664"/>
      <c r="S1108" s="665"/>
      <c r="T1108" s="665"/>
      <c r="U1108" s="664"/>
      <c r="V1108" s="665"/>
      <c r="W1108" s="709"/>
      <c r="X1108" s="313">
        <f t="shared" si="254"/>
        <v>0</v>
      </c>
    </row>
    <row r="1109" spans="2:24" ht="18.600000000000001" hidden="1" thickBot="1">
      <c r="B1109" s="136"/>
      <c r="C1109" s="144">
        <v>2810</v>
      </c>
      <c r="D1109" s="138" t="s">
        <v>1880</v>
      </c>
      <c r="E1109" s="702"/>
      <c r="F1109" s="449"/>
      <c r="G1109" s="245"/>
      <c r="H1109" s="245"/>
      <c r="I1109" s="476"/>
      <c r="J1109" s="243" t="str">
        <f t="shared" si="253"/>
        <v/>
      </c>
      <c r="K1109" s="244"/>
      <c r="L1109" s="423"/>
      <c r="M1109" s="252"/>
      <c r="N1109" s="315">
        <f t="shared" si="255"/>
        <v>0</v>
      </c>
      <c r="O1109" s="424">
        <f t="shared" si="256"/>
        <v>0</v>
      </c>
      <c r="P1109" s="244"/>
      <c r="Q1109" s="661"/>
      <c r="R1109" s="665"/>
      <c r="S1109" s="665"/>
      <c r="T1109" s="665"/>
      <c r="U1109" s="665"/>
      <c r="V1109" s="665"/>
      <c r="W1109" s="709"/>
      <c r="X1109" s="313">
        <f t="shared" si="254"/>
        <v>0</v>
      </c>
    </row>
    <row r="1110" spans="2:24" ht="18.600000000000001" hidden="1" thickBot="1">
      <c r="B1110" s="136"/>
      <c r="C1110" s="137">
        <v>2820</v>
      </c>
      <c r="D1110" s="139" t="s">
        <v>1881</v>
      </c>
      <c r="E1110" s="702"/>
      <c r="F1110" s="449"/>
      <c r="G1110" s="245"/>
      <c r="H1110" s="245"/>
      <c r="I1110" s="476">
        <f>F1110+G1110+H1110</f>
        <v>0</v>
      </c>
      <c r="J1110" s="243" t="str">
        <f t="shared" si="253"/>
        <v/>
      </c>
      <c r="K1110" s="244"/>
      <c r="L1110" s="423"/>
      <c r="M1110" s="252"/>
      <c r="N1110" s="315">
        <f t="shared" si="255"/>
        <v>0</v>
      </c>
      <c r="O1110" s="424">
        <f t="shared" si="256"/>
        <v>0</v>
      </c>
      <c r="P1110" s="244"/>
      <c r="Q1110" s="661"/>
      <c r="R1110" s="665"/>
      <c r="S1110" s="665"/>
      <c r="T1110" s="665"/>
      <c r="U1110" s="665"/>
      <c r="V1110" s="665"/>
      <c r="W1110" s="709"/>
      <c r="X1110" s="313">
        <f t="shared" si="254"/>
        <v>0</v>
      </c>
    </row>
    <row r="1111" spans="2:24" ht="31.8" hidden="1" thickBot="1">
      <c r="B1111" s="136"/>
      <c r="C1111" s="142">
        <v>2890</v>
      </c>
      <c r="D1111" s="141" t="s">
        <v>1882</v>
      </c>
      <c r="E1111" s="702"/>
      <c r="F1111" s="449"/>
      <c r="G1111" s="245"/>
      <c r="H1111" s="245"/>
      <c r="I1111" s="476">
        <f>F1111+G1111+H1111</f>
        <v>0</v>
      </c>
      <c r="J1111" s="243" t="str">
        <f t="shared" si="253"/>
        <v/>
      </c>
      <c r="K1111" s="244"/>
      <c r="L1111" s="423"/>
      <c r="M1111" s="252"/>
      <c r="N1111" s="315">
        <f t="shared" si="255"/>
        <v>0</v>
      </c>
      <c r="O1111" s="424">
        <f t="shared" si="256"/>
        <v>0</v>
      </c>
      <c r="P1111" s="244"/>
      <c r="Q1111" s="661"/>
      <c r="R1111" s="665"/>
      <c r="S1111" s="665"/>
      <c r="T1111" s="665"/>
      <c r="U1111" s="665"/>
      <c r="V1111" s="665"/>
      <c r="W1111" s="709"/>
      <c r="X1111" s="313">
        <f t="shared" si="254"/>
        <v>0</v>
      </c>
    </row>
    <row r="1112" spans="2:24" ht="18.600000000000001" hidden="1" thickBot="1">
      <c r="B1112" s="684">
        <v>2900</v>
      </c>
      <c r="C1112" s="948" t="s">
        <v>236</v>
      </c>
      <c r="D1112" s="966"/>
      <c r="E1112" s="685"/>
      <c r="F1112" s="686">
        <f>SUM(F1113:F1120)</f>
        <v>0</v>
      </c>
      <c r="G1112" s="687">
        <f>SUM(G1113:G1120)</f>
        <v>0</v>
      </c>
      <c r="H1112" s="687">
        <f>SUM(H1113:H1120)</f>
        <v>0</v>
      </c>
      <c r="I1112" s="687">
        <f>SUM(I1113:I1120)</f>
        <v>0</v>
      </c>
      <c r="J1112" s="243" t="str">
        <f t="shared" si="253"/>
        <v/>
      </c>
      <c r="K1112" s="244"/>
      <c r="L1112" s="316">
        <f>SUM(L1113:L1120)</f>
        <v>0</v>
      </c>
      <c r="M1112" s="317">
        <f>SUM(M1113:M1120)</f>
        <v>0</v>
      </c>
      <c r="N1112" s="425">
        <f>SUM(N1113:N1120)</f>
        <v>0</v>
      </c>
      <c r="O1112" s="426">
        <f>SUM(O1113:O1120)</f>
        <v>0</v>
      </c>
      <c r="P1112" s="244"/>
      <c r="Q1112" s="663"/>
      <c r="R1112" s="664"/>
      <c r="S1112" s="664"/>
      <c r="T1112" s="664"/>
      <c r="U1112" s="664"/>
      <c r="V1112" s="664"/>
      <c r="W1112" s="710"/>
      <c r="X1112" s="313">
        <f t="shared" si="254"/>
        <v>0</v>
      </c>
    </row>
    <row r="1113" spans="2:24" ht="18.600000000000001" hidden="1" thickBot="1">
      <c r="B1113" s="172"/>
      <c r="C1113" s="144">
        <v>2910</v>
      </c>
      <c r="D1113" s="319" t="s">
        <v>1718</v>
      </c>
      <c r="E1113" s="702"/>
      <c r="F1113" s="449"/>
      <c r="G1113" s="245"/>
      <c r="H1113" s="245"/>
      <c r="I1113" s="476">
        <f t="shared" ref="I1113:I1120" si="257">F1113+G1113+H1113</f>
        <v>0</v>
      </c>
      <c r="J1113" s="243" t="str">
        <f t="shared" si="253"/>
        <v/>
      </c>
      <c r="K1113" s="244"/>
      <c r="L1113" s="423"/>
      <c r="M1113" s="252"/>
      <c r="N1113" s="315">
        <f t="shared" ref="N1113:N1120" si="258">I1113</f>
        <v>0</v>
      </c>
      <c r="O1113" s="424">
        <f t="shared" ref="O1113:O1120" si="259">L1113+M1113-N1113</f>
        <v>0</v>
      </c>
      <c r="P1113" s="244"/>
      <c r="Q1113" s="661"/>
      <c r="R1113" s="665"/>
      <c r="S1113" s="665"/>
      <c r="T1113" s="665"/>
      <c r="U1113" s="665"/>
      <c r="V1113" s="665"/>
      <c r="W1113" s="709"/>
      <c r="X1113" s="313">
        <f t="shared" si="254"/>
        <v>0</v>
      </c>
    </row>
    <row r="1114" spans="2:24" ht="18.600000000000001" hidden="1" thickBot="1">
      <c r="B1114" s="172"/>
      <c r="C1114" s="144">
        <v>2920</v>
      </c>
      <c r="D1114" s="319" t="s">
        <v>237</v>
      </c>
      <c r="E1114" s="702"/>
      <c r="F1114" s="449"/>
      <c r="G1114" s="245"/>
      <c r="H1114" s="245"/>
      <c r="I1114" s="476">
        <f t="shared" si="257"/>
        <v>0</v>
      </c>
      <c r="J1114" s="243" t="str">
        <f t="shared" si="253"/>
        <v/>
      </c>
      <c r="K1114" s="244"/>
      <c r="L1114" s="423"/>
      <c r="M1114" s="252"/>
      <c r="N1114" s="315">
        <f t="shared" si="258"/>
        <v>0</v>
      </c>
      <c r="O1114" s="424">
        <f t="shared" si="259"/>
        <v>0</v>
      </c>
      <c r="P1114" s="244"/>
      <c r="Q1114" s="661"/>
      <c r="R1114" s="665"/>
      <c r="S1114" s="665"/>
      <c r="T1114" s="665"/>
      <c r="U1114" s="665"/>
      <c r="V1114" s="665"/>
      <c r="W1114" s="709"/>
      <c r="X1114" s="313">
        <f t="shared" si="254"/>
        <v>0</v>
      </c>
    </row>
    <row r="1115" spans="2:24" ht="33" hidden="1" thickBot="1">
      <c r="B1115" s="172"/>
      <c r="C1115" s="168">
        <v>2969</v>
      </c>
      <c r="D1115" s="320" t="s">
        <v>238</v>
      </c>
      <c r="E1115" s="702"/>
      <c r="F1115" s="449"/>
      <c r="G1115" s="245"/>
      <c r="H1115" s="245"/>
      <c r="I1115" s="476">
        <f t="shared" si="257"/>
        <v>0</v>
      </c>
      <c r="J1115" s="243" t="str">
        <f t="shared" si="253"/>
        <v/>
      </c>
      <c r="K1115" s="244"/>
      <c r="L1115" s="423"/>
      <c r="M1115" s="252"/>
      <c r="N1115" s="315">
        <f t="shared" si="258"/>
        <v>0</v>
      </c>
      <c r="O1115" s="424">
        <f t="shared" si="259"/>
        <v>0</v>
      </c>
      <c r="P1115" s="244"/>
      <c r="Q1115" s="661"/>
      <c r="R1115" s="665"/>
      <c r="S1115" s="665"/>
      <c r="T1115" s="665"/>
      <c r="U1115" s="665"/>
      <c r="V1115" s="665"/>
      <c r="W1115" s="709"/>
      <c r="X1115" s="313">
        <f t="shared" si="254"/>
        <v>0</v>
      </c>
    </row>
    <row r="1116" spans="2:24" ht="33" hidden="1" thickBot="1">
      <c r="B1116" s="172"/>
      <c r="C1116" s="168">
        <v>2970</v>
      </c>
      <c r="D1116" s="320" t="s">
        <v>239</v>
      </c>
      <c r="E1116" s="702"/>
      <c r="F1116" s="449"/>
      <c r="G1116" s="245"/>
      <c r="H1116" s="245"/>
      <c r="I1116" s="476">
        <f t="shared" si="257"/>
        <v>0</v>
      </c>
      <c r="J1116" s="243" t="str">
        <f t="shared" si="253"/>
        <v/>
      </c>
      <c r="K1116" s="244"/>
      <c r="L1116" s="423"/>
      <c r="M1116" s="252"/>
      <c r="N1116" s="315">
        <f t="shared" si="258"/>
        <v>0</v>
      </c>
      <c r="O1116" s="424">
        <f t="shared" si="259"/>
        <v>0</v>
      </c>
      <c r="P1116" s="244"/>
      <c r="Q1116" s="661"/>
      <c r="R1116" s="665"/>
      <c r="S1116" s="665"/>
      <c r="T1116" s="665"/>
      <c r="U1116" s="665"/>
      <c r="V1116" s="665"/>
      <c r="W1116" s="709"/>
      <c r="X1116" s="313">
        <f t="shared" si="254"/>
        <v>0</v>
      </c>
    </row>
    <row r="1117" spans="2:24" ht="18.600000000000001" hidden="1" thickBot="1">
      <c r="B1117" s="172"/>
      <c r="C1117" s="166">
        <v>2989</v>
      </c>
      <c r="D1117" s="321" t="s">
        <v>240</v>
      </c>
      <c r="E1117" s="702"/>
      <c r="F1117" s="449"/>
      <c r="G1117" s="245"/>
      <c r="H1117" s="245"/>
      <c r="I1117" s="476">
        <f t="shared" si="257"/>
        <v>0</v>
      </c>
      <c r="J1117" s="243" t="str">
        <f t="shared" si="253"/>
        <v/>
      </c>
      <c r="K1117" s="244"/>
      <c r="L1117" s="423"/>
      <c r="M1117" s="252"/>
      <c r="N1117" s="315">
        <f t="shared" si="258"/>
        <v>0</v>
      </c>
      <c r="O1117" s="424">
        <f t="shared" si="259"/>
        <v>0</v>
      </c>
      <c r="P1117" s="244"/>
      <c r="Q1117" s="661"/>
      <c r="R1117" s="665"/>
      <c r="S1117" s="665"/>
      <c r="T1117" s="665"/>
      <c r="U1117" s="665"/>
      <c r="V1117" s="665"/>
      <c r="W1117" s="709"/>
      <c r="X1117" s="313">
        <f t="shared" si="254"/>
        <v>0</v>
      </c>
    </row>
    <row r="1118" spans="2:24" ht="33" hidden="1" thickBot="1">
      <c r="B1118" s="136"/>
      <c r="C1118" s="137">
        <v>2990</v>
      </c>
      <c r="D1118" s="322" t="s">
        <v>1699</v>
      </c>
      <c r="E1118" s="702"/>
      <c r="F1118" s="449"/>
      <c r="G1118" s="245"/>
      <c r="H1118" s="245"/>
      <c r="I1118" s="476">
        <f t="shared" si="257"/>
        <v>0</v>
      </c>
      <c r="J1118" s="243" t="str">
        <f t="shared" si="253"/>
        <v/>
      </c>
      <c r="K1118" s="244"/>
      <c r="L1118" s="423"/>
      <c r="M1118" s="252"/>
      <c r="N1118" s="315">
        <f t="shared" si="258"/>
        <v>0</v>
      </c>
      <c r="O1118" s="424">
        <f t="shared" si="259"/>
        <v>0</v>
      </c>
      <c r="P1118" s="244"/>
      <c r="Q1118" s="661"/>
      <c r="R1118" s="665"/>
      <c r="S1118" s="665"/>
      <c r="T1118" s="665"/>
      <c r="U1118" s="665"/>
      <c r="V1118" s="665"/>
      <c r="W1118" s="709"/>
      <c r="X1118" s="313">
        <f t="shared" si="254"/>
        <v>0</v>
      </c>
    </row>
    <row r="1119" spans="2:24" ht="18.600000000000001" hidden="1" thickBot="1">
      <c r="B1119" s="136"/>
      <c r="C1119" s="137">
        <v>2991</v>
      </c>
      <c r="D1119" s="322" t="s">
        <v>241</v>
      </c>
      <c r="E1119" s="702"/>
      <c r="F1119" s="449"/>
      <c r="G1119" s="245"/>
      <c r="H1119" s="245"/>
      <c r="I1119" s="476">
        <f t="shared" si="257"/>
        <v>0</v>
      </c>
      <c r="J1119" s="243" t="str">
        <f t="shared" si="253"/>
        <v/>
      </c>
      <c r="K1119" s="244"/>
      <c r="L1119" s="423"/>
      <c r="M1119" s="252"/>
      <c r="N1119" s="315">
        <f t="shared" si="258"/>
        <v>0</v>
      </c>
      <c r="O1119" s="424">
        <f t="shared" si="259"/>
        <v>0</v>
      </c>
      <c r="P1119" s="244"/>
      <c r="Q1119" s="661"/>
      <c r="R1119" s="665"/>
      <c r="S1119" s="665"/>
      <c r="T1119" s="665"/>
      <c r="U1119" s="665"/>
      <c r="V1119" s="665"/>
      <c r="W1119" s="709"/>
      <c r="X1119" s="313">
        <f t="shared" si="254"/>
        <v>0</v>
      </c>
    </row>
    <row r="1120" spans="2:24" ht="18.600000000000001" hidden="1" thickBot="1">
      <c r="B1120" s="136"/>
      <c r="C1120" s="142">
        <v>2992</v>
      </c>
      <c r="D1120" s="154" t="s">
        <v>242</v>
      </c>
      <c r="E1120" s="702"/>
      <c r="F1120" s="449"/>
      <c r="G1120" s="245"/>
      <c r="H1120" s="245"/>
      <c r="I1120" s="476">
        <f t="shared" si="257"/>
        <v>0</v>
      </c>
      <c r="J1120" s="243" t="str">
        <f t="shared" ref="J1120:J1151" si="260">(IF($E1120&lt;&gt;0,$J$2,IF($I1120&lt;&gt;0,$J$2,"")))</f>
        <v/>
      </c>
      <c r="K1120" s="244"/>
      <c r="L1120" s="423"/>
      <c r="M1120" s="252"/>
      <c r="N1120" s="315">
        <f t="shared" si="258"/>
        <v>0</v>
      </c>
      <c r="O1120" s="424">
        <f t="shared" si="259"/>
        <v>0</v>
      </c>
      <c r="P1120" s="244"/>
      <c r="Q1120" s="661"/>
      <c r="R1120" s="665"/>
      <c r="S1120" s="665"/>
      <c r="T1120" s="665"/>
      <c r="U1120" s="665"/>
      <c r="V1120" s="665"/>
      <c r="W1120" s="709"/>
      <c r="X1120" s="313">
        <f t="shared" ref="X1120:X1151" si="261">T1120-U1120-V1120-W1120</f>
        <v>0</v>
      </c>
    </row>
    <row r="1121" spans="2:24" ht="18.600000000000001" hidden="1" thickBot="1">
      <c r="B1121" s="684">
        <v>3300</v>
      </c>
      <c r="C1121" s="948" t="s">
        <v>1738</v>
      </c>
      <c r="D1121" s="948"/>
      <c r="E1121" s="685"/>
      <c r="F1121" s="671">
        <v>0</v>
      </c>
      <c r="G1121" s="671">
        <v>0</v>
      </c>
      <c r="H1121" s="671">
        <v>0</v>
      </c>
      <c r="I1121" s="687">
        <f>SUM(I1122:I1126)</f>
        <v>0</v>
      </c>
      <c r="J1121" s="243" t="str">
        <f t="shared" si="260"/>
        <v/>
      </c>
      <c r="K1121" s="244"/>
      <c r="L1121" s="663"/>
      <c r="M1121" s="664"/>
      <c r="N1121" s="664"/>
      <c r="O1121" s="710"/>
      <c r="P1121" s="244"/>
      <c r="Q1121" s="663"/>
      <c r="R1121" s="664"/>
      <c r="S1121" s="664"/>
      <c r="T1121" s="664"/>
      <c r="U1121" s="664"/>
      <c r="V1121" s="664"/>
      <c r="W1121" s="710"/>
      <c r="X1121" s="313">
        <f t="shared" si="261"/>
        <v>0</v>
      </c>
    </row>
    <row r="1122" spans="2:24" ht="18.600000000000001" hidden="1" thickBot="1">
      <c r="B1122" s="143"/>
      <c r="C1122" s="144">
        <v>3301</v>
      </c>
      <c r="D1122" s="460" t="s">
        <v>243</v>
      </c>
      <c r="E1122" s="702"/>
      <c r="F1122" s="592">
        <v>0</v>
      </c>
      <c r="G1122" s="592">
        <v>0</v>
      </c>
      <c r="H1122" s="592">
        <v>0</v>
      </c>
      <c r="I1122" s="476">
        <f t="shared" ref="I1122:I1129" si="262">F1122+G1122+H1122</f>
        <v>0</v>
      </c>
      <c r="J1122" s="243" t="str">
        <f t="shared" si="260"/>
        <v/>
      </c>
      <c r="K1122" s="244"/>
      <c r="L1122" s="661"/>
      <c r="M1122" s="665"/>
      <c r="N1122" s="665"/>
      <c r="O1122" s="709"/>
      <c r="P1122" s="244"/>
      <c r="Q1122" s="661"/>
      <c r="R1122" s="665"/>
      <c r="S1122" s="665"/>
      <c r="T1122" s="665"/>
      <c r="U1122" s="665"/>
      <c r="V1122" s="665"/>
      <c r="W1122" s="709"/>
      <c r="X1122" s="313">
        <f t="shared" si="261"/>
        <v>0</v>
      </c>
    </row>
    <row r="1123" spans="2:24" ht="18.600000000000001" hidden="1" thickBot="1">
      <c r="B1123" s="143"/>
      <c r="C1123" s="168">
        <v>3302</v>
      </c>
      <c r="D1123" s="461" t="s">
        <v>1060</v>
      </c>
      <c r="E1123" s="702"/>
      <c r="F1123" s="592">
        <v>0</v>
      </c>
      <c r="G1123" s="592">
        <v>0</v>
      </c>
      <c r="H1123" s="592">
        <v>0</v>
      </c>
      <c r="I1123" s="476">
        <f t="shared" si="262"/>
        <v>0</v>
      </c>
      <c r="J1123" s="243" t="str">
        <f t="shared" si="260"/>
        <v/>
      </c>
      <c r="K1123" s="244"/>
      <c r="L1123" s="661"/>
      <c r="M1123" s="665"/>
      <c r="N1123" s="665"/>
      <c r="O1123" s="709"/>
      <c r="P1123" s="244"/>
      <c r="Q1123" s="661"/>
      <c r="R1123" s="665"/>
      <c r="S1123" s="665"/>
      <c r="T1123" s="665"/>
      <c r="U1123" s="665"/>
      <c r="V1123" s="665"/>
      <c r="W1123" s="709"/>
      <c r="X1123" s="313">
        <f t="shared" si="261"/>
        <v>0</v>
      </c>
    </row>
    <row r="1124" spans="2:24" ht="18.600000000000001" hidden="1" thickBot="1">
      <c r="B1124" s="143"/>
      <c r="C1124" s="166">
        <v>3304</v>
      </c>
      <c r="D1124" s="462" t="s">
        <v>245</v>
      </c>
      <c r="E1124" s="702"/>
      <c r="F1124" s="592">
        <v>0</v>
      </c>
      <c r="G1124" s="592">
        <v>0</v>
      </c>
      <c r="H1124" s="592">
        <v>0</v>
      </c>
      <c r="I1124" s="476">
        <f t="shared" si="262"/>
        <v>0</v>
      </c>
      <c r="J1124" s="243" t="str">
        <f t="shared" si="260"/>
        <v/>
      </c>
      <c r="K1124" s="244"/>
      <c r="L1124" s="661"/>
      <c r="M1124" s="665"/>
      <c r="N1124" s="665"/>
      <c r="O1124" s="709"/>
      <c r="P1124" s="244"/>
      <c r="Q1124" s="661"/>
      <c r="R1124" s="665"/>
      <c r="S1124" s="665"/>
      <c r="T1124" s="665"/>
      <c r="U1124" s="665"/>
      <c r="V1124" s="665"/>
      <c r="W1124" s="709"/>
      <c r="X1124" s="313">
        <f t="shared" si="261"/>
        <v>0</v>
      </c>
    </row>
    <row r="1125" spans="2:24" ht="47.4" hidden="1" thickBot="1">
      <c r="B1125" s="143"/>
      <c r="C1125" s="142">
        <v>3306</v>
      </c>
      <c r="D1125" s="463" t="s">
        <v>1883</v>
      </c>
      <c r="E1125" s="702"/>
      <c r="F1125" s="592">
        <v>0</v>
      </c>
      <c r="G1125" s="592">
        <v>0</v>
      </c>
      <c r="H1125" s="592">
        <v>0</v>
      </c>
      <c r="I1125" s="476">
        <f t="shared" si="262"/>
        <v>0</v>
      </c>
      <c r="J1125" s="243" t="str">
        <f t="shared" si="260"/>
        <v/>
      </c>
      <c r="K1125" s="244"/>
      <c r="L1125" s="661"/>
      <c r="M1125" s="665"/>
      <c r="N1125" s="665"/>
      <c r="O1125" s="709"/>
      <c r="P1125" s="244"/>
      <c r="Q1125" s="661"/>
      <c r="R1125" s="665"/>
      <c r="S1125" s="665"/>
      <c r="T1125" s="665"/>
      <c r="U1125" s="665"/>
      <c r="V1125" s="665"/>
      <c r="W1125" s="709"/>
      <c r="X1125" s="313">
        <f t="shared" si="261"/>
        <v>0</v>
      </c>
    </row>
    <row r="1126" spans="2:24" ht="18.600000000000001" hidden="1" thickBot="1">
      <c r="B1126" s="143"/>
      <c r="C1126" s="142">
        <v>3307</v>
      </c>
      <c r="D1126" s="463" t="s">
        <v>1771</v>
      </c>
      <c r="E1126" s="702"/>
      <c r="F1126" s="592">
        <v>0</v>
      </c>
      <c r="G1126" s="592">
        <v>0</v>
      </c>
      <c r="H1126" s="592">
        <v>0</v>
      </c>
      <c r="I1126" s="476">
        <f t="shared" si="262"/>
        <v>0</v>
      </c>
      <c r="J1126" s="243" t="str">
        <f t="shared" si="260"/>
        <v/>
      </c>
      <c r="K1126" s="244"/>
      <c r="L1126" s="661"/>
      <c r="M1126" s="665"/>
      <c r="N1126" s="665"/>
      <c r="O1126" s="709"/>
      <c r="P1126" s="244"/>
      <c r="Q1126" s="661"/>
      <c r="R1126" s="665"/>
      <c r="S1126" s="665"/>
      <c r="T1126" s="665"/>
      <c r="U1126" s="665"/>
      <c r="V1126" s="665"/>
      <c r="W1126" s="709"/>
      <c r="X1126" s="313">
        <f t="shared" si="261"/>
        <v>0</v>
      </c>
    </row>
    <row r="1127" spans="2:24" ht="18.600000000000001" hidden="1" thickBot="1">
      <c r="B1127" s="684">
        <v>3900</v>
      </c>
      <c r="C1127" s="949" t="s">
        <v>246</v>
      </c>
      <c r="D1127" s="950"/>
      <c r="E1127" s="685"/>
      <c r="F1127" s="671">
        <v>0</v>
      </c>
      <c r="G1127" s="671">
        <v>0</v>
      </c>
      <c r="H1127" s="671">
        <v>0</v>
      </c>
      <c r="I1127" s="690">
        <f t="shared" si="262"/>
        <v>0</v>
      </c>
      <c r="J1127" s="243" t="str">
        <f t="shared" si="260"/>
        <v/>
      </c>
      <c r="K1127" s="244"/>
      <c r="L1127" s="428"/>
      <c r="M1127" s="254"/>
      <c r="N1127" s="317">
        <f>I1127</f>
        <v>0</v>
      </c>
      <c r="O1127" s="424">
        <f>L1127+M1127-N1127</f>
        <v>0</v>
      </c>
      <c r="P1127" s="244"/>
      <c r="Q1127" s="428"/>
      <c r="R1127" s="254"/>
      <c r="S1127" s="429">
        <f>+IF(+(L1127+M1127)&gt;=I1127,+M1127,+(+I1127-L1127))</f>
        <v>0</v>
      </c>
      <c r="T1127" s="315">
        <f>Q1127+R1127-S1127</f>
        <v>0</v>
      </c>
      <c r="U1127" s="254"/>
      <c r="V1127" s="254"/>
      <c r="W1127" s="253"/>
      <c r="X1127" s="313">
        <f t="shared" si="261"/>
        <v>0</v>
      </c>
    </row>
    <row r="1128" spans="2:24" ht="18.600000000000001" hidden="1" thickBot="1">
      <c r="B1128" s="684">
        <v>4000</v>
      </c>
      <c r="C1128" s="951" t="s">
        <v>247</v>
      </c>
      <c r="D1128" s="951"/>
      <c r="E1128" s="685"/>
      <c r="F1128" s="688"/>
      <c r="G1128" s="689"/>
      <c r="H1128" s="689"/>
      <c r="I1128" s="690">
        <f t="shared" si="262"/>
        <v>0</v>
      </c>
      <c r="J1128" s="243" t="str">
        <f t="shared" si="260"/>
        <v/>
      </c>
      <c r="K1128" s="244"/>
      <c r="L1128" s="428"/>
      <c r="M1128" s="254"/>
      <c r="N1128" s="317">
        <f>I1128</f>
        <v>0</v>
      </c>
      <c r="O1128" s="424">
        <f>L1128+M1128-N1128</f>
        <v>0</v>
      </c>
      <c r="P1128" s="244"/>
      <c r="Q1128" s="663"/>
      <c r="R1128" s="664"/>
      <c r="S1128" s="664"/>
      <c r="T1128" s="665"/>
      <c r="U1128" s="664"/>
      <c r="V1128" s="664"/>
      <c r="W1128" s="709"/>
      <c r="X1128" s="313">
        <f t="shared" si="261"/>
        <v>0</v>
      </c>
    </row>
    <row r="1129" spans="2:24" ht="18.600000000000001" hidden="1" thickBot="1">
      <c r="B1129" s="684">
        <v>4100</v>
      </c>
      <c r="C1129" s="951" t="s">
        <v>248</v>
      </c>
      <c r="D1129" s="951"/>
      <c r="E1129" s="685"/>
      <c r="F1129" s="671">
        <v>0</v>
      </c>
      <c r="G1129" s="671">
        <v>0</v>
      </c>
      <c r="H1129" s="671">
        <v>0</v>
      </c>
      <c r="I1129" s="690">
        <f t="shared" si="262"/>
        <v>0</v>
      </c>
      <c r="J1129" s="243" t="str">
        <f t="shared" si="260"/>
        <v/>
      </c>
      <c r="K1129" s="244"/>
      <c r="L1129" s="663"/>
      <c r="M1129" s="664"/>
      <c r="N1129" s="664"/>
      <c r="O1129" s="710"/>
      <c r="P1129" s="244"/>
      <c r="Q1129" s="663"/>
      <c r="R1129" s="664"/>
      <c r="S1129" s="664"/>
      <c r="T1129" s="664"/>
      <c r="U1129" s="664"/>
      <c r="V1129" s="664"/>
      <c r="W1129" s="710"/>
      <c r="X1129" s="313">
        <f t="shared" si="261"/>
        <v>0</v>
      </c>
    </row>
    <row r="1130" spans="2:24" ht="18.600000000000001" hidden="1" thickBot="1">
      <c r="B1130" s="684">
        <v>4200</v>
      </c>
      <c r="C1130" s="948" t="s">
        <v>249</v>
      </c>
      <c r="D1130" s="966"/>
      <c r="E1130" s="685"/>
      <c r="F1130" s="686">
        <f>SUM(F1131:F1136)</f>
        <v>0</v>
      </c>
      <c r="G1130" s="687">
        <f>SUM(G1131:G1136)</f>
        <v>0</v>
      </c>
      <c r="H1130" s="687">
        <f>SUM(H1131:H1136)</f>
        <v>0</v>
      </c>
      <c r="I1130" s="687">
        <f>SUM(I1131:I1136)</f>
        <v>0</v>
      </c>
      <c r="J1130" s="243" t="str">
        <f t="shared" si="260"/>
        <v/>
      </c>
      <c r="K1130" s="244"/>
      <c r="L1130" s="316">
        <f>SUM(L1131:L1136)</f>
        <v>0</v>
      </c>
      <c r="M1130" s="317">
        <f>SUM(M1131:M1136)</f>
        <v>0</v>
      </c>
      <c r="N1130" s="425">
        <f>SUM(N1131:N1136)</f>
        <v>0</v>
      </c>
      <c r="O1130" s="426">
        <f>SUM(O1131:O1136)</f>
        <v>0</v>
      </c>
      <c r="P1130" s="244"/>
      <c r="Q1130" s="316">
        <f t="shared" ref="Q1130:W1130" si="263">SUM(Q1131:Q1136)</f>
        <v>0</v>
      </c>
      <c r="R1130" s="317">
        <f t="shared" si="263"/>
        <v>0</v>
      </c>
      <c r="S1130" s="317">
        <f t="shared" si="263"/>
        <v>0</v>
      </c>
      <c r="T1130" s="317">
        <f t="shared" si="263"/>
        <v>0</v>
      </c>
      <c r="U1130" s="317">
        <f t="shared" si="263"/>
        <v>0</v>
      </c>
      <c r="V1130" s="317">
        <f t="shared" si="263"/>
        <v>0</v>
      </c>
      <c r="W1130" s="426">
        <f t="shared" si="263"/>
        <v>0</v>
      </c>
      <c r="X1130" s="313">
        <f t="shared" si="261"/>
        <v>0</v>
      </c>
    </row>
    <row r="1131" spans="2:24" ht="18.600000000000001" hidden="1" thickBot="1">
      <c r="B1131" s="173"/>
      <c r="C1131" s="144">
        <v>4201</v>
      </c>
      <c r="D1131" s="138" t="s">
        <v>250</v>
      </c>
      <c r="E1131" s="702"/>
      <c r="F1131" s="449"/>
      <c r="G1131" s="245"/>
      <c r="H1131" s="245"/>
      <c r="I1131" s="476">
        <f t="shared" ref="I1131:I1136" si="264">F1131+G1131+H1131</f>
        <v>0</v>
      </c>
      <c r="J1131" s="243" t="str">
        <f t="shared" si="260"/>
        <v/>
      </c>
      <c r="K1131" s="244"/>
      <c r="L1131" s="423"/>
      <c r="M1131" s="252"/>
      <c r="N1131" s="315">
        <f t="shared" ref="N1131:N1136" si="265">I1131</f>
        <v>0</v>
      </c>
      <c r="O1131" s="424">
        <f t="shared" ref="O1131:O1136" si="266">L1131+M1131-N1131</f>
        <v>0</v>
      </c>
      <c r="P1131" s="244"/>
      <c r="Q1131" s="423"/>
      <c r="R1131" s="252"/>
      <c r="S1131" s="429">
        <f t="shared" ref="S1131:S1136" si="267">+IF(+(L1131+M1131)&gt;=I1131,+M1131,+(+I1131-L1131))</f>
        <v>0</v>
      </c>
      <c r="T1131" s="315">
        <f t="shared" ref="T1131:T1136" si="268">Q1131+R1131-S1131</f>
        <v>0</v>
      </c>
      <c r="U1131" s="252"/>
      <c r="V1131" s="252"/>
      <c r="W1131" s="253"/>
      <c r="X1131" s="313">
        <f t="shared" si="261"/>
        <v>0</v>
      </c>
    </row>
    <row r="1132" spans="2:24" ht="18.600000000000001" hidden="1" thickBot="1">
      <c r="B1132" s="173"/>
      <c r="C1132" s="137">
        <v>4202</v>
      </c>
      <c r="D1132" s="139" t="s">
        <v>251</v>
      </c>
      <c r="E1132" s="702"/>
      <c r="F1132" s="449"/>
      <c r="G1132" s="245"/>
      <c r="H1132" s="245"/>
      <c r="I1132" s="476">
        <f t="shared" si="264"/>
        <v>0</v>
      </c>
      <c r="J1132" s="243" t="str">
        <f t="shared" si="260"/>
        <v/>
      </c>
      <c r="K1132" s="244"/>
      <c r="L1132" s="423"/>
      <c r="M1132" s="252"/>
      <c r="N1132" s="315">
        <f t="shared" si="265"/>
        <v>0</v>
      </c>
      <c r="O1132" s="424">
        <f t="shared" si="266"/>
        <v>0</v>
      </c>
      <c r="P1132" s="244"/>
      <c r="Q1132" s="423"/>
      <c r="R1132" s="252"/>
      <c r="S1132" s="429">
        <f t="shared" si="267"/>
        <v>0</v>
      </c>
      <c r="T1132" s="315">
        <f t="shared" si="268"/>
        <v>0</v>
      </c>
      <c r="U1132" s="252"/>
      <c r="V1132" s="252"/>
      <c r="W1132" s="253"/>
      <c r="X1132" s="313">
        <f t="shared" si="261"/>
        <v>0</v>
      </c>
    </row>
    <row r="1133" spans="2:24" ht="18.600000000000001" hidden="1" thickBot="1">
      <c r="B1133" s="173"/>
      <c r="C1133" s="137">
        <v>4214</v>
      </c>
      <c r="D1133" s="139" t="s">
        <v>252</v>
      </c>
      <c r="E1133" s="702"/>
      <c r="F1133" s="449"/>
      <c r="G1133" s="245"/>
      <c r="H1133" s="245"/>
      <c r="I1133" s="476">
        <f t="shared" si="264"/>
        <v>0</v>
      </c>
      <c r="J1133" s="243" t="str">
        <f t="shared" si="260"/>
        <v/>
      </c>
      <c r="K1133" s="244"/>
      <c r="L1133" s="423"/>
      <c r="M1133" s="252"/>
      <c r="N1133" s="315">
        <f t="shared" si="265"/>
        <v>0</v>
      </c>
      <c r="O1133" s="424">
        <f t="shared" si="266"/>
        <v>0</v>
      </c>
      <c r="P1133" s="244"/>
      <c r="Q1133" s="423"/>
      <c r="R1133" s="252"/>
      <c r="S1133" s="429">
        <f t="shared" si="267"/>
        <v>0</v>
      </c>
      <c r="T1133" s="315">
        <f t="shared" si="268"/>
        <v>0</v>
      </c>
      <c r="U1133" s="252"/>
      <c r="V1133" s="252"/>
      <c r="W1133" s="253"/>
      <c r="X1133" s="313">
        <f t="shared" si="261"/>
        <v>0</v>
      </c>
    </row>
    <row r="1134" spans="2:24" ht="18.600000000000001" hidden="1" thickBot="1">
      <c r="B1134" s="173"/>
      <c r="C1134" s="137">
        <v>4217</v>
      </c>
      <c r="D1134" s="139" t="s">
        <v>253</v>
      </c>
      <c r="E1134" s="702"/>
      <c r="F1134" s="449"/>
      <c r="G1134" s="245"/>
      <c r="H1134" s="245"/>
      <c r="I1134" s="476">
        <f t="shared" si="264"/>
        <v>0</v>
      </c>
      <c r="J1134" s="243" t="str">
        <f t="shared" si="260"/>
        <v/>
      </c>
      <c r="K1134" s="244"/>
      <c r="L1134" s="423"/>
      <c r="M1134" s="252"/>
      <c r="N1134" s="315">
        <f t="shared" si="265"/>
        <v>0</v>
      </c>
      <c r="O1134" s="424">
        <f t="shared" si="266"/>
        <v>0</v>
      </c>
      <c r="P1134" s="244"/>
      <c r="Q1134" s="423"/>
      <c r="R1134" s="252"/>
      <c r="S1134" s="429">
        <f t="shared" si="267"/>
        <v>0</v>
      </c>
      <c r="T1134" s="315">
        <f t="shared" si="268"/>
        <v>0</v>
      </c>
      <c r="U1134" s="252"/>
      <c r="V1134" s="252"/>
      <c r="W1134" s="253"/>
      <c r="X1134" s="313">
        <f t="shared" si="261"/>
        <v>0</v>
      </c>
    </row>
    <row r="1135" spans="2:24" ht="18.600000000000001" hidden="1" thickBot="1">
      <c r="B1135" s="173"/>
      <c r="C1135" s="137">
        <v>4218</v>
      </c>
      <c r="D1135" s="145" t="s">
        <v>254</v>
      </c>
      <c r="E1135" s="702"/>
      <c r="F1135" s="449"/>
      <c r="G1135" s="245"/>
      <c r="H1135" s="245"/>
      <c r="I1135" s="476">
        <f t="shared" si="264"/>
        <v>0</v>
      </c>
      <c r="J1135" s="243" t="str">
        <f t="shared" si="260"/>
        <v/>
      </c>
      <c r="K1135" s="244"/>
      <c r="L1135" s="423"/>
      <c r="M1135" s="252"/>
      <c r="N1135" s="315">
        <f t="shared" si="265"/>
        <v>0</v>
      </c>
      <c r="O1135" s="424">
        <f t="shared" si="266"/>
        <v>0</v>
      </c>
      <c r="P1135" s="244"/>
      <c r="Q1135" s="423"/>
      <c r="R1135" s="252"/>
      <c r="S1135" s="429">
        <f t="shared" si="267"/>
        <v>0</v>
      </c>
      <c r="T1135" s="315">
        <f t="shared" si="268"/>
        <v>0</v>
      </c>
      <c r="U1135" s="252"/>
      <c r="V1135" s="252"/>
      <c r="W1135" s="253"/>
      <c r="X1135" s="313">
        <f t="shared" si="261"/>
        <v>0</v>
      </c>
    </row>
    <row r="1136" spans="2:24" ht="18.600000000000001" hidden="1" thickBot="1">
      <c r="B1136" s="173"/>
      <c r="C1136" s="137">
        <v>4219</v>
      </c>
      <c r="D1136" s="156" t="s">
        <v>255</v>
      </c>
      <c r="E1136" s="702"/>
      <c r="F1136" s="449"/>
      <c r="G1136" s="245"/>
      <c r="H1136" s="245"/>
      <c r="I1136" s="476">
        <f t="shared" si="264"/>
        <v>0</v>
      </c>
      <c r="J1136" s="243" t="str">
        <f t="shared" si="260"/>
        <v/>
      </c>
      <c r="K1136" s="244"/>
      <c r="L1136" s="423"/>
      <c r="M1136" s="252"/>
      <c r="N1136" s="315">
        <f t="shared" si="265"/>
        <v>0</v>
      </c>
      <c r="O1136" s="424">
        <f t="shared" si="266"/>
        <v>0</v>
      </c>
      <c r="P1136" s="244"/>
      <c r="Q1136" s="423"/>
      <c r="R1136" s="252"/>
      <c r="S1136" s="429">
        <f t="shared" si="267"/>
        <v>0</v>
      </c>
      <c r="T1136" s="315">
        <f t="shared" si="268"/>
        <v>0</v>
      </c>
      <c r="U1136" s="252"/>
      <c r="V1136" s="252"/>
      <c r="W1136" s="253"/>
      <c r="X1136" s="313">
        <f t="shared" si="261"/>
        <v>0</v>
      </c>
    </row>
    <row r="1137" spans="2:24" ht="18.600000000000001" hidden="1" thickBot="1">
      <c r="B1137" s="684">
        <v>4300</v>
      </c>
      <c r="C1137" s="946" t="s">
        <v>1683</v>
      </c>
      <c r="D1137" s="946"/>
      <c r="E1137" s="685"/>
      <c r="F1137" s="686">
        <f>SUM(F1138:F1140)</f>
        <v>0</v>
      </c>
      <c r="G1137" s="687">
        <f>SUM(G1138:G1140)</f>
        <v>0</v>
      </c>
      <c r="H1137" s="687">
        <f>SUM(H1138:H1140)</f>
        <v>0</v>
      </c>
      <c r="I1137" s="687">
        <f>SUM(I1138:I1140)</f>
        <v>0</v>
      </c>
      <c r="J1137" s="243" t="str">
        <f t="shared" si="260"/>
        <v/>
      </c>
      <c r="K1137" s="244"/>
      <c r="L1137" s="316">
        <f>SUM(L1138:L1140)</f>
        <v>0</v>
      </c>
      <c r="M1137" s="317">
        <f>SUM(M1138:M1140)</f>
        <v>0</v>
      </c>
      <c r="N1137" s="425">
        <f>SUM(N1138:N1140)</f>
        <v>0</v>
      </c>
      <c r="O1137" s="426">
        <f>SUM(O1138:O1140)</f>
        <v>0</v>
      </c>
      <c r="P1137" s="244"/>
      <c r="Q1137" s="316">
        <f t="shared" ref="Q1137:W1137" si="269">SUM(Q1138:Q1140)</f>
        <v>0</v>
      </c>
      <c r="R1137" s="317">
        <f t="shared" si="269"/>
        <v>0</v>
      </c>
      <c r="S1137" s="317">
        <f t="shared" si="269"/>
        <v>0</v>
      </c>
      <c r="T1137" s="317">
        <f t="shared" si="269"/>
        <v>0</v>
      </c>
      <c r="U1137" s="317">
        <f t="shared" si="269"/>
        <v>0</v>
      </c>
      <c r="V1137" s="317">
        <f t="shared" si="269"/>
        <v>0</v>
      </c>
      <c r="W1137" s="426">
        <f t="shared" si="269"/>
        <v>0</v>
      </c>
      <c r="X1137" s="313">
        <f t="shared" si="261"/>
        <v>0</v>
      </c>
    </row>
    <row r="1138" spans="2:24" ht="18.600000000000001" hidden="1" thickBot="1">
      <c r="B1138" s="173"/>
      <c r="C1138" s="144">
        <v>4301</v>
      </c>
      <c r="D1138" s="163" t="s">
        <v>256</v>
      </c>
      <c r="E1138" s="702"/>
      <c r="F1138" s="449"/>
      <c r="G1138" s="245"/>
      <c r="H1138" s="245"/>
      <c r="I1138" s="476">
        <f t="shared" ref="I1138:I1143" si="270">F1138+G1138+H1138</f>
        <v>0</v>
      </c>
      <c r="J1138" s="243" t="str">
        <f t="shared" si="260"/>
        <v/>
      </c>
      <c r="K1138" s="244"/>
      <c r="L1138" s="423"/>
      <c r="M1138" s="252"/>
      <c r="N1138" s="315">
        <f t="shared" ref="N1138:N1143" si="271">I1138</f>
        <v>0</v>
      </c>
      <c r="O1138" s="424">
        <f t="shared" ref="O1138:O1143" si="272">L1138+M1138-N1138</f>
        <v>0</v>
      </c>
      <c r="P1138" s="244"/>
      <c r="Q1138" s="423"/>
      <c r="R1138" s="252"/>
      <c r="S1138" s="429">
        <f t="shared" ref="S1138:S1143" si="273">+IF(+(L1138+M1138)&gt;=I1138,+M1138,+(+I1138-L1138))</f>
        <v>0</v>
      </c>
      <c r="T1138" s="315">
        <f t="shared" ref="T1138:T1143" si="274">Q1138+R1138-S1138</f>
        <v>0</v>
      </c>
      <c r="U1138" s="252"/>
      <c r="V1138" s="252"/>
      <c r="W1138" s="253"/>
      <c r="X1138" s="313">
        <f t="shared" si="261"/>
        <v>0</v>
      </c>
    </row>
    <row r="1139" spans="2:24" ht="18.600000000000001" hidden="1" thickBot="1">
      <c r="B1139" s="173"/>
      <c r="C1139" s="137">
        <v>4302</v>
      </c>
      <c r="D1139" s="139" t="s">
        <v>1061</v>
      </c>
      <c r="E1139" s="702"/>
      <c r="F1139" s="449"/>
      <c r="G1139" s="245"/>
      <c r="H1139" s="245"/>
      <c r="I1139" s="476">
        <f t="shared" si="270"/>
        <v>0</v>
      </c>
      <c r="J1139" s="243" t="str">
        <f t="shared" si="260"/>
        <v/>
      </c>
      <c r="K1139" s="244"/>
      <c r="L1139" s="423"/>
      <c r="M1139" s="252"/>
      <c r="N1139" s="315">
        <f t="shared" si="271"/>
        <v>0</v>
      </c>
      <c r="O1139" s="424">
        <f t="shared" si="272"/>
        <v>0</v>
      </c>
      <c r="P1139" s="244"/>
      <c r="Q1139" s="423"/>
      <c r="R1139" s="252"/>
      <c r="S1139" s="429">
        <f t="shared" si="273"/>
        <v>0</v>
      </c>
      <c r="T1139" s="315">
        <f t="shared" si="274"/>
        <v>0</v>
      </c>
      <c r="U1139" s="252"/>
      <c r="V1139" s="252"/>
      <c r="W1139" s="253"/>
      <c r="X1139" s="313">
        <f t="shared" si="261"/>
        <v>0</v>
      </c>
    </row>
    <row r="1140" spans="2:24" ht="18.600000000000001" hidden="1" thickBot="1">
      <c r="B1140" s="173"/>
      <c r="C1140" s="142">
        <v>4309</v>
      </c>
      <c r="D1140" s="148" t="s">
        <v>258</v>
      </c>
      <c r="E1140" s="702"/>
      <c r="F1140" s="449"/>
      <c r="G1140" s="245"/>
      <c r="H1140" s="245"/>
      <c r="I1140" s="476">
        <f t="shared" si="270"/>
        <v>0</v>
      </c>
      <c r="J1140" s="243" t="str">
        <f t="shared" si="260"/>
        <v/>
      </c>
      <c r="K1140" s="244"/>
      <c r="L1140" s="423"/>
      <c r="M1140" s="252"/>
      <c r="N1140" s="315">
        <f t="shared" si="271"/>
        <v>0</v>
      </c>
      <c r="O1140" s="424">
        <f t="shared" si="272"/>
        <v>0</v>
      </c>
      <c r="P1140" s="244"/>
      <c r="Q1140" s="423"/>
      <c r="R1140" s="252"/>
      <c r="S1140" s="429">
        <f t="shared" si="273"/>
        <v>0</v>
      </c>
      <c r="T1140" s="315">
        <f t="shared" si="274"/>
        <v>0</v>
      </c>
      <c r="U1140" s="252"/>
      <c r="V1140" s="252"/>
      <c r="W1140" s="253"/>
      <c r="X1140" s="313">
        <f t="shared" si="261"/>
        <v>0</v>
      </c>
    </row>
    <row r="1141" spans="2:24" ht="18.600000000000001" hidden="1" thickBot="1">
      <c r="B1141" s="684">
        <v>4400</v>
      </c>
      <c r="C1141" s="949" t="s">
        <v>1684</v>
      </c>
      <c r="D1141" s="949"/>
      <c r="E1141" s="685"/>
      <c r="F1141" s="688"/>
      <c r="G1141" s="689"/>
      <c r="H1141" s="689"/>
      <c r="I1141" s="690">
        <f t="shared" si="270"/>
        <v>0</v>
      </c>
      <c r="J1141" s="243" t="str">
        <f t="shared" si="260"/>
        <v/>
      </c>
      <c r="K1141" s="244"/>
      <c r="L1141" s="428"/>
      <c r="M1141" s="254"/>
      <c r="N1141" s="317">
        <f t="shared" si="271"/>
        <v>0</v>
      </c>
      <c r="O1141" s="424">
        <f t="shared" si="272"/>
        <v>0</v>
      </c>
      <c r="P1141" s="244"/>
      <c r="Q1141" s="428"/>
      <c r="R1141" s="254"/>
      <c r="S1141" s="429">
        <f t="shared" si="273"/>
        <v>0</v>
      </c>
      <c r="T1141" s="315">
        <f t="shared" si="274"/>
        <v>0</v>
      </c>
      <c r="U1141" s="254"/>
      <c r="V1141" s="254"/>
      <c r="W1141" s="253"/>
      <c r="X1141" s="313">
        <f t="shared" si="261"/>
        <v>0</v>
      </c>
    </row>
    <row r="1142" spans="2:24" ht="18.600000000000001" hidden="1" thickBot="1">
      <c r="B1142" s="684">
        <v>4500</v>
      </c>
      <c r="C1142" s="951" t="s">
        <v>1685</v>
      </c>
      <c r="D1142" s="951"/>
      <c r="E1142" s="685"/>
      <c r="F1142" s="688"/>
      <c r="G1142" s="689"/>
      <c r="H1142" s="689"/>
      <c r="I1142" s="690">
        <f t="shared" si="270"/>
        <v>0</v>
      </c>
      <c r="J1142" s="243" t="str">
        <f t="shared" si="260"/>
        <v/>
      </c>
      <c r="K1142" s="244"/>
      <c r="L1142" s="428"/>
      <c r="M1142" s="254"/>
      <c r="N1142" s="317">
        <f t="shared" si="271"/>
        <v>0</v>
      </c>
      <c r="O1142" s="424">
        <f t="shared" si="272"/>
        <v>0</v>
      </c>
      <c r="P1142" s="244"/>
      <c r="Q1142" s="428"/>
      <c r="R1142" s="254"/>
      <c r="S1142" s="429">
        <f t="shared" si="273"/>
        <v>0</v>
      </c>
      <c r="T1142" s="315">
        <f t="shared" si="274"/>
        <v>0</v>
      </c>
      <c r="U1142" s="254"/>
      <c r="V1142" s="254"/>
      <c r="W1142" s="253"/>
      <c r="X1142" s="313">
        <f t="shared" si="261"/>
        <v>0</v>
      </c>
    </row>
    <row r="1143" spans="2:24" ht="18.600000000000001" hidden="1" thickBot="1">
      <c r="B1143" s="684">
        <v>4600</v>
      </c>
      <c r="C1143" s="952" t="s">
        <v>259</v>
      </c>
      <c r="D1143" s="953"/>
      <c r="E1143" s="685"/>
      <c r="F1143" s="688"/>
      <c r="G1143" s="689"/>
      <c r="H1143" s="689"/>
      <c r="I1143" s="690">
        <f t="shared" si="270"/>
        <v>0</v>
      </c>
      <c r="J1143" s="243" t="str">
        <f t="shared" si="260"/>
        <v/>
      </c>
      <c r="K1143" s="244"/>
      <c r="L1143" s="428"/>
      <c r="M1143" s="254"/>
      <c r="N1143" s="317">
        <f t="shared" si="271"/>
        <v>0</v>
      </c>
      <c r="O1143" s="424">
        <f t="shared" si="272"/>
        <v>0</v>
      </c>
      <c r="P1143" s="244"/>
      <c r="Q1143" s="428"/>
      <c r="R1143" s="254"/>
      <c r="S1143" s="429">
        <f t="shared" si="273"/>
        <v>0</v>
      </c>
      <c r="T1143" s="315">
        <f t="shared" si="274"/>
        <v>0</v>
      </c>
      <c r="U1143" s="254"/>
      <c r="V1143" s="254"/>
      <c r="W1143" s="253"/>
      <c r="X1143" s="313">
        <f t="shared" si="261"/>
        <v>0</v>
      </c>
    </row>
    <row r="1144" spans="2:24" ht="18.600000000000001" hidden="1" thickBot="1">
      <c r="B1144" s="684">
        <v>4900</v>
      </c>
      <c r="C1144" s="948" t="s">
        <v>289</v>
      </c>
      <c r="D1144" s="948"/>
      <c r="E1144" s="685"/>
      <c r="F1144" s="686">
        <f>+F1145+F1146</f>
        <v>0</v>
      </c>
      <c r="G1144" s="687">
        <f>+G1145+G1146</f>
        <v>0</v>
      </c>
      <c r="H1144" s="687">
        <f>+H1145+H1146</f>
        <v>0</v>
      </c>
      <c r="I1144" s="687">
        <f>+I1145+I1146</f>
        <v>0</v>
      </c>
      <c r="J1144" s="243" t="str">
        <f t="shared" si="260"/>
        <v/>
      </c>
      <c r="K1144" s="244"/>
      <c r="L1144" s="663"/>
      <c r="M1144" s="664"/>
      <c r="N1144" s="664"/>
      <c r="O1144" s="710"/>
      <c r="P1144" s="244"/>
      <c r="Q1144" s="663"/>
      <c r="R1144" s="664"/>
      <c r="S1144" s="664"/>
      <c r="T1144" s="664"/>
      <c r="U1144" s="664"/>
      <c r="V1144" s="664"/>
      <c r="W1144" s="710"/>
      <c r="X1144" s="313">
        <f t="shared" si="261"/>
        <v>0</v>
      </c>
    </row>
    <row r="1145" spans="2:24" ht="18.600000000000001" hidden="1" thickBot="1">
      <c r="B1145" s="173"/>
      <c r="C1145" s="144">
        <v>4901</v>
      </c>
      <c r="D1145" s="174" t="s">
        <v>290</v>
      </c>
      <c r="E1145" s="702"/>
      <c r="F1145" s="449"/>
      <c r="G1145" s="245"/>
      <c r="H1145" s="245"/>
      <c r="I1145" s="476">
        <f>F1145+G1145+H1145</f>
        <v>0</v>
      </c>
      <c r="J1145" s="243" t="str">
        <f t="shared" si="260"/>
        <v/>
      </c>
      <c r="K1145" s="244"/>
      <c r="L1145" s="661"/>
      <c r="M1145" s="665"/>
      <c r="N1145" s="665"/>
      <c r="O1145" s="709"/>
      <c r="P1145" s="244"/>
      <c r="Q1145" s="661"/>
      <c r="R1145" s="665"/>
      <c r="S1145" s="665"/>
      <c r="T1145" s="665"/>
      <c r="U1145" s="665"/>
      <c r="V1145" s="665"/>
      <c r="W1145" s="709"/>
      <c r="X1145" s="313">
        <f t="shared" si="261"/>
        <v>0</v>
      </c>
    </row>
    <row r="1146" spans="2:24" ht="18.600000000000001" hidden="1" thickBot="1">
      <c r="B1146" s="173"/>
      <c r="C1146" s="142">
        <v>4902</v>
      </c>
      <c r="D1146" s="148" t="s">
        <v>291</v>
      </c>
      <c r="E1146" s="702"/>
      <c r="F1146" s="449"/>
      <c r="G1146" s="245"/>
      <c r="H1146" s="245"/>
      <c r="I1146" s="476">
        <f>F1146+G1146+H1146</f>
        <v>0</v>
      </c>
      <c r="J1146" s="243" t="str">
        <f t="shared" si="260"/>
        <v/>
      </c>
      <c r="K1146" s="244"/>
      <c r="L1146" s="661"/>
      <c r="M1146" s="665"/>
      <c r="N1146" s="665"/>
      <c r="O1146" s="709"/>
      <c r="P1146" s="244"/>
      <c r="Q1146" s="661"/>
      <c r="R1146" s="665"/>
      <c r="S1146" s="665"/>
      <c r="T1146" s="665"/>
      <c r="U1146" s="665"/>
      <c r="V1146" s="665"/>
      <c r="W1146" s="709"/>
      <c r="X1146" s="313">
        <f t="shared" si="261"/>
        <v>0</v>
      </c>
    </row>
    <row r="1147" spans="2:24" ht="18.600000000000001" hidden="1" thickBot="1">
      <c r="B1147" s="691">
        <v>5100</v>
      </c>
      <c r="C1147" s="963" t="s">
        <v>260</v>
      </c>
      <c r="D1147" s="963"/>
      <c r="E1147" s="692"/>
      <c r="F1147" s="693"/>
      <c r="G1147" s="694"/>
      <c r="H1147" s="694"/>
      <c r="I1147" s="690">
        <f>F1147+G1147+H1147</f>
        <v>0</v>
      </c>
      <c r="J1147" s="243" t="str">
        <f t="shared" si="260"/>
        <v/>
      </c>
      <c r="K1147" s="244"/>
      <c r="L1147" s="430"/>
      <c r="M1147" s="431"/>
      <c r="N1147" s="327">
        <f>I1147</f>
        <v>0</v>
      </c>
      <c r="O1147" s="424">
        <f>L1147+M1147-N1147</f>
        <v>0</v>
      </c>
      <c r="P1147" s="244"/>
      <c r="Q1147" s="430"/>
      <c r="R1147" s="431"/>
      <c r="S1147" s="429">
        <f>+IF(+(L1147+M1147)&gt;=I1147,+M1147,+(+I1147-L1147))</f>
        <v>0</v>
      </c>
      <c r="T1147" s="315">
        <f>Q1147+R1147-S1147</f>
        <v>0</v>
      </c>
      <c r="U1147" s="431"/>
      <c r="V1147" s="431"/>
      <c r="W1147" s="253"/>
      <c r="X1147" s="313">
        <f t="shared" si="261"/>
        <v>0</v>
      </c>
    </row>
    <row r="1148" spans="2:24" ht="18.600000000000001" hidden="1" thickBot="1">
      <c r="B1148" s="691">
        <v>5200</v>
      </c>
      <c r="C1148" s="947" t="s">
        <v>261</v>
      </c>
      <c r="D1148" s="947"/>
      <c r="E1148" s="692"/>
      <c r="F1148" s="695">
        <f>SUM(F1149:F1155)</f>
        <v>0</v>
      </c>
      <c r="G1148" s="696">
        <f>SUM(G1149:G1155)</f>
        <v>0</v>
      </c>
      <c r="H1148" s="696">
        <f>SUM(H1149:H1155)</f>
        <v>0</v>
      </c>
      <c r="I1148" s="696">
        <f>SUM(I1149:I1155)</f>
        <v>0</v>
      </c>
      <c r="J1148" s="243" t="str">
        <f t="shared" si="260"/>
        <v/>
      </c>
      <c r="K1148" s="244"/>
      <c r="L1148" s="326">
        <f>SUM(L1149:L1155)</f>
        <v>0</v>
      </c>
      <c r="M1148" s="327">
        <f>SUM(M1149:M1155)</f>
        <v>0</v>
      </c>
      <c r="N1148" s="432">
        <f>SUM(N1149:N1155)</f>
        <v>0</v>
      </c>
      <c r="O1148" s="433">
        <f>SUM(O1149:O1155)</f>
        <v>0</v>
      </c>
      <c r="P1148" s="244"/>
      <c r="Q1148" s="326">
        <f t="shared" ref="Q1148:W1148" si="275">SUM(Q1149:Q1155)</f>
        <v>0</v>
      </c>
      <c r="R1148" s="327">
        <f t="shared" si="275"/>
        <v>0</v>
      </c>
      <c r="S1148" s="327">
        <f t="shared" si="275"/>
        <v>0</v>
      </c>
      <c r="T1148" s="327">
        <f t="shared" si="275"/>
        <v>0</v>
      </c>
      <c r="U1148" s="327">
        <f t="shared" si="275"/>
        <v>0</v>
      </c>
      <c r="V1148" s="327">
        <f t="shared" si="275"/>
        <v>0</v>
      </c>
      <c r="W1148" s="433">
        <f t="shared" si="275"/>
        <v>0</v>
      </c>
      <c r="X1148" s="313">
        <f t="shared" si="261"/>
        <v>0</v>
      </c>
    </row>
    <row r="1149" spans="2:24" ht="18.600000000000001" hidden="1" thickBot="1">
      <c r="B1149" s="175"/>
      <c r="C1149" s="176">
        <v>5201</v>
      </c>
      <c r="D1149" s="177" t="s">
        <v>262</v>
      </c>
      <c r="E1149" s="703"/>
      <c r="F1149" s="473"/>
      <c r="G1149" s="434"/>
      <c r="H1149" s="434"/>
      <c r="I1149" s="476">
        <f t="shared" ref="I1149:I1155" si="276">F1149+G1149+H1149</f>
        <v>0</v>
      </c>
      <c r="J1149" s="243" t="str">
        <f t="shared" si="260"/>
        <v/>
      </c>
      <c r="K1149" s="244"/>
      <c r="L1149" s="435"/>
      <c r="M1149" s="436"/>
      <c r="N1149" s="330">
        <f t="shared" ref="N1149:N1155" si="277">I1149</f>
        <v>0</v>
      </c>
      <c r="O1149" s="424">
        <f t="shared" ref="O1149:O1155" si="278">L1149+M1149-N1149</f>
        <v>0</v>
      </c>
      <c r="P1149" s="244"/>
      <c r="Q1149" s="435"/>
      <c r="R1149" s="436"/>
      <c r="S1149" s="429">
        <f t="shared" ref="S1149:S1155" si="279">+IF(+(L1149+M1149)&gt;=I1149,+M1149,+(+I1149-L1149))</f>
        <v>0</v>
      </c>
      <c r="T1149" s="315">
        <f t="shared" ref="T1149:T1155" si="280">Q1149+R1149-S1149</f>
        <v>0</v>
      </c>
      <c r="U1149" s="436"/>
      <c r="V1149" s="436"/>
      <c r="W1149" s="253"/>
      <c r="X1149" s="313">
        <f t="shared" si="261"/>
        <v>0</v>
      </c>
    </row>
    <row r="1150" spans="2:24" ht="18.600000000000001" hidden="1" thickBot="1">
      <c r="B1150" s="175"/>
      <c r="C1150" s="178">
        <v>5202</v>
      </c>
      <c r="D1150" s="179" t="s">
        <v>263</v>
      </c>
      <c r="E1150" s="703"/>
      <c r="F1150" s="473"/>
      <c r="G1150" s="434"/>
      <c r="H1150" s="434"/>
      <c r="I1150" s="476">
        <f t="shared" si="276"/>
        <v>0</v>
      </c>
      <c r="J1150" s="243" t="str">
        <f t="shared" si="260"/>
        <v/>
      </c>
      <c r="K1150" s="244"/>
      <c r="L1150" s="435"/>
      <c r="M1150" s="436"/>
      <c r="N1150" s="330">
        <f t="shared" si="277"/>
        <v>0</v>
      </c>
      <c r="O1150" s="424">
        <f t="shared" si="278"/>
        <v>0</v>
      </c>
      <c r="P1150" s="244"/>
      <c r="Q1150" s="435"/>
      <c r="R1150" s="436"/>
      <c r="S1150" s="429">
        <f t="shared" si="279"/>
        <v>0</v>
      </c>
      <c r="T1150" s="315">
        <f t="shared" si="280"/>
        <v>0</v>
      </c>
      <c r="U1150" s="436"/>
      <c r="V1150" s="436"/>
      <c r="W1150" s="253"/>
      <c r="X1150" s="313">
        <f t="shared" si="261"/>
        <v>0</v>
      </c>
    </row>
    <row r="1151" spans="2:24" ht="18.600000000000001" hidden="1" thickBot="1">
      <c r="B1151" s="175"/>
      <c r="C1151" s="178">
        <v>5203</v>
      </c>
      <c r="D1151" s="179" t="s">
        <v>923</v>
      </c>
      <c r="E1151" s="703"/>
      <c r="F1151" s="473"/>
      <c r="G1151" s="434"/>
      <c r="H1151" s="434"/>
      <c r="I1151" s="476">
        <f t="shared" si="276"/>
        <v>0</v>
      </c>
      <c r="J1151" s="243" t="str">
        <f t="shared" si="260"/>
        <v/>
      </c>
      <c r="K1151" s="244"/>
      <c r="L1151" s="435"/>
      <c r="M1151" s="436"/>
      <c r="N1151" s="330">
        <f t="shared" si="277"/>
        <v>0</v>
      </c>
      <c r="O1151" s="424">
        <f t="shared" si="278"/>
        <v>0</v>
      </c>
      <c r="P1151" s="244"/>
      <c r="Q1151" s="435"/>
      <c r="R1151" s="436"/>
      <c r="S1151" s="429">
        <f t="shared" si="279"/>
        <v>0</v>
      </c>
      <c r="T1151" s="315">
        <f t="shared" si="280"/>
        <v>0</v>
      </c>
      <c r="U1151" s="436"/>
      <c r="V1151" s="436"/>
      <c r="W1151" s="253"/>
      <c r="X1151" s="313">
        <f t="shared" si="261"/>
        <v>0</v>
      </c>
    </row>
    <row r="1152" spans="2:24" ht="18.600000000000001" hidden="1" thickBot="1">
      <c r="B1152" s="175"/>
      <c r="C1152" s="178">
        <v>5204</v>
      </c>
      <c r="D1152" s="179" t="s">
        <v>924</v>
      </c>
      <c r="E1152" s="703"/>
      <c r="F1152" s="473"/>
      <c r="G1152" s="434"/>
      <c r="H1152" s="434"/>
      <c r="I1152" s="476">
        <f t="shared" si="276"/>
        <v>0</v>
      </c>
      <c r="J1152" s="243" t="str">
        <f t="shared" ref="J1152:J1174" si="281">(IF($E1152&lt;&gt;0,$J$2,IF($I1152&lt;&gt;0,$J$2,"")))</f>
        <v/>
      </c>
      <c r="K1152" s="244"/>
      <c r="L1152" s="435"/>
      <c r="M1152" s="436"/>
      <c r="N1152" s="330">
        <f t="shared" si="277"/>
        <v>0</v>
      </c>
      <c r="O1152" s="424">
        <f t="shared" si="278"/>
        <v>0</v>
      </c>
      <c r="P1152" s="244"/>
      <c r="Q1152" s="435"/>
      <c r="R1152" s="436"/>
      <c r="S1152" s="429">
        <f t="shared" si="279"/>
        <v>0</v>
      </c>
      <c r="T1152" s="315">
        <f t="shared" si="280"/>
        <v>0</v>
      </c>
      <c r="U1152" s="436"/>
      <c r="V1152" s="436"/>
      <c r="W1152" s="253"/>
      <c r="X1152" s="313">
        <f t="shared" ref="X1152:X1183" si="282">T1152-U1152-V1152-W1152</f>
        <v>0</v>
      </c>
    </row>
    <row r="1153" spans="2:24" ht="18.600000000000001" hidden="1" thickBot="1">
      <c r="B1153" s="175"/>
      <c r="C1153" s="178">
        <v>5205</v>
      </c>
      <c r="D1153" s="179" t="s">
        <v>925</v>
      </c>
      <c r="E1153" s="703"/>
      <c r="F1153" s="473"/>
      <c r="G1153" s="434"/>
      <c r="H1153" s="434"/>
      <c r="I1153" s="476">
        <f t="shared" si="276"/>
        <v>0</v>
      </c>
      <c r="J1153" s="243" t="str">
        <f t="shared" si="281"/>
        <v/>
      </c>
      <c r="K1153" s="244"/>
      <c r="L1153" s="435"/>
      <c r="M1153" s="436"/>
      <c r="N1153" s="330">
        <f t="shared" si="277"/>
        <v>0</v>
      </c>
      <c r="O1153" s="424">
        <f t="shared" si="278"/>
        <v>0</v>
      </c>
      <c r="P1153" s="244"/>
      <c r="Q1153" s="435"/>
      <c r="R1153" s="436"/>
      <c r="S1153" s="429">
        <f t="shared" si="279"/>
        <v>0</v>
      </c>
      <c r="T1153" s="315">
        <f t="shared" si="280"/>
        <v>0</v>
      </c>
      <c r="U1153" s="436"/>
      <c r="V1153" s="436"/>
      <c r="W1153" s="253"/>
      <c r="X1153" s="313">
        <f t="shared" si="282"/>
        <v>0</v>
      </c>
    </row>
    <row r="1154" spans="2:24" ht="18.600000000000001" hidden="1" thickBot="1">
      <c r="B1154" s="175"/>
      <c r="C1154" s="178">
        <v>5206</v>
      </c>
      <c r="D1154" s="179" t="s">
        <v>926</v>
      </c>
      <c r="E1154" s="703"/>
      <c r="F1154" s="473"/>
      <c r="G1154" s="434"/>
      <c r="H1154" s="434"/>
      <c r="I1154" s="476">
        <f t="shared" si="276"/>
        <v>0</v>
      </c>
      <c r="J1154" s="243" t="str">
        <f t="shared" si="281"/>
        <v/>
      </c>
      <c r="K1154" s="244"/>
      <c r="L1154" s="435"/>
      <c r="M1154" s="436"/>
      <c r="N1154" s="330">
        <f t="shared" si="277"/>
        <v>0</v>
      </c>
      <c r="O1154" s="424">
        <f t="shared" si="278"/>
        <v>0</v>
      </c>
      <c r="P1154" s="244"/>
      <c r="Q1154" s="435"/>
      <c r="R1154" s="436"/>
      <c r="S1154" s="429">
        <f t="shared" si="279"/>
        <v>0</v>
      </c>
      <c r="T1154" s="315">
        <f t="shared" si="280"/>
        <v>0</v>
      </c>
      <c r="U1154" s="436"/>
      <c r="V1154" s="436"/>
      <c r="W1154" s="253"/>
      <c r="X1154" s="313">
        <f t="shared" si="282"/>
        <v>0</v>
      </c>
    </row>
    <row r="1155" spans="2:24" ht="18.600000000000001" hidden="1" thickBot="1">
      <c r="B1155" s="175"/>
      <c r="C1155" s="180">
        <v>5219</v>
      </c>
      <c r="D1155" s="181" t="s">
        <v>927</v>
      </c>
      <c r="E1155" s="703"/>
      <c r="F1155" s="473"/>
      <c r="G1155" s="434"/>
      <c r="H1155" s="434"/>
      <c r="I1155" s="476">
        <f t="shared" si="276"/>
        <v>0</v>
      </c>
      <c r="J1155" s="243" t="str">
        <f t="shared" si="281"/>
        <v/>
      </c>
      <c r="K1155" s="244"/>
      <c r="L1155" s="435"/>
      <c r="M1155" s="436"/>
      <c r="N1155" s="330">
        <f t="shared" si="277"/>
        <v>0</v>
      </c>
      <c r="O1155" s="424">
        <f t="shared" si="278"/>
        <v>0</v>
      </c>
      <c r="P1155" s="244"/>
      <c r="Q1155" s="435"/>
      <c r="R1155" s="436"/>
      <c r="S1155" s="429">
        <f t="shared" si="279"/>
        <v>0</v>
      </c>
      <c r="T1155" s="315">
        <f t="shared" si="280"/>
        <v>0</v>
      </c>
      <c r="U1155" s="436"/>
      <c r="V1155" s="436"/>
      <c r="W1155" s="253"/>
      <c r="X1155" s="313">
        <f t="shared" si="282"/>
        <v>0</v>
      </c>
    </row>
    <row r="1156" spans="2:24" ht="18.600000000000001" hidden="1" thickBot="1">
      <c r="B1156" s="691">
        <v>5300</v>
      </c>
      <c r="C1156" s="954" t="s">
        <v>928</v>
      </c>
      <c r="D1156" s="954"/>
      <c r="E1156" s="692"/>
      <c r="F1156" s="695">
        <f>SUM(F1157:F1158)</f>
        <v>0</v>
      </c>
      <c r="G1156" s="696">
        <f>SUM(G1157:G1158)</f>
        <v>0</v>
      </c>
      <c r="H1156" s="696">
        <f>SUM(H1157:H1158)</f>
        <v>0</v>
      </c>
      <c r="I1156" s="696">
        <f>SUM(I1157:I1158)</f>
        <v>0</v>
      </c>
      <c r="J1156" s="243" t="str">
        <f t="shared" si="281"/>
        <v/>
      </c>
      <c r="K1156" s="244"/>
      <c r="L1156" s="326">
        <f>SUM(L1157:L1158)</f>
        <v>0</v>
      </c>
      <c r="M1156" s="327">
        <f>SUM(M1157:M1158)</f>
        <v>0</v>
      </c>
      <c r="N1156" s="432">
        <f>SUM(N1157:N1158)</f>
        <v>0</v>
      </c>
      <c r="O1156" s="433">
        <f>SUM(O1157:O1158)</f>
        <v>0</v>
      </c>
      <c r="P1156" s="244"/>
      <c r="Q1156" s="326">
        <f t="shared" ref="Q1156:W1156" si="283">SUM(Q1157:Q1158)</f>
        <v>0</v>
      </c>
      <c r="R1156" s="327">
        <f t="shared" si="283"/>
        <v>0</v>
      </c>
      <c r="S1156" s="327">
        <f t="shared" si="283"/>
        <v>0</v>
      </c>
      <c r="T1156" s="327">
        <f t="shared" si="283"/>
        <v>0</v>
      </c>
      <c r="U1156" s="327">
        <f t="shared" si="283"/>
        <v>0</v>
      </c>
      <c r="V1156" s="327">
        <f t="shared" si="283"/>
        <v>0</v>
      </c>
      <c r="W1156" s="433">
        <f t="shared" si="283"/>
        <v>0</v>
      </c>
      <c r="X1156" s="313">
        <f t="shared" si="282"/>
        <v>0</v>
      </c>
    </row>
    <row r="1157" spans="2:24" ht="18.600000000000001" hidden="1" thickBot="1">
      <c r="B1157" s="175"/>
      <c r="C1157" s="176">
        <v>5301</v>
      </c>
      <c r="D1157" s="177" t="s">
        <v>1440</v>
      </c>
      <c r="E1157" s="703"/>
      <c r="F1157" s="473"/>
      <c r="G1157" s="434"/>
      <c r="H1157" s="434"/>
      <c r="I1157" s="476">
        <f>F1157+G1157+H1157</f>
        <v>0</v>
      </c>
      <c r="J1157" s="243" t="str">
        <f t="shared" si="281"/>
        <v/>
      </c>
      <c r="K1157" s="244"/>
      <c r="L1157" s="435"/>
      <c r="M1157" s="436"/>
      <c r="N1157" s="330">
        <f>I1157</f>
        <v>0</v>
      </c>
      <c r="O1157" s="424">
        <f>L1157+M1157-N1157</f>
        <v>0</v>
      </c>
      <c r="P1157" s="244"/>
      <c r="Q1157" s="435"/>
      <c r="R1157" s="436"/>
      <c r="S1157" s="429">
        <f>+IF(+(L1157+M1157)&gt;=I1157,+M1157,+(+I1157-L1157))</f>
        <v>0</v>
      </c>
      <c r="T1157" s="315">
        <f>Q1157+R1157-S1157</f>
        <v>0</v>
      </c>
      <c r="U1157" s="436"/>
      <c r="V1157" s="436"/>
      <c r="W1157" s="253"/>
      <c r="X1157" s="313">
        <f t="shared" si="282"/>
        <v>0</v>
      </c>
    </row>
    <row r="1158" spans="2:24" ht="18.600000000000001" hidden="1" thickBot="1">
      <c r="B1158" s="175"/>
      <c r="C1158" s="180">
        <v>5309</v>
      </c>
      <c r="D1158" s="181" t="s">
        <v>929</v>
      </c>
      <c r="E1158" s="703"/>
      <c r="F1158" s="473"/>
      <c r="G1158" s="434"/>
      <c r="H1158" s="434"/>
      <c r="I1158" s="476">
        <f>F1158+G1158+H1158</f>
        <v>0</v>
      </c>
      <c r="J1158" s="243" t="str">
        <f t="shared" si="281"/>
        <v/>
      </c>
      <c r="K1158" s="244"/>
      <c r="L1158" s="435"/>
      <c r="M1158" s="436"/>
      <c r="N1158" s="330">
        <f>I1158</f>
        <v>0</v>
      </c>
      <c r="O1158" s="424">
        <f>L1158+M1158-N1158</f>
        <v>0</v>
      </c>
      <c r="P1158" s="244"/>
      <c r="Q1158" s="435"/>
      <c r="R1158" s="436"/>
      <c r="S1158" s="429">
        <f>+IF(+(L1158+M1158)&gt;=I1158,+M1158,+(+I1158-L1158))</f>
        <v>0</v>
      </c>
      <c r="T1158" s="315">
        <f>Q1158+R1158-S1158</f>
        <v>0</v>
      </c>
      <c r="U1158" s="436"/>
      <c r="V1158" s="436"/>
      <c r="W1158" s="253"/>
      <c r="X1158" s="313">
        <f t="shared" si="282"/>
        <v>0</v>
      </c>
    </row>
    <row r="1159" spans="2:24" ht="18.600000000000001" hidden="1" thickBot="1">
      <c r="B1159" s="691">
        <v>5400</v>
      </c>
      <c r="C1159" s="963" t="s">
        <v>1010</v>
      </c>
      <c r="D1159" s="963"/>
      <c r="E1159" s="692"/>
      <c r="F1159" s="693"/>
      <c r="G1159" s="694"/>
      <c r="H1159" s="694"/>
      <c r="I1159" s="690">
        <f>F1159+G1159+H1159</f>
        <v>0</v>
      </c>
      <c r="J1159" s="243" t="str">
        <f t="shared" si="281"/>
        <v/>
      </c>
      <c r="K1159" s="244"/>
      <c r="L1159" s="430"/>
      <c r="M1159" s="431"/>
      <c r="N1159" s="327">
        <f>I1159</f>
        <v>0</v>
      </c>
      <c r="O1159" s="424">
        <f>L1159+M1159-N1159</f>
        <v>0</v>
      </c>
      <c r="P1159" s="244"/>
      <c r="Q1159" s="430"/>
      <c r="R1159" s="431"/>
      <c r="S1159" s="429">
        <f>+IF(+(L1159+M1159)&gt;=I1159,+M1159,+(+I1159-L1159))</f>
        <v>0</v>
      </c>
      <c r="T1159" s="315">
        <f>Q1159+R1159-S1159</f>
        <v>0</v>
      </c>
      <c r="U1159" s="431"/>
      <c r="V1159" s="431"/>
      <c r="W1159" s="253"/>
      <c r="X1159" s="313">
        <f t="shared" si="282"/>
        <v>0</v>
      </c>
    </row>
    <row r="1160" spans="2:24" ht="18.600000000000001" hidden="1" thickBot="1">
      <c r="B1160" s="684">
        <v>5500</v>
      </c>
      <c r="C1160" s="948" t="s">
        <v>1011</v>
      </c>
      <c r="D1160" s="948"/>
      <c r="E1160" s="685"/>
      <c r="F1160" s="686">
        <f>SUM(F1161:F1164)</f>
        <v>0</v>
      </c>
      <c r="G1160" s="687">
        <f>SUM(G1161:G1164)</f>
        <v>0</v>
      </c>
      <c r="H1160" s="687">
        <f>SUM(H1161:H1164)</f>
        <v>0</v>
      </c>
      <c r="I1160" s="687">
        <f>SUM(I1161:I1164)</f>
        <v>0</v>
      </c>
      <c r="J1160" s="243" t="str">
        <f t="shared" si="281"/>
        <v/>
      </c>
      <c r="K1160" s="244"/>
      <c r="L1160" s="316">
        <f>SUM(L1161:L1164)</f>
        <v>0</v>
      </c>
      <c r="M1160" s="317">
        <f>SUM(M1161:M1164)</f>
        <v>0</v>
      </c>
      <c r="N1160" s="425">
        <f>SUM(N1161:N1164)</f>
        <v>0</v>
      </c>
      <c r="O1160" s="426">
        <f>SUM(O1161:O1164)</f>
        <v>0</v>
      </c>
      <c r="P1160" s="244"/>
      <c r="Q1160" s="316">
        <f t="shared" ref="Q1160:W1160" si="284">SUM(Q1161:Q1164)</f>
        <v>0</v>
      </c>
      <c r="R1160" s="317">
        <f t="shared" si="284"/>
        <v>0</v>
      </c>
      <c r="S1160" s="317">
        <f t="shared" si="284"/>
        <v>0</v>
      </c>
      <c r="T1160" s="317">
        <f t="shared" si="284"/>
        <v>0</v>
      </c>
      <c r="U1160" s="317">
        <f t="shared" si="284"/>
        <v>0</v>
      </c>
      <c r="V1160" s="317">
        <f t="shared" si="284"/>
        <v>0</v>
      </c>
      <c r="W1160" s="426">
        <f t="shared" si="284"/>
        <v>0</v>
      </c>
      <c r="X1160" s="313">
        <f t="shared" si="282"/>
        <v>0</v>
      </c>
    </row>
    <row r="1161" spans="2:24" ht="18.600000000000001" hidden="1" thickBot="1">
      <c r="B1161" s="173"/>
      <c r="C1161" s="144">
        <v>5501</v>
      </c>
      <c r="D1161" s="163" t="s">
        <v>1012</v>
      </c>
      <c r="E1161" s="702"/>
      <c r="F1161" s="449"/>
      <c r="G1161" s="245"/>
      <c r="H1161" s="245"/>
      <c r="I1161" s="476">
        <f>F1161+G1161+H1161</f>
        <v>0</v>
      </c>
      <c r="J1161" s="243" t="str">
        <f t="shared" si="281"/>
        <v/>
      </c>
      <c r="K1161" s="244"/>
      <c r="L1161" s="423"/>
      <c r="M1161" s="252"/>
      <c r="N1161" s="315">
        <f>I1161</f>
        <v>0</v>
      </c>
      <c r="O1161" s="424">
        <f>L1161+M1161-N1161</f>
        <v>0</v>
      </c>
      <c r="P1161" s="244"/>
      <c r="Q1161" s="423"/>
      <c r="R1161" s="252"/>
      <c r="S1161" s="429">
        <f>+IF(+(L1161+M1161)&gt;=I1161,+M1161,+(+I1161-L1161))</f>
        <v>0</v>
      </c>
      <c r="T1161" s="315">
        <f>Q1161+R1161-S1161</f>
        <v>0</v>
      </c>
      <c r="U1161" s="252"/>
      <c r="V1161" s="252"/>
      <c r="W1161" s="253"/>
      <c r="X1161" s="313">
        <f t="shared" si="282"/>
        <v>0</v>
      </c>
    </row>
    <row r="1162" spans="2:24" ht="18.600000000000001" hidden="1" thickBot="1">
      <c r="B1162" s="173"/>
      <c r="C1162" s="137">
        <v>5502</v>
      </c>
      <c r="D1162" s="145" t="s">
        <v>1013</v>
      </c>
      <c r="E1162" s="702"/>
      <c r="F1162" s="449"/>
      <c r="G1162" s="245"/>
      <c r="H1162" s="245"/>
      <c r="I1162" s="476">
        <f>F1162+G1162+H1162</f>
        <v>0</v>
      </c>
      <c r="J1162" s="243" t="str">
        <f t="shared" si="281"/>
        <v/>
      </c>
      <c r="K1162" s="244"/>
      <c r="L1162" s="423"/>
      <c r="M1162" s="252"/>
      <c r="N1162" s="315">
        <f>I1162</f>
        <v>0</v>
      </c>
      <c r="O1162" s="424">
        <f>L1162+M1162-N1162</f>
        <v>0</v>
      </c>
      <c r="P1162" s="244"/>
      <c r="Q1162" s="423"/>
      <c r="R1162" s="252"/>
      <c r="S1162" s="429">
        <f>+IF(+(L1162+M1162)&gt;=I1162,+M1162,+(+I1162-L1162))</f>
        <v>0</v>
      </c>
      <c r="T1162" s="315">
        <f>Q1162+R1162-S1162</f>
        <v>0</v>
      </c>
      <c r="U1162" s="252"/>
      <c r="V1162" s="252"/>
      <c r="W1162" s="253"/>
      <c r="X1162" s="313">
        <f t="shared" si="282"/>
        <v>0</v>
      </c>
    </row>
    <row r="1163" spans="2:24" ht="18.600000000000001" hidden="1" thickBot="1">
      <c r="B1163" s="173"/>
      <c r="C1163" s="137">
        <v>5503</v>
      </c>
      <c r="D1163" s="139" t="s">
        <v>1014</v>
      </c>
      <c r="E1163" s="702"/>
      <c r="F1163" s="449"/>
      <c r="G1163" s="245"/>
      <c r="H1163" s="245"/>
      <c r="I1163" s="476">
        <f>F1163+G1163+H1163</f>
        <v>0</v>
      </c>
      <c r="J1163" s="243" t="str">
        <f t="shared" si="281"/>
        <v/>
      </c>
      <c r="K1163" s="244"/>
      <c r="L1163" s="423"/>
      <c r="M1163" s="252"/>
      <c r="N1163" s="315">
        <f>I1163</f>
        <v>0</v>
      </c>
      <c r="O1163" s="424">
        <f>L1163+M1163-N1163</f>
        <v>0</v>
      </c>
      <c r="P1163" s="244"/>
      <c r="Q1163" s="423"/>
      <c r="R1163" s="252"/>
      <c r="S1163" s="429">
        <f>+IF(+(L1163+M1163)&gt;=I1163,+M1163,+(+I1163-L1163))</f>
        <v>0</v>
      </c>
      <c r="T1163" s="315">
        <f>Q1163+R1163-S1163</f>
        <v>0</v>
      </c>
      <c r="U1163" s="252"/>
      <c r="V1163" s="252"/>
      <c r="W1163" s="253"/>
      <c r="X1163" s="313">
        <f t="shared" si="282"/>
        <v>0</v>
      </c>
    </row>
    <row r="1164" spans="2:24" ht="18.600000000000001" hidden="1" thickBot="1">
      <c r="B1164" s="173"/>
      <c r="C1164" s="137">
        <v>5504</v>
      </c>
      <c r="D1164" s="145" t="s">
        <v>1015</v>
      </c>
      <c r="E1164" s="702"/>
      <c r="F1164" s="449"/>
      <c r="G1164" s="245"/>
      <c r="H1164" s="245"/>
      <c r="I1164" s="476">
        <f>F1164+G1164+H1164</f>
        <v>0</v>
      </c>
      <c r="J1164" s="243" t="str">
        <f t="shared" si="281"/>
        <v/>
      </c>
      <c r="K1164" s="244"/>
      <c r="L1164" s="423"/>
      <c r="M1164" s="252"/>
      <c r="N1164" s="315">
        <f>I1164</f>
        <v>0</v>
      </c>
      <c r="O1164" s="424">
        <f>L1164+M1164-N1164</f>
        <v>0</v>
      </c>
      <c r="P1164" s="244"/>
      <c r="Q1164" s="423"/>
      <c r="R1164" s="252"/>
      <c r="S1164" s="429">
        <f>+IF(+(L1164+M1164)&gt;=I1164,+M1164,+(+I1164-L1164))</f>
        <v>0</v>
      </c>
      <c r="T1164" s="315">
        <f>Q1164+R1164-S1164</f>
        <v>0</v>
      </c>
      <c r="U1164" s="252"/>
      <c r="V1164" s="252"/>
      <c r="W1164" s="253"/>
      <c r="X1164" s="313">
        <f t="shared" si="282"/>
        <v>0</v>
      </c>
    </row>
    <row r="1165" spans="2:24" ht="18.600000000000001" hidden="1" thickBot="1">
      <c r="B1165" s="684">
        <v>5700</v>
      </c>
      <c r="C1165" s="964" t="s">
        <v>1016</v>
      </c>
      <c r="D1165" s="965"/>
      <c r="E1165" s="692"/>
      <c r="F1165" s="671">
        <v>0</v>
      </c>
      <c r="G1165" s="671">
        <v>0</v>
      </c>
      <c r="H1165" s="671">
        <v>0</v>
      </c>
      <c r="I1165" s="696">
        <f>SUM(I1166:I1168)</f>
        <v>0</v>
      </c>
      <c r="J1165" s="243" t="str">
        <f t="shared" si="281"/>
        <v/>
      </c>
      <c r="K1165" s="244"/>
      <c r="L1165" s="326">
        <f>SUM(L1166:L1168)</f>
        <v>0</v>
      </c>
      <c r="M1165" s="327">
        <f>SUM(M1166:M1168)</f>
        <v>0</v>
      </c>
      <c r="N1165" s="432">
        <f>SUM(N1166:N1167)</f>
        <v>0</v>
      </c>
      <c r="O1165" s="433">
        <f>SUM(O1166:O1168)</f>
        <v>0</v>
      </c>
      <c r="P1165" s="244"/>
      <c r="Q1165" s="326">
        <f>SUM(Q1166:Q1168)</f>
        <v>0</v>
      </c>
      <c r="R1165" s="327">
        <f>SUM(R1166:R1168)</f>
        <v>0</v>
      </c>
      <c r="S1165" s="327">
        <f>SUM(S1166:S1168)</f>
        <v>0</v>
      </c>
      <c r="T1165" s="327">
        <f>SUM(T1166:T1168)</f>
        <v>0</v>
      </c>
      <c r="U1165" s="327">
        <f>SUM(U1166:U1168)</f>
        <v>0</v>
      </c>
      <c r="V1165" s="327">
        <f>SUM(V1166:V1167)</f>
        <v>0</v>
      </c>
      <c r="W1165" s="433">
        <f>SUM(W1166:W1168)</f>
        <v>0</v>
      </c>
      <c r="X1165" s="313">
        <f t="shared" si="282"/>
        <v>0</v>
      </c>
    </row>
    <row r="1166" spans="2:24" ht="18.600000000000001" hidden="1" thickBot="1">
      <c r="B1166" s="175"/>
      <c r="C1166" s="176">
        <v>5701</v>
      </c>
      <c r="D1166" s="177" t="s">
        <v>1017</v>
      </c>
      <c r="E1166" s="703"/>
      <c r="F1166" s="592">
        <v>0</v>
      </c>
      <c r="G1166" s="592">
        <v>0</v>
      </c>
      <c r="H1166" s="592">
        <v>0</v>
      </c>
      <c r="I1166" s="476">
        <f>F1166+G1166+H1166</f>
        <v>0</v>
      </c>
      <c r="J1166" s="243" t="str">
        <f t="shared" si="281"/>
        <v/>
      </c>
      <c r="K1166" s="244"/>
      <c r="L1166" s="435"/>
      <c r="M1166" s="436"/>
      <c r="N1166" s="330">
        <f>I1166</f>
        <v>0</v>
      </c>
      <c r="O1166" s="424">
        <f>L1166+M1166-N1166</f>
        <v>0</v>
      </c>
      <c r="P1166" s="244"/>
      <c r="Q1166" s="435"/>
      <c r="R1166" s="436"/>
      <c r="S1166" s="429">
        <f>+IF(+(L1166+M1166)&gt;=I1166,+M1166,+(+I1166-L1166))</f>
        <v>0</v>
      </c>
      <c r="T1166" s="315">
        <f>Q1166+R1166-S1166</f>
        <v>0</v>
      </c>
      <c r="U1166" s="436"/>
      <c r="V1166" s="436"/>
      <c r="W1166" s="253"/>
      <c r="X1166" s="313">
        <f t="shared" si="282"/>
        <v>0</v>
      </c>
    </row>
    <row r="1167" spans="2:24" ht="18.600000000000001" hidden="1" thickBot="1">
      <c r="B1167" s="175"/>
      <c r="C1167" s="180">
        <v>5702</v>
      </c>
      <c r="D1167" s="181" t="s">
        <v>1018</v>
      </c>
      <c r="E1167" s="703"/>
      <c r="F1167" s="592">
        <v>0</v>
      </c>
      <c r="G1167" s="592">
        <v>0</v>
      </c>
      <c r="H1167" s="592">
        <v>0</v>
      </c>
      <c r="I1167" s="476">
        <f>F1167+G1167+H1167</f>
        <v>0</v>
      </c>
      <c r="J1167" s="243" t="str">
        <f t="shared" si="281"/>
        <v/>
      </c>
      <c r="K1167" s="244"/>
      <c r="L1167" s="435"/>
      <c r="M1167" s="436"/>
      <c r="N1167" s="330">
        <f>I1167</f>
        <v>0</v>
      </c>
      <c r="O1167" s="424">
        <f>L1167+M1167-N1167</f>
        <v>0</v>
      </c>
      <c r="P1167" s="244"/>
      <c r="Q1167" s="435"/>
      <c r="R1167" s="436"/>
      <c r="S1167" s="429">
        <f>+IF(+(L1167+M1167)&gt;=I1167,+M1167,+(+I1167-L1167))</f>
        <v>0</v>
      </c>
      <c r="T1167" s="315">
        <f>Q1167+R1167-S1167</f>
        <v>0</v>
      </c>
      <c r="U1167" s="436"/>
      <c r="V1167" s="436"/>
      <c r="W1167" s="253"/>
      <c r="X1167" s="313">
        <f t="shared" si="282"/>
        <v>0</v>
      </c>
    </row>
    <row r="1168" spans="2:24" ht="18.600000000000001" hidden="1" thickBot="1">
      <c r="B1168" s="136"/>
      <c r="C1168" s="182">
        <v>4071</v>
      </c>
      <c r="D1168" s="464" t="s">
        <v>1019</v>
      </c>
      <c r="E1168" s="702"/>
      <c r="F1168" s="592">
        <v>0</v>
      </c>
      <c r="G1168" s="592">
        <v>0</v>
      </c>
      <c r="H1168" s="592">
        <v>0</v>
      </c>
      <c r="I1168" s="476">
        <f>F1168+G1168+H1168</f>
        <v>0</v>
      </c>
      <c r="J1168" s="243" t="str">
        <f t="shared" si="281"/>
        <v/>
      </c>
      <c r="K1168" s="244"/>
      <c r="L1168" s="711"/>
      <c r="M1168" s="665"/>
      <c r="N1168" s="665"/>
      <c r="O1168" s="712"/>
      <c r="P1168" s="244"/>
      <c r="Q1168" s="661"/>
      <c r="R1168" s="665"/>
      <c r="S1168" s="665"/>
      <c r="T1168" s="665"/>
      <c r="U1168" s="665"/>
      <c r="V1168" s="665"/>
      <c r="W1168" s="709"/>
      <c r="X1168" s="313">
        <f t="shared" si="282"/>
        <v>0</v>
      </c>
    </row>
    <row r="1169" spans="2:24" ht="16.2" hidden="1" thickBot="1">
      <c r="B1169" s="173"/>
      <c r="C1169" s="183"/>
      <c r="D1169" s="334"/>
      <c r="E1169" s="704"/>
      <c r="F1169" s="248"/>
      <c r="G1169" s="248"/>
      <c r="H1169" s="248"/>
      <c r="I1169" s="249"/>
      <c r="J1169" s="243" t="str">
        <f t="shared" si="281"/>
        <v/>
      </c>
      <c r="K1169" s="244"/>
      <c r="L1169" s="437"/>
      <c r="M1169" s="438"/>
      <c r="N1169" s="323"/>
      <c r="O1169" s="324"/>
      <c r="P1169" s="244"/>
      <c r="Q1169" s="437"/>
      <c r="R1169" s="438"/>
      <c r="S1169" s="323"/>
      <c r="T1169" s="323"/>
      <c r="U1169" s="438"/>
      <c r="V1169" s="323"/>
      <c r="W1169" s="324"/>
      <c r="X1169" s="324"/>
    </row>
    <row r="1170" spans="2:24" ht="18.600000000000001" hidden="1" thickBot="1">
      <c r="B1170" s="697">
        <v>98</v>
      </c>
      <c r="C1170" s="945" t="s">
        <v>1020</v>
      </c>
      <c r="D1170" s="946"/>
      <c r="E1170" s="685"/>
      <c r="F1170" s="688"/>
      <c r="G1170" s="689"/>
      <c r="H1170" s="689"/>
      <c r="I1170" s="690">
        <f>F1170+G1170+H1170</f>
        <v>0</v>
      </c>
      <c r="J1170" s="243" t="str">
        <f t="shared" si="281"/>
        <v/>
      </c>
      <c r="K1170" s="244"/>
      <c r="L1170" s="428"/>
      <c r="M1170" s="254"/>
      <c r="N1170" s="317">
        <f>I1170</f>
        <v>0</v>
      </c>
      <c r="O1170" s="424">
        <f>L1170+M1170-N1170</f>
        <v>0</v>
      </c>
      <c r="P1170" s="244"/>
      <c r="Q1170" s="428"/>
      <c r="R1170" s="254"/>
      <c r="S1170" s="429">
        <f>+IF(+(L1170+M1170)&gt;=I1170,+M1170,+(+I1170-L1170))</f>
        <v>0</v>
      </c>
      <c r="T1170" s="315">
        <f>Q1170+R1170-S1170</f>
        <v>0</v>
      </c>
      <c r="U1170" s="254"/>
      <c r="V1170" s="254"/>
      <c r="W1170" s="253"/>
      <c r="X1170" s="313">
        <f>T1170-U1170-V1170-W1170</f>
        <v>0</v>
      </c>
    </row>
    <row r="1171" spans="2:24" ht="16.8" hidden="1" thickBot="1">
      <c r="B1171" s="184"/>
      <c r="C1171" s="335" t="s">
        <v>1021</v>
      </c>
      <c r="D1171" s="336"/>
      <c r="E1171" s="395"/>
      <c r="F1171" s="395"/>
      <c r="G1171" s="395"/>
      <c r="H1171" s="395"/>
      <c r="I1171" s="337"/>
      <c r="J1171" s="243" t="str">
        <f t="shared" si="281"/>
        <v/>
      </c>
      <c r="K1171" s="244"/>
      <c r="L1171" s="338"/>
      <c r="M1171" s="339"/>
      <c r="N1171" s="339"/>
      <c r="O1171" s="340"/>
      <c r="P1171" s="244"/>
      <c r="Q1171" s="338"/>
      <c r="R1171" s="339"/>
      <c r="S1171" s="339"/>
      <c r="T1171" s="339"/>
      <c r="U1171" s="339"/>
      <c r="V1171" s="339"/>
      <c r="W1171" s="340"/>
      <c r="X1171" s="340"/>
    </row>
    <row r="1172" spans="2:24" ht="16.8" hidden="1" thickBot="1">
      <c r="B1172" s="184"/>
      <c r="C1172" s="341" t="s">
        <v>1022</v>
      </c>
      <c r="D1172" s="334"/>
      <c r="E1172" s="384"/>
      <c r="F1172" s="384"/>
      <c r="G1172" s="384"/>
      <c r="H1172" s="384"/>
      <c r="I1172" s="307"/>
      <c r="J1172" s="243" t="str">
        <f t="shared" si="281"/>
        <v/>
      </c>
      <c r="K1172" s="244"/>
      <c r="L1172" s="342"/>
      <c r="M1172" s="343"/>
      <c r="N1172" s="343"/>
      <c r="O1172" s="344"/>
      <c r="P1172" s="244"/>
      <c r="Q1172" s="342"/>
      <c r="R1172" s="343"/>
      <c r="S1172" s="343"/>
      <c r="T1172" s="343"/>
      <c r="U1172" s="343"/>
      <c r="V1172" s="343"/>
      <c r="W1172" s="344"/>
      <c r="X1172" s="344"/>
    </row>
    <row r="1173" spans="2:24" ht="16.8" hidden="1" thickBot="1">
      <c r="B1173" s="185"/>
      <c r="C1173" s="345" t="s">
        <v>1686</v>
      </c>
      <c r="D1173" s="346"/>
      <c r="E1173" s="396"/>
      <c r="F1173" s="396"/>
      <c r="G1173" s="396"/>
      <c r="H1173" s="396"/>
      <c r="I1173" s="309"/>
      <c r="J1173" s="243" t="str">
        <f t="shared" si="281"/>
        <v/>
      </c>
      <c r="K1173" s="244"/>
      <c r="L1173" s="347"/>
      <c r="M1173" s="348"/>
      <c r="N1173" s="348"/>
      <c r="O1173" s="349"/>
      <c r="P1173" s="244"/>
      <c r="Q1173" s="347"/>
      <c r="R1173" s="348"/>
      <c r="S1173" s="348"/>
      <c r="T1173" s="348"/>
      <c r="U1173" s="348"/>
      <c r="V1173" s="348"/>
      <c r="W1173" s="349"/>
      <c r="X1173" s="349"/>
    </row>
    <row r="1174" spans="2:24" ht="18.600000000000001" thickBot="1">
      <c r="B1174" s="607"/>
      <c r="C1174" s="608" t="s">
        <v>1241</v>
      </c>
      <c r="D1174" s="609" t="s">
        <v>1023</v>
      </c>
      <c r="E1174" s="698"/>
      <c r="F1174" s="698">
        <f>SUM(F1056,F1059,F1065,F1073,F1074,F1092,F1096,F1102,F1105,F1106,F1107,F1108,F1112,F1121,F1127,F1128,F1129,F1130,F1137,F1141,F1142,F1143,F1144,F1147,F1148,F1156,F1159,F1160,F1165)+F1170</f>
        <v>206504</v>
      </c>
      <c r="G1174" s="698">
        <f>SUM(G1056,G1059,G1065,G1073,G1074,G1092,G1096,G1102,G1105,G1106,G1107,G1108,G1112,G1121,G1127,G1128,G1129,G1130,G1137,G1141,G1142,G1143,G1144,G1147,G1148,G1156,G1159,G1160,G1165)+G1170</f>
        <v>0</v>
      </c>
      <c r="H1174" s="698">
        <f>SUM(H1056,H1059,H1065,H1073,H1074,H1092,H1096,H1102,H1105,H1106,H1107,H1108,H1112,H1121,H1127,H1128,H1129,H1130,H1137,H1141,H1142,H1143,H1144,H1147,H1148,H1156,H1159,H1160,H1165)+H1170</f>
        <v>0</v>
      </c>
      <c r="I1174" s="698">
        <f>SUM(I1056,I1059,I1065,I1073,I1074,I1092,I1096,I1102,I1105,I1106,I1107,I1108,I1112,I1121,I1127,I1128,I1129,I1130,I1137,I1141,I1142,I1143,I1144,I1147,I1148,I1156,I1159,I1160,I1165)+I1170</f>
        <v>206504</v>
      </c>
      <c r="J1174" s="243">
        <f t="shared" si="281"/>
        <v>1</v>
      </c>
      <c r="K1174" s="439" t="str">
        <f>LEFT(C1053,1)</f>
        <v>2</v>
      </c>
      <c r="L1174" s="276">
        <f>SUM(L1056,L1059,L1065,L1073,L1074,L1092,L1096,L1102,L1105,L1106,L1107,L1108,L1112,L1121,L1127,L1128,L1129,L1130,L1137,L1141,L1142,L1143,L1144,L1147,L1148,L1156,L1159,L1160,L1165)+L1170</f>
        <v>0</v>
      </c>
      <c r="M1174" s="276">
        <f>SUM(M1056,M1059,M1065,M1073,M1074,M1092,M1096,M1102,M1105,M1106,M1107,M1108,M1112,M1121,M1127,M1128,M1129,M1130,M1137,M1141,M1142,M1143,M1144,M1147,M1148,M1156,M1159,M1160,M1165)+M1170</f>
        <v>0</v>
      </c>
      <c r="N1174" s="276">
        <f>SUM(N1056,N1059,N1065,N1073,N1074,N1092,N1096,N1102,N1105,N1106,N1107,N1108,N1112,N1121,N1127,N1128,N1129,N1130,N1137,N1141,N1142,N1143,N1144,N1147,N1148,N1156,N1159,N1160,N1165)+N1170</f>
        <v>206504</v>
      </c>
      <c r="O1174" s="276">
        <f>SUM(O1056,O1059,O1065,O1073,O1074,O1092,O1096,O1102,O1105,O1106,O1107,O1108,O1112,O1121,O1127,O1128,O1129,O1130,O1137,O1141,O1142,O1143,O1144,O1147,O1148,O1156,O1159,O1160,O1165)+O1170</f>
        <v>-206504</v>
      </c>
      <c r="P1174" s="222"/>
      <c r="Q1174" s="276">
        <f t="shared" ref="Q1174:W1174" si="285">SUM(Q1056,Q1059,Q1065,Q1073,Q1074,Q1092,Q1096,Q1102,Q1105,Q1106,Q1107,Q1108,Q1112,Q1121,Q1127,Q1128,Q1129,Q1130,Q1137,Q1141,Q1142,Q1143,Q1144,Q1147,Q1148,Q1156,Q1159,Q1160,Q1165)+Q1170</f>
        <v>0</v>
      </c>
      <c r="R1174" s="276">
        <f t="shared" si="285"/>
        <v>0</v>
      </c>
      <c r="S1174" s="276">
        <f t="shared" si="285"/>
        <v>79000</v>
      </c>
      <c r="T1174" s="276">
        <f t="shared" si="285"/>
        <v>-79000</v>
      </c>
      <c r="U1174" s="276">
        <f t="shared" si="285"/>
        <v>0</v>
      </c>
      <c r="V1174" s="276">
        <f t="shared" si="285"/>
        <v>0</v>
      </c>
      <c r="W1174" s="276">
        <f t="shared" si="285"/>
        <v>0</v>
      </c>
      <c r="X1174" s="313">
        <f>T1174-U1174-V1174-W1174</f>
        <v>-79000</v>
      </c>
    </row>
    <row r="1175" spans="2:24">
      <c r="B1175" s="554" t="s">
        <v>32</v>
      </c>
      <c r="C1175" s="186"/>
      <c r="I1175" s="219"/>
      <c r="J1175" s="221">
        <f>J1174</f>
        <v>1</v>
      </c>
      <c r="P1175"/>
    </row>
    <row r="1176" spans="2:24">
      <c r="B1176" s="392"/>
      <c r="C1176" s="392"/>
      <c r="D1176" s="393"/>
      <c r="E1176" s="392"/>
      <c r="F1176" s="392"/>
      <c r="G1176" s="392"/>
      <c r="H1176" s="392"/>
      <c r="I1176" s="394"/>
      <c r="J1176" s="221">
        <f>J1174</f>
        <v>1</v>
      </c>
      <c r="L1176" s="392"/>
      <c r="M1176" s="392"/>
      <c r="N1176" s="394"/>
      <c r="O1176" s="394"/>
      <c r="P1176" s="394"/>
      <c r="Q1176" s="392"/>
      <c r="R1176" s="392"/>
      <c r="S1176" s="394"/>
      <c r="T1176" s="394"/>
      <c r="U1176" s="392"/>
      <c r="V1176" s="394"/>
      <c r="W1176" s="394"/>
      <c r="X1176" s="394"/>
    </row>
    <row r="1177" spans="2:24" ht="18" hidden="1">
      <c r="B1177" s="402"/>
      <c r="C1177" s="402"/>
      <c r="D1177" s="402"/>
      <c r="E1177" s="402"/>
      <c r="F1177" s="402"/>
      <c r="G1177" s="402"/>
      <c r="H1177" s="402"/>
      <c r="I1177" s="484"/>
      <c r="J1177" s="440">
        <f>(IF(E1174&lt;&gt;0,$G$2,IF(I1174&lt;&gt;0,$G$2,"")))</f>
        <v>0</v>
      </c>
    </row>
    <row r="1178" spans="2:24" ht="18" hidden="1">
      <c r="B1178" s="402"/>
      <c r="C1178" s="402"/>
      <c r="D1178" s="474"/>
      <c r="E1178" s="402"/>
      <c r="F1178" s="402"/>
      <c r="G1178" s="402"/>
      <c r="H1178" s="402"/>
      <c r="I1178" s="484"/>
      <c r="J1178" s="440" t="str">
        <f>(IF(E1175&lt;&gt;0,$G$2,IF(I1175&lt;&gt;0,$G$2,"")))</f>
        <v/>
      </c>
    </row>
    <row r="1179" spans="2:24">
      <c r="E1179" s="278"/>
      <c r="F1179" s="278"/>
      <c r="G1179" s="278"/>
      <c r="H1179" s="278"/>
      <c r="I1179" s="282"/>
      <c r="J1179" s="221">
        <f>(IF($E1315&lt;&gt;0,$J$2,IF($I1315&lt;&gt;0,$J$2,"")))</f>
        <v>1</v>
      </c>
      <c r="L1179" s="278"/>
      <c r="M1179" s="278"/>
      <c r="N1179" s="282"/>
      <c r="O1179" s="282"/>
      <c r="P1179" s="282"/>
      <c r="Q1179" s="278"/>
      <c r="R1179" s="278"/>
      <c r="S1179" s="282"/>
      <c r="T1179" s="282"/>
      <c r="U1179" s="278"/>
      <c r="V1179" s="282"/>
      <c r="W1179" s="282"/>
    </row>
    <row r="1180" spans="2:24">
      <c r="C1180" s="227"/>
      <c r="D1180" s="228"/>
      <c r="E1180" s="278"/>
      <c r="F1180" s="278"/>
      <c r="G1180" s="278"/>
      <c r="H1180" s="278"/>
      <c r="I1180" s="282"/>
      <c r="J1180" s="221">
        <f>(IF($E1315&lt;&gt;0,$J$2,IF($I1315&lt;&gt;0,$J$2,"")))</f>
        <v>1</v>
      </c>
      <c r="L1180" s="278"/>
      <c r="M1180" s="278"/>
      <c r="N1180" s="282"/>
      <c r="O1180" s="282"/>
      <c r="P1180" s="282"/>
      <c r="Q1180" s="278"/>
      <c r="R1180" s="278"/>
      <c r="S1180" s="282"/>
      <c r="T1180" s="282"/>
      <c r="U1180" s="278"/>
      <c r="V1180" s="282"/>
      <c r="W1180" s="282"/>
    </row>
    <row r="1181" spans="2:24">
      <c r="B1181" s="935" t="str">
        <f>$B$7</f>
        <v>БЮДЖЕТ - НАЧАЛЕН ПЛАН
ПО ПЪЛНА ЕДИННА БЮДЖЕТНА КЛАСИФИКАЦИЯ</v>
      </c>
      <c r="C1181" s="936"/>
      <c r="D1181" s="936"/>
      <c r="E1181" s="278"/>
      <c r="F1181" s="278"/>
      <c r="G1181" s="278"/>
      <c r="H1181" s="278"/>
      <c r="I1181" s="282"/>
      <c r="J1181" s="221">
        <f>(IF($E1315&lt;&gt;0,$J$2,IF($I1315&lt;&gt;0,$J$2,"")))</f>
        <v>1</v>
      </c>
      <c r="L1181" s="278"/>
      <c r="M1181" s="278"/>
      <c r="N1181" s="282"/>
      <c r="O1181" s="282"/>
      <c r="P1181" s="282"/>
      <c r="Q1181" s="278"/>
      <c r="R1181" s="278"/>
      <c r="S1181" s="282"/>
      <c r="T1181" s="282"/>
      <c r="U1181" s="278"/>
      <c r="V1181" s="282"/>
      <c r="W1181" s="282"/>
    </row>
    <row r="1182" spans="2:24">
      <c r="C1182" s="227"/>
      <c r="D1182" s="228"/>
      <c r="E1182" s="279" t="s">
        <v>1654</v>
      </c>
      <c r="F1182" s="279" t="s">
        <v>1522</v>
      </c>
      <c r="G1182" s="278"/>
      <c r="H1182" s="278"/>
      <c r="I1182" s="282"/>
      <c r="J1182" s="221">
        <f>(IF($E1315&lt;&gt;0,$J$2,IF($I1315&lt;&gt;0,$J$2,"")))</f>
        <v>1</v>
      </c>
      <c r="L1182" s="278"/>
      <c r="M1182" s="278"/>
      <c r="N1182" s="282"/>
      <c r="O1182" s="282"/>
      <c r="P1182" s="282"/>
      <c r="Q1182" s="278"/>
      <c r="R1182" s="278"/>
      <c r="S1182" s="282"/>
      <c r="T1182" s="282"/>
      <c r="U1182" s="278"/>
      <c r="V1182" s="282"/>
      <c r="W1182" s="282"/>
    </row>
    <row r="1183" spans="2:24" ht="17.399999999999999">
      <c r="B1183" s="937" t="str">
        <f>$B$9</f>
        <v>Маджарово</v>
      </c>
      <c r="C1183" s="938"/>
      <c r="D1183" s="939"/>
      <c r="E1183" s="578">
        <f>$E$9</f>
        <v>45292</v>
      </c>
      <c r="F1183" s="579">
        <f>$F$9</f>
        <v>45657</v>
      </c>
      <c r="G1183" s="278"/>
      <c r="H1183" s="278"/>
      <c r="I1183" s="282"/>
      <c r="J1183" s="221">
        <f>(IF($E1315&lt;&gt;0,$J$2,IF($I1315&lt;&gt;0,$J$2,"")))</f>
        <v>1</v>
      </c>
      <c r="L1183" s="278"/>
      <c r="M1183" s="278"/>
      <c r="N1183" s="282"/>
      <c r="O1183" s="282"/>
      <c r="P1183" s="282"/>
      <c r="Q1183" s="278"/>
      <c r="R1183" s="278"/>
      <c r="S1183" s="282"/>
      <c r="T1183" s="282"/>
      <c r="U1183" s="278"/>
      <c r="V1183" s="282"/>
      <c r="W1183" s="282"/>
    </row>
    <row r="1184" spans="2:24">
      <c r="B1184" s="230" t="str">
        <f>$B$10</f>
        <v>(наименование на разпоредителя с бюджет)</v>
      </c>
      <c r="E1184" s="278"/>
      <c r="F1184" s="280">
        <f>$F$10</f>
        <v>0</v>
      </c>
      <c r="G1184" s="278"/>
      <c r="H1184" s="278"/>
      <c r="I1184" s="282"/>
      <c r="J1184" s="221">
        <f>(IF($E1315&lt;&gt;0,$J$2,IF($I1315&lt;&gt;0,$J$2,"")))</f>
        <v>1</v>
      </c>
      <c r="L1184" s="278"/>
      <c r="M1184" s="278"/>
      <c r="N1184" s="282"/>
      <c r="O1184" s="282"/>
      <c r="P1184" s="282"/>
      <c r="Q1184" s="278"/>
      <c r="R1184" s="278"/>
      <c r="S1184" s="282"/>
      <c r="T1184" s="282"/>
      <c r="U1184" s="278"/>
      <c r="V1184" s="282"/>
      <c r="W1184" s="282"/>
    </row>
    <row r="1185" spans="2:24">
      <c r="B1185" s="230"/>
      <c r="E1185" s="281"/>
      <c r="F1185" s="278"/>
      <c r="G1185" s="278"/>
      <c r="H1185" s="278"/>
      <c r="I1185" s="282"/>
      <c r="J1185" s="221">
        <f>(IF($E1315&lt;&gt;0,$J$2,IF($I1315&lt;&gt;0,$J$2,"")))</f>
        <v>1</v>
      </c>
      <c r="L1185" s="278"/>
      <c r="M1185" s="278"/>
      <c r="N1185" s="282"/>
      <c r="O1185" s="282"/>
      <c r="P1185" s="282"/>
      <c r="Q1185" s="278"/>
      <c r="R1185" s="278"/>
      <c r="S1185" s="282"/>
      <c r="T1185" s="282"/>
      <c r="U1185" s="278"/>
      <c r="V1185" s="282"/>
      <c r="W1185" s="282"/>
    </row>
    <row r="1186" spans="2:24" ht="18">
      <c r="B1186" s="906" t="str">
        <f>$B$12</f>
        <v>Маджарово</v>
      </c>
      <c r="C1186" s="907"/>
      <c r="D1186" s="908"/>
      <c r="E1186" s="229" t="s">
        <v>1655</v>
      </c>
      <c r="F1186" s="580" t="str">
        <f>$F$12</f>
        <v>7604</v>
      </c>
      <c r="G1186" s="278"/>
      <c r="H1186" s="278"/>
      <c r="I1186" s="282"/>
      <c r="J1186" s="221">
        <f>(IF($E1315&lt;&gt;0,$J$2,IF($I1315&lt;&gt;0,$J$2,"")))</f>
        <v>1</v>
      </c>
      <c r="L1186" s="278"/>
      <c r="M1186" s="278"/>
      <c r="N1186" s="282"/>
      <c r="O1186" s="282"/>
      <c r="P1186" s="282"/>
      <c r="Q1186" s="278"/>
      <c r="R1186" s="278"/>
      <c r="S1186" s="282"/>
      <c r="T1186" s="282"/>
      <c r="U1186" s="278"/>
      <c r="V1186" s="282"/>
      <c r="W1186" s="282"/>
    </row>
    <row r="1187" spans="2:24">
      <c r="B1187" s="581" t="str">
        <f>$B$13</f>
        <v>(наименование на първостепенния разпоредител с бюджет)</v>
      </c>
      <c r="E1187" s="281" t="s">
        <v>1656</v>
      </c>
      <c r="F1187" s="278"/>
      <c r="G1187" s="278"/>
      <c r="H1187" s="278"/>
      <c r="I1187" s="282"/>
      <c r="J1187" s="221">
        <f>(IF($E1315&lt;&gt;0,$J$2,IF($I1315&lt;&gt;0,$J$2,"")))</f>
        <v>1</v>
      </c>
      <c r="L1187" s="278"/>
      <c r="M1187" s="278"/>
      <c r="N1187" s="282"/>
      <c r="O1187" s="282"/>
      <c r="P1187" s="282"/>
      <c r="Q1187" s="278"/>
      <c r="R1187" s="278"/>
      <c r="S1187" s="282"/>
      <c r="T1187" s="282"/>
      <c r="U1187" s="278"/>
      <c r="V1187" s="282"/>
      <c r="W1187" s="282"/>
    </row>
    <row r="1188" spans="2:24" ht="18">
      <c r="B1188" s="230"/>
      <c r="D1188" s="441"/>
      <c r="E1188" s="277"/>
      <c r="F1188" s="277"/>
      <c r="G1188" s="277"/>
      <c r="H1188" s="277"/>
      <c r="I1188" s="384"/>
      <c r="J1188" s="221">
        <f>(IF($E1315&lt;&gt;0,$J$2,IF($I1315&lt;&gt;0,$J$2,"")))</f>
        <v>1</v>
      </c>
      <c r="L1188" s="278"/>
      <c r="M1188" s="278"/>
      <c r="N1188" s="282"/>
      <c r="O1188" s="282"/>
      <c r="P1188" s="282"/>
      <c r="Q1188" s="278"/>
      <c r="R1188" s="278"/>
      <c r="S1188" s="282"/>
      <c r="T1188" s="282"/>
      <c r="U1188" s="278"/>
      <c r="V1188" s="282"/>
      <c r="W1188" s="282"/>
    </row>
    <row r="1189" spans="2:24" ht="16.8" thickBot="1">
      <c r="C1189" s="227"/>
      <c r="D1189" s="228"/>
      <c r="E1189" s="278"/>
      <c r="F1189" s="281"/>
      <c r="G1189" s="281"/>
      <c r="H1189" s="281"/>
      <c r="I1189" s="284" t="s">
        <v>1657</v>
      </c>
      <c r="J1189" s="221">
        <f>(IF($E1315&lt;&gt;0,$J$2,IF($I1315&lt;&gt;0,$J$2,"")))</f>
        <v>1</v>
      </c>
      <c r="L1189" s="283" t="s">
        <v>91</v>
      </c>
      <c r="M1189" s="278"/>
      <c r="N1189" s="282"/>
      <c r="O1189" s="284" t="s">
        <v>1657</v>
      </c>
      <c r="P1189" s="282"/>
      <c r="Q1189" s="283" t="s">
        <v>92</v>
      </c>
      <c r="R1189" s="278"/>
      <c r="S1189" s="282"/>
      <c r="T1189" s="284" t="s">
        <v>1657</v>
      </c>
      <c r="U1189" s="278"/>
      <c r="V1189" s="282"/>
      <c r="W1189" s="284" t="s">
        <v>1657</v>
      </c>
    </row>
    <row r="1190" spans="2:24" ht="18.600000000000001" thickBot="1">
      <c r="B1190" s="672"/>
      <c r="C1190" s="673"/>
      <c r="D1190" s="674" t="s">
        <v>1054</v>
      </c>
      <c r="E1190" s="675"/>
      <c r="F1190" s="956" t="s">
        <v>1459</v>
      </c>
      <c r="G1190" s="957"/>
      <c r="H1190" s="958"/>
      <c r="I1190" s="959"/>
      <c r="J1190" s="221">
        <f>(IF($E1315&lt;&gt;0,$J$2,IF($I1315&lt;&gt;0,$J$2,"")))</f>
        <v>1</v>
      </c>
      <c r="L1190" s="916" t="s">
        <v>1893</v>
      </c>
      <c r="M1190" s="916" t="s">
        <v>1894</v>
      </c>
      <c r="N1190" s="918" t="s">
        <v>1895</v>
      </c>
      <c r="O1190" s="918" t="s">
        <v>93</v>
      </c>
      <c r="P1190" s="222"/>
      <c r="Q1190" s="918" t="s">
        <v>1896</v>
      </c>
      <c r="R1190" s="918" t="s">
        <v>1897</v>
      </c>
      <c r="S1190" s="918" t="s">
        <v>1898</v>
      </c>
      <c r="T1190" s="918" t="s">
        <v>94</v>
      </c>
      <c r="U1190" s="409" t="s">
        <v>95</v>
      </c>
      <c r="V1190" s="410"/>
      <c r="W1190" s="411"/>
      <c r="X1190" s="291"/>
    </row>
    <row r="1191" spans="2:24" ht="31.8" thickBot="1">
      <c r="B1191" s="676" t="s">
        <v>1573</v>
      </c>
      <c r="C1191" s="677" t="s">
        <v>1658</v>
      </c>
      <c r="D1191" s="678" t="s">
        <v>1055</v>
      </c>
      <c r="E1191" s="679"/>
      <c r="F1191" s="605" t="s">
        <v>1460</v>
      </c>
      <c r="G1191" s="605" t="s">
        <v>1461</v>
      </c>
      <c r="H1191" s="605" t="s">
        <v>1458</v>
      </c>
      <c r="I1191" s="605" t="s">
        <v>1048</v>
      </c>
      <c r="J1191" s="221">
        <f>(IF($E1315&lt;&gt;0,$J$2,IF($I1315&lt;&gt;0,$J$2,"")))</f>
        <v>1</v>
      </c>
      <c r="L1191" s="970"/>
      <c r="M1191" s="955"/>
      <c r="N1191" s="970"/>
      <c r="O1191" s="955"/>
      <c r="P1191" s="222"/>
      <c r="Q1191" s="967"/>
      <c r="R1191" s="967"/>
      <c r="S1191" s="967"/>
      <c r="T1191" s="967"/>
      <c r="U1191" s="412">
        <f>$C$3</f>
        <v>2024</v>
      </c>
      <c r="V1191" s="412">
        <f>$C$3+1</f>
        <v>2025</v>
      </c>
      <c r="W1191" s="412" t="str">
        <f>CONCATENATE("след ",$C$3+1)</f>
        <v>след 2025</v>
      </c>
      <c r="X1191" s="413" t="s">
        <v>96</v>
      </c>
    </row>
    <row r="1192" spans="2:24" ht="18" thickBot="1">
      <c r="B1192" s="506"/>
      <c r="C1192" s="397"/>
      <c r="D1192" s="295" t="s">
        <v>1243</v>
      </c>
      <c r="E1192" s="699"/>
      <c r="F1192" s="296"/>
      <c r="G1192" s="296"/>
      <c r="H1192" s="296"/>
      <c r="I1192" s="483"/>
      <c r="J1192" s="221">
        <f>(IF($E1315&lt;&gt;0,$J$2,IF($I1315&lt;&gt;0,$J$2,"")))</f>
        <v>1</v>
      </c>
      <c r="L1192" s="297" t="s">
        <v>97</v>
      </c>
      <c r="M1192" s="297" t="s">
        <v>98</v>
      </c>
      <c r="N1192" s="298" t="s">
        <v>99</v>
      </c>
      <c r="O1192" s="298" t="s">
        <v>100</v>
      </c>
      <c r="P1192" s="222"/>
      <c r="Q1192" s="504" t="s">
        <v>101</v>
      </c>
      <c r="R1192" s="504" t="s">
        <v>102</v>
      </c>
      <c r="S1192" s="504" t="s">
        <v>103</v>
      </c>
      <c r="T1192" s="504" t="s">
        <v>104</v>
      </c>
      <c r="U1192" s="504" t="s">
        <v>1025</v>
      </c>
      <c r="V1192" s="504" t="s">
        <v>1026</v>
      </c>
      <c r="W1192" s="504" t="s">
        <v>1027</v>
      </c>
      <c r="X1192" s="414" t="s">
        <v>1028</v>
      </c>
    </row>
    <row r="1193" spans="2:24" ht="122.4" thickBot="1">
      <c r="B1193" s="236"/>
      <c r="C1193" s="511">
        <f>VLOOKUP(D1193,OP_LIST2,2,FALSE)</f>
        <v>0</v>
      </c>
      <c r="D1193" s="512" t="s">
        <v>943</v>
      </c>
      <c r="E1193" s="700"/>
      <c r="F1193" s="368"/>
      <c r="G1193" s="368"/>
      <c r="H1193" s="368"/>
      <c r="I1193" s="303"/>
      <c r="J1193" s="221">
        <f>(IF($E1315&lt;&gt;0,$J$2,IF($I1315&lt;&gt;0,$J$2,"")))</f>
        <v>1</v>
      </c>
      <c r="L1193" s="415" t="s">
        <v>1029</v>
      </c>
      <c r="M1193" s="415" t="s">
        <v>1029</v>
      </c>
      <c r="N1193" s="415" t="s">
        <v>1030</v>
      </c>
      <c r="O1193" s="415" t="s">
        <v>1031</v>
      </c>
      <c r="P1193" s="222"/>
      <c r="Q1193" s="415" t="s">
        <v>1029</v>
      </c>
      <c r="R1193" s="415" t="s">
        <v>1029</v>
      </c>
      <c r="S1193" s="415" t="s">
        <v>1056</v>
      </c>
      <c r="T1193" s="415" t="s">
        <v>1033</v>
      </c>
      <c r="U1193" s="415" t="s">
        <v>1029</v>
      </c>
      <c r="V1193" s="415" t="s">
        <v>1029</v>
      </c>
      <c r="W1193" s="415" t="s">
        <v>1029</v>
      </c>
      <c r="X1193" s="306" t="s">
        <v>1034</v>
      </c>
    </row>
    <row r="1194" spans="2:24" ht="18" thickBot="1">
      <c r="B1194" s="510"/>
      <c r="C1194" s="513">
        <f>VLOOKUP(D1195,EBK_DEIN2,2,FALSE)</f>
        <v>2285</v>
      </c>
      <c r="D1194" s="505" t="s">
        <v>1443</v>
      </c>
      <c r="E1194" s="701"/>
      <c r="F1194" s="368"/>
      <c r="G1194" s="368"/>
      <c r="H1194" s="368"/>
      <c r="I1194" s="303"/>
      <c r="J1194" s="221">
        <f>(IF($E1315&lt;&gt;0,$J$2,IF($I1315&lt;&gt;0,$J$2,"")))</f>
        <v>1</v>
      </c>
      <c r="L1194" s="416"/>
      <c r="M1194" s="416"/>
      <c r="N1194" s="344"/>
      <c r="O1194" s="417"/>
      <c r="P1194" s="222"/>
      <c r="Q1194" s="416"/>
      <c r="R1194" s="416"/>
      <c r="S1194" s="344"/>
      <c r="T1194" s="417"/>
      <c r="U1194" s="416"/>
      <c r="V1194" s="344"/>
      <c r="W1194" s="417"/>
      <c r="X1194" s="418"/>
    </row>
    <row r="1195" spans="2:24" ht="18">
      <c r="B1195" s="419"/>
      <c r="C1195" s="238"/>
      <c r="D1195" s="502" t="s">
        <v>724</v>
      </c>
      <c r="E1195" s="701"/>
      <c r="F1195" s="368"/>
      <c r="G1195" s="368"/>
      <c r="H1195" s="368"/>
      <c r="I1195" s="303"/>
      <c r="J1195" s="221">
        <f>(IF($E1315&lt;&gt;0,$J$2,IF($I1315&lt;&gt;0,$J$2,"")))</f>
        <v>1</v>
      </c>
      <c r="L1195" s="416"/>
      <c r="M1195" s="416"/>
      <c r="N1195" s="344"/>
      <c r="O1195" s="420">
        <f>SUMIF(O1198:O1199,"&lt;0")+SUMIF(O1201:O1205,"&lt;0")+SUMIF(O1207:O1214,"&lt;0")+SUMIF(O1216:O1232,"&lt;0")+SUMIF(O1238:O1242,"&lt;0")+SUMIF(O1244:O1249,"&lt;0")+SUMIF(O1255:O1261,"&lt;0")+SUMIF(O1268:O1269,"&lt;0")+SUMIF(O1272:O1277,"&lt;0")+SUMIF(O1279:O1284,"&lt;0")+SUMIF(O1288,"&lt;0")+SUMIF(O1290:O1296,"&lt;0")+SUMIF(O1298:O1300,"&lt;0")+SUMIF(O1302:O1305,"&lt;0")+SUMIF(O1307:O1308,"&lt;0")+SUMIF(O1311,"&lt;0")</f>
        <v>-17605</v>
      </c>
      <c r="P1195" s="222"/>
      <c r="Q1195" s="416"/>
      <c r="R1195" s="416"/>
      <c r="S1195" s="344"/>
      <c r="T1195" s="420">
        <f>SUMIF(T1198:T1199,"&lt;0")+SUMIF(T1201:T1205,"&lt;0")+SUMIF(T1207:T1214,"&lt;0")+SUMIF(T1216:T1232,"&lt;0")+SUMIF(T1238:T1242,"&lt;0")+SUMIF(T1244:T1249,"&lt;0")+SUMIF(T1255:T1261,"&lt;0")+SUMIF(T1268:T1269,"&lt;0")+SUMIF(T1272:T1277,"&lt;0")+SUMIF(T1279:T1284,"&lt;0")+SUMIF(T1288,"&lt;0")+SUMIF(T1290:T1296,"&lt;0")+SUMIF(T1298:T1300,"&lt;0")+SUMIF(T1302:T1305,"&lt;0")+SUMIF(T1307:T1308,"&lt;0")+SUMIF(T1311,"&lt;0")</f>
        <v>-17605</v>
      </c>
      <c r="U1195" s="416"/>
      <c r="V1195" s="344"/>
      <c r="W1195" s="417"/>
      <c r="X1195" s="308"/>
    </row>
    <row r="1196" spans="2:24" ht="18.600000000000001" thickBot="1">
      <c r="B1196" s="354"/>
      <c r="C1196" s="238"/>
      <c r="D1196" s="292" t="s">
        <v>1057</v>
      </c>
      <c r="E1196" s="701"/>
      <c r="F1196" s="368"/>
      <c r="G1196" s="368"/>
      <c r="H1196" s="368"/>
      <c r="I1196" s="303"/>
      <c r="J1196" s="221">
        <f>(IF($E1315&lt;&gt;0,$J$2,IF($I1315&lt;&gt;0,$J$2,"")))</f>
        <v>1</v>
      </c>
      <c r="L1196" s="416"/>
      <c r="M1196" s="416"/>
      <c r="N1196" s="344"/>
      <c r="O1196" s="417"/>
      <c r="P1196" s="222"/>
      <c r="Q1196" s="416"/>
      <c r="R1196" s="416"/>
      <c r="S1196" s="344"/>
      <c r="T1196" s="417"/>
      <c r="U1196" s="416"/>
      <c r="V1196" s="344"/>
      <c r="W1196" s="417"/>
      <c r="X1196" s="310"/>
    </row>
    <row r="1197" spans="2:24" ht="18.600000000000001" hidden="1" thickBot="1">
      <c r="B1197" s="680">
        <v>100</v>
      </c>
      <c r="C1197" s="960" t="s">
        <v>1244</v>
      </c>
      <c r="D1197" s="961"/>
      <c r="E1197" s="681"/>
      <c r="F1197" s="682">
        <f>SUM(F1198:F1199)</f>
        <v>0</v>
      </c>
      <c r="G1197" s="683">
        <f>SUM(G1198:G1199)</f>
        <v>0</v>
      </c>
      <c r="H1197" s="683">
        <f>SUM(H1198:H1199)</f>
        <v>0</v>
      </c>
      <c r="I1197" s="683">
        <f>SUM(I1198:I1199)</f>
        <v>0</v>
      </c>
      <c r="J1197" s="243" t="str">
        <f t="shared" ref="J1197:J1228" si="286">(IF($E1197&lt;&gt;0,$J$2,IF($I1197&lt;&gt;0,$J$2,"")))</f>
        <v/>
      </c>
      <c r="K1197" s="244"/>
      <c r="L1197" s="311">
        <f>SUM(L1198:L1199)</f>
        <v>0</v>
      </c>
      <c r="M1197" s="312">
        <f>SUM(M1198:M1199)</f>
        <v>0</v>
      </c>
      <c r="N1197" s="421">
        <f>SUM(N1198:N1199)</f>
        <v>0</v>
      </c>
      <c r="O1197" s="422">
        <f>SUM(O1198:O1199)</f>
        <v>0</v>
      </c>
      <c r="P1197" s="244"/>
      <c r="Q1197" s="705"/>
      <c r="R1197" s="706"/>
      <c r="S1197" s="707"/>
      <c r="T1197" s="706"/>
      <c r="U1197" s="706"/>
      <c r="V1197" s="706"/>
      <c r="W1197" s="708"/>
      <c r="X1197" s="313">
        <f t="shared" ref="X1197:X1228" si="287">T1197-U1197-V1197-W1197</f>
        <v>0</v>
      </c>
    </row>
    <row r="1198" spans="2:24" ht="18.600000000000001" hidden="1" thickBot="1">
      <c r="B1198" s="140"/>
      <c r="C1198" s="144">
        <v>101</v>
      </c>
      <c r="D1198" s="138" t="s">
        <v>1245</v>
      </c>
      <c r="E1198" s="702"/>
      <c r="F1198" s="449"/>
      <c r="G1198" s="245"/>
      <c r="H1198" s="245"/>
      <c r="I1198" s="476">
        <f>F1198+G1198+H1198</f>
        <v>0</v>
      </c>
      <c r="J1198" s="243" t="str">
        <f t="shared" si="286"/>
        <v/>
      </c>
      <c r="K1198" s="244"/>
      <c r="L1198" s="423"/>
      <c r="M1198" s="252"/>
      <c r="N1198" s="315">
        <f>I1198</f>
        <v>0</v>
      </c>
      <c r="O1198" s="424">
        <f>L1198+M1198-N1198</f>
        <v>0</v>
      </c>
      <c r="P1198" s="244"/>
      <c r="Q1198" s="661"/>
      <c r="R1198" s="665"/>
      <c r="S1198" s="665"/>
      <c r="T1198" s="665"/>
      <c r="U1198" s="665"/>
      <c r="V1198" s="665"/>
      <c r="W1198" s="709"/>
      <c r="X1198" s="313">
        <f t="shared" si="287"/>
        <v>0</v>
      </c>
    </row>
    <row r="1199" spans="2:24" ht="18.600000000000001" hidden="1" thickBot="1">
      <c r="B1199" s="140"/>
      <c r="C1199" s="137">
        <v>102</v>
      </c>
      <c r="D1199" s="139" t="s">
        <v>1246</v>
      </c>
      <c r="E1199" s="702"/>
      <c r="F1199" s="449"/>
      <c r="G1199" s="245"/>
      <c r="H1199" s="245"/>
      <c r="I1199" s="476">
        <f>F1199+G1199+H1199</f>
        <v>0</v>
      </c>
      <c r="J1199" s="243" t="str">
        <f t="shared" si="286"/>
        <v/>
      </c>
      <c r="K1199" s="244"/>
      <c r="L1199" s="423"/>
      <c r="M1199" s="252"/>
      <c r="N1199" s="315">
        <f>I1199</f>
        <v>0</v>
      </c>
      <c r="O1199" s="424">
        <f>L1199+M1199-N1199</f>
        <v>0</v>
      </c>
      <c r="P1199" s="244"/>
      <c r="Q1199" s="661"/>
      <c r="R1199" s="665"/>
      <c r="S1199" s="665"/>
      <c r="T1199" s="665"/>
      <c r="U1199" s="665"/>
      <c r="V1199" s="665"/>
      <c r="W1199" s="709"/>
      <c r="X1199" s="313">
        <f t="shared" si="287"/>
        <v>0</v>
      </c>
    </row>
    <row r="1200" spans="2:24" ht="18.600000000000001" hidden="1" thickBot="1">
      <c r="B1200" s="684">
        <v>200</v>
      </c>
      <c r="C1200" s="968" t="s">
        <v>1247</v>
      </c>
      <c r="D1200" s="968"/>
      <c r="E1200" s="685"/>
      <c r="F1200" s="686">
        <f>SUM(F1201:F1205)</f>
        <v>0</v>
      </c>
      <c r="G1200" s="687">
        <f>SUM(G1201:G1205)</f>
        <v>0</v>
      </c>
      <c r="H1200" s="687">
        <f>SUM(H1201:H1205)</f>
        <v>0</v>
      </c>
      <c r="I1200" s="687">
        <f>SUM(I1201:I1205)</f>
        <v>0</v>
      </c>
      <c r="J1200" s="243" t="str">
        <f t="shared" si="286"/>
        <v/>
      </c>
      <c r="K1200" s="244"/>
      <c r="L1200" s="316">
        <f>SUM(L1201:L1205)</f>
        <v>0</v>
      </c>
      <c r="M1200" s="317">
        <f>SUM(M1201:M1205)</f>
        <v>0</v>
      </c>
      <c r="N1200" s="425">
        <f>SUM(N1201:N1205)</f>
        <v>0</v>
      </c>
      <c r="O1200" s="426">
        <f>SUM(O1201:O1205)</f>
        <v>0</v>
      </c>
      <c r="P1200" s="244"/>
      <c r="Q1200" s="663"/>
      <c r="R1200" s="664"/>
      <c r="S1200" s="664"/>
      <c r="T1200" s="664"/>
      <c r="U1200" s="664"/>
      <c r="V1200" s="664"/>
      <c r="W1200" s="710"/>
      <c r="X1200" s="313">
        <f t="shared" si="287"/>
        <v>0</v>
      </c>
    </row>
    <row r="1201" spans="2:24" ht="18.600000000000001" hidden="1" thickBot="1">
      <c r="B1201" s="143"/>
      <c r="C1201" s="144">
        <v>201</v>
      </c>
      <c r="D1201" s="138" t="s">
        <v>1248</v>
      </c>
      <c r="E1201" s="702"/>
      <c r="F1201" s="449"/>
      <c r="G1201" s="245"/>
      <c r="H1201" s="245"/>
      <c r="I1201" s="476">
        <f>F1201+G1201+H1201</f>
        <v>0</v>
      </c>
      <c r="J1201" s="243" t="str">
        <f t="shared" si="286"/>
        <v/>
      </c>
      <c r="K1201" s="244"/>
      <c r="L1201" s="423"/>
      <c r="M1201" s="252"/>
      <c r="N1201" s="315">
        <f>I1201</f>
        <v>0</v>
      </c>
      <c r="O1201" s="424">
        <f>L1201+M1201-N1201</f>
        <v>0</v>
      </c>
      <c r="P1201" s="244"/>
      <c r="Q1201" s="661"/>
      <c r="R1201" s="665"/>
      <c r="S1201" s="665"/>
      <c r="T1201" s="665"/>
      <c r="U1201" s="665"/>
      <c r="V1201" s="665"/>
      <c r="W1201" s="709"/>
      <c r="X1201" s="313">
        <f t="shared" si="287"/>
        <v>0</v>
      </c>
    </row>
    <row r="1202" spans="2:24" ht="18.600000000000001" hidden="1" thickBot="1">
      <c r="B1202" s="136"/>
      <c r="C1202" s="137">
        <v>202</v>
      </c>
      <c r="D1202" s="145" t="s">
        <v>1249</v>
      </c>
      <c r="E1202" s="702"/>
      <c r="F1202" s="449"/>
      <c r="G1202" s="245"/>
      <c r="H1202" s="245"/>
      <c r="I1202" s="476">
        <f>F1202+G1202+H1202</f>
        <v>0</v>
      </c>
      <c r="J1202" s="243" t="str">
        <f t="shared" si="286"/>
        <v/>
      </c>
      <c r="K1202" s="244"/>
      <c r="L1202" s="423"/>
      <c r="M1202" s="252"/>
      <c r="N1202" s="315">
        <f>I1202</f>
        <v>0</v>
      </c>
      <c r="O1202" s="424">
        <f>L1202+M1202-N1202</f>
        <v>0</v>
      </c>
      <c r="P1202" s="244"/>
      <c r="Q1202" s="661"/>
      <c r="R1202" s="665"/>
      <c r="S1202" s="665"/>
      <c r="T1202" s="665"/>
      <c r="U1202" s="665"/>
      <c r="V1202" s="665"/>
      <c r="W1202" s="709"/>
      <c r="X1202" s="313">
        <f t="shared" si="287"/>
        <v>0</v>
      </c>
    </row>
    <row r="1203" spans="2:24" ht="32.4" hidden="1" thickBot="1">
      <c r="B1203" s="152"/>
      <c r="C1203" s="137">
        <v>205</v>
      </c>
      <c r="D1203" s="145" t="s">
        <v>900</v>
      </c>
      <c r="E1203" s="702"/>
      <c r="F1203" s="449"/>
      <c r="G1203" s="245"/>
      <c r="H1203" s="245"/>
      <c r="I1203" s="476">
        <f>F1203+G1203+H1203</f>
        <v>0</v>
      </c>
      <c r="J1203" s="243" t="str">
        <f t="shared" si="286"/>
        <v/>
      </c>
      <c r="K1203" s="244"/>
      <c r="L1203" s="423"/>
      <c r="M1203" s="252"/>
      <c r="N1203" s="315">
        <f>I1203</f>
        <v>0</v>
      </c>
      <c r="O1203" s="424">
        <f>L1203+M1203-N1203</f>
        <v>0</v>
      </c>
      <c r="P1203" s="244"/>
      <c r="Q1203" s="661"/>
      <c r="R1203" s="665"/>
      <c r="S1203" s="665"/>
      <c r="T1203" s="665"/>
      <c r="U1203" s="665"/>
      <c r="V1203" s="665"/>
      <c r="W1203" s="709"/>
      <c r="X1203" s="313">
        <f t="shared" si="287"/>
        <v>0</v>
      </c>
    </row>
    <row r="1204" spans="2:24" ht="18.600000000000001" hidden="1" thickBot="1">
      <c r="B1204" s="152"/>
      <c r="C1204" s="137">
        <v>208</v>
      </c>
      <c r="D1204" s="159" t="s">
        <v>901</v>
      </c>
      <c r="E1204" s="702"/>
      <c r="F1204" s="449"/>
      <c r="G1204" s="245"/>
      <c r="H1204" s="245"/>
      <c r="I1204" s="476">
        <f>F1204+G1204+H1204</f>
        <v>0</v>
      </c>
      <c r="J1204" s="243" t="str">
        <f t="shared" si="286"/>
        <v/>
      </c>
      <c r="K1204" s="244"/>
      <c r="L1204" s="423"/>
      <c r="M1204" s="252"/>
      <c r="N1204" s="315">
        <f>I1204</f>
        <v>0</v>
      </c>
      <c r="O1204" s="424">
        <f>L1204+M1204-N1204</f>
        <v>0</v>
      </c>
      <c r="P1204" s="244"/>
      <c r="Q1204" s="661"/>
      <c r="R1204" s="665"/>
      <c r="S1204" s="665"/>
      <c r="T1204" s="665"/>
      <c r="U1204" s="665"/>
      <c r="V1204" s="665"/>
      <c r="W1204" s="709"/>
      <c r="X1204" s="313">
        <f t="shared" si="287"/>
        <v>0</v>
      </c>
    </row>
    <row r="1205" spans="2:24" ht="18.600000000000001" hidden="1" thickBot="1">
      <c r="B1205" s="143"/>
      <c r="C1205" s="142">
        <v>209</v>
      </c>
      <c r="D1205" s="148" t="s">
        <v>902</v>
      </c>
      <c r="E1205" s="702"/>
      <c r="F1205" s="449"/>
      <c r="G1205" s="245"/>
      <c r="H1205" s="245"/>
      <c r="I1205" s="476">
        <f>F1205+G1205+H1205</f>
        <v>0</v>
      </c>
      <c r="J1205" s="243" t="str">
        <f t="shared" si="286"/>
        <v/>
      </c>
      <c r="K1205" s="244"/>
      <c r="L1205" s="423"/>
      <c r="M1205" s="252"/>
      <c r="N1205" s="315">
        <f>I1205</f>
        <v>0</v>
      </c>
      <c r="O1205" s="424">
        <f>L1205+M1205-N1205</f>
        <v>0</v>
      </c>
      <c r="P1205" s="244"/>
      <c r="Q1205" s="661"/>
      <c r="R1205" s="665"/>
      <c r="S1205" s="665"/>
      <c r="T1205" s="665"/>
      <c r="U1205" s="665"/>
      <c r="V1205" s="665"/>
      <c r="W1205" s="709"/>
      <c r="X1205" s="313">
        <f t="shared" si="287"/>
        <v>0</v>
      </c>
    </row>
    <row r="1206" spans="2:24" ht="18.600000000000001" hidden="1" thickBot="1">
      <c r="B1206" s="684">
        <v>500</v>
      </c>
      <c r="C1206" s="969" t="s">
        <v>203</v>
      </c>
      <c r="D1206" s="969"/>
      <c r="E1206" s="685"/>
      <c r="F1206" s="686">
        <f>SUM(F1207:F1213)</f>
        <v>0</v>
      </c>
      <c r="G1206" s="687">
        <f>SUM(G1207:G1213)</f>
        <v>0</v>
      </c>
      <c r="H1206" s="687">
        <f>SUM(H1207:H1213)</f>
        <v>0</v>
      </c>
      <c r="I1206" s="687">
        <f>SUM(I1207:I1213)</f>
        <v>0</v>
      </c>
      <c r="J1206" s="243" t="str">
        <f t="shared" si="286"/>
        <v/>
      </c>
      <c r="K1206" s="244"/>
      <c r="L1206" s="316">
        <f>SUM(L1207:L1213)</f>
        <v>0</v>
      </c>
      <c r="M1206" s="317">
        <f>SUM(M1207:M1213)</f>
        <v>0</v>
      </c>
      <c r="N1206" s="425">
        <f>SUM(N1207:N1213)</f>
        <v>0</v>
      </c>
      <c r="O1206" s="426">
        <f>SUM(O1207:O1213)</f>
        <v>0</v>
      </c>
      <c r="P1206" s="244"/>
      <c r="Q1206" s="663"/>
      <c r="R1206" s="664"/>
      <c r="S1206" s="665"/>
      <c r="T1206" s="664"/>
      <c r="U1206" s="664"/>
      <c r="V1206" s="664"/>
      <c r="W1206" s="710"/>
      <c r="X1206" s="313">
        <f t="shared" si="287"/>
        <v>0</v>
      </c>
    </row>
    <row r="1207" spans="2:24" ht="18.600000000000001" hidden="1" thickBot="1">
      <c r="B1207" s="143"/>
      <c r="C1207" s="160">
        <v>551</v>
      </c>
      <c r="D1207" s="456" t="s">
        <v>204</v>
      </c>
      <c r="E1207" s="702"/>
      <c r="F1207" s="449"/>
      <c r="G1207" s="245"/>
      <c r="H1207" s="245"/>
      <c r="I1207" s="476">
        <f t="shared" ref="I1207:I1214" si="288">F1207+G1207+H1207</f>
        <v>0</v>
      </c>
      <c r="J1207" s="243" t="str">
        <f t="shared" si="286"/>
        <v/>
      </c>
      <c r="K1207" s="244"/>
      <c r="L1207" s="423"/>
      <c r="M1207" s="252"/>
      <c r="N1207" s="315">
        <f t="shared" ref="N1207:N1214" si="289">I1207</f>
        <v>0</v>
      </c>
      <c r="O1207" s="424">
        <f t="shared" ref="O1207:O1214" si="290">L1207+M1207-N1207</f>
        <v>0</v>
      </c>
      <c r="P1207" s="244"/>
      <c r="Q1207" s="661"/>
      <c r="R1207" s="665"/>
      <c r="S1207" s="665"/>
      <c r="T1207" s="665"/>
      <c r="U1207" s="665"/>
      <c r="V1207" s="665"/>
      <c r="W1207" s="709"/>
      <c r="X1207" s="313">
        <f t="shared" si="287"/>
        <v>0</v>
      </c>
    </row>
    <row r="1208" spans="2:24" ht="18.600000000000001" hidden="1" thickBot="1">
      <c r="B1208" s="143"/>
      <c r="C1208" s="161">
        <v>552</v>
      </c>
      <c r="D1208" s="457" t="s">
        <v>205</v>
      </c>
      <c r="E1208" s="702"/>
      <c r="F1208" s="449"/>
      <c r="G1208" s="245"/>
      <c r="H1208" s="245"/>
      <c r="I1208" s="476">
        <f t="shared" si="288"/>
        <v>0</v>
      </c>
      <c r="J1208" s="243" t="str">
        <f t="shared" si="286"/>
        <v/>
      </c>
      <c r="K1208" s="244"/>
      <c r="L1208" s="423"/>
      <c r="M1208" s="252"/>
      <c r="N1208" s="315">
        <f t="shared" si="289"/>
        <v>0</v>
      </c>
      <c r="O1208" s="424">
        <f t="shared" si="290"/>
        <v>0</v>
      </c>
      <c r="P1208" s="244"/>
      <c r="Q1208" s="661"/>
      <c r="R1208" s="665"/>
      <c r="S1208" s="665"/>
      <c r="T1208" s="665"/>
      <c r="U1208" s="665"/>
      <c r="V1208" s="665"/>
      <c r="W1208" s="709"/>
      <c r="X1208" s="313">
        <f t="shared" si="287"/>
        <v>0</v>
      </c>
    </row>
    <row r="1209" spans="2:24" ht="18.600000000000001" hidden="1" thickBot="1">
      <c r="B1209" s="143"/>
      <c r="C1209" s="161">
        <v>558</v>
      </c>
      <c r="D1209" s="457" t="s">
        <v>1674</v>
      </c>
      <c r="E1209" s="702"/>
      <c r="F1209" s="592">
        <v>0</v>
      </c>
      <c r="G1209" s="592">
        <v>0</v>
      </c>
      <c r="H1209" s="592">
        <v>0</v>
      </c>
      <c r="I1209" s="476">
        <f t="shared" si="288"/>
        <v>0</v>
      </c>
      <c r="J1209" s="243" t="str">
        <f t="shared" si="286"/>
        <v/>
      </c>
      <c r="K1209" s="244"/>
      <c r="L1209" s="423"/>
      <c r="M1209" s="252"/>
      <c r="N1209" s="315">
        <f t="shared" si="289"/>
        <v>0</v>
      </c>
      <c r="O1209" s="424">
        <f t="shared" si="290"/>
        <v>0</v>
      </c>
      <c r="P1209" s="244"/>
      <c r="Q1209" s="661"/>
      <c r="R1209" s="665"/>
      <c r="S1209" s="665"/>
      <c r="T1209" s="665"/>
      <c r="U1209" s="665"/>
      <c r="V1209" s="665"/>
      <c r="W1209" s="709"/>
      <c r="X1209" s="313">
        <f t="shared" si="287"/>
        <v>0</v>
      </c>
    </row>
    <row r="1210" spans="2:24" ht="18.600000000000001" hidden="1" thickBot="1">
      <c r="B1210" s="143"/>
      <c r="C1210" s="161">
        <v>560</v>
      </c>
      <c r="D1210" s="458" t="s">
        <v>206</v>
      </c>
      <c r="E1210" s="702"/>
      <c r="F1210" s="449"/>
      <c r="G1210" s="245"/>
      <c r="H1210" s="245"/>
      <c r="I1210" s="476">
        <f t="shared" si="288"/>
        <v>0</v>
      </c>
      <c r="J1210" s="243" t="str">
        <f t="shared" si="286"/>
        <v/>
      </c>
      <c r="K1210" s="244"/>
      <c r="L1210" s="423"/>
      <c r="M1210" s="252"/>
      <c r="N1210" s="315">
        <f t="shared" si="289"/>
        <v>0</v>
      </c>
      <c r="O1210" s="424">
        <f t="shared" si="290"/>
        <v>0</v>
      </c>
      <c r="P1210" s="244"/>
      <c r="Q1210" s="661"/>
      <c r="R1210" s="665"/>
      <c r="S1210" s="665"/>
      <c r="T1210" s="665"/>
      <c r="U1210" s="665"/>
      <c r="V1210" s="665"/>
      <c r="W1210" s="709"/>
      <c r="X1210" s="313">
        <f t="shared" si="287"/>
        <v>0</v>
      </c>
    </row>
    <row r="1211" spans="2:24" ht="18.600000000000001" hidden="1" thickBot="1">
      <c r="B1211" s="143"/>
      <c r="C1211" s="161">
        <v>580</v>
      </c>
      <c r="D1211" s="457" t="s">
        <v>207</v>
      </c>
      <c r="E1211" s="702"/>
      <c r="F1211" s="449"/>
      <c r="G1211" s="245"/>
      <c r="H1211" s="245"/>
      <c r="I1211" s="476">
        <f t="shared" si="288"/>
        <v>0</v>
      </c>
      <c r="J1211" s="243" t="str">
        <f t="shared" si="286"/>
        <v/>
      </c>
      <c r="K1211" s="244"/>
      <c r="L1211" s="423"/>
      <c r="M1211" s="252"/>
      <c r="N1211" s="315">
        <f t="shared" si="289"/>
        <v>0</v>
      </c>
      <c r="O1211" s="424">
        <f t="shared" si="290"/>
        <v>0</v>
      </c>
      <c r="P1211" s="244"/>
      <c r="Q1211" s="661"/>
      <c r="R1211" s="665"/>
      <c r="S1211" s="665"/>
      <c r="T1211" s="665"/>
      <c r="U1211" s="665"/>
      <c r="V1211" s="665"/>
      <c r="W1211" s="709"/>
      <c r="X1211" s="313">
        <f t="shared" si="287"/>
        <v>0</v>
      </c>
    </row>
    <row r="1212" spans="2:24" ht="18.600000000000001" hidden="1" thickBot="1">
      <c r="B1212" s="143"/>
      <c r="C1212" s="161">
        <v>588</v>
      </c>
      <c r="D1212" s="457" t="s">
        <v>1679</v>
      </c>
      <c r="E1212" s="702"/>
      <c r="F1212" s="592">
        <v>0</v>
      </c>
      <c r="G1212" s="592">
        <v>0</v>
      </c>
      <c r="H1212" s="592">
        <v>0</v>
      </c>
      <c r="I1212" s="476">
        <f t="shared" si="288"/>
        <v>0</v>
      </c>
      <c r="J1212" s="243" t="str">
        <f t="shared" si="286"/>
        <v/>
      </c>
      <c r="K1212" s="244"/>
      <c r="L1212" s="423"/>
      <c r="M1212" s="252"/>
      <c r="N1212" s="315">
        <f t="shared" si="289"/>
        <v>0</v>
      </c>
      <c r="O1212" s="424">
        <f t="shared" si="290"/>
        <v>0</v>
      </c>
      <c r="P1212" s="244"/>
      <c r="Q1212" s="661"/>
      <c r="R1212" s="665"/>
      <c r="S1212" s="665"/>
      <c r="T1212" s="665"/>
      <c r="U1212" s="665"/>
      <c r="V1212" s="665"/>
      <c r="W1212" s="709"/>
      <c r="X1212" s="313">
        <f t="shared" si="287"/>
        <v>0</v>
      </c>
    </row>
    <row r="1213" spans="2:24" ht="32.4" hidden="1" thickBot="1">
      <c r="B1213" s="143"/>
      <c r="C1213" s="162">
        <v>590</v>
      </c>
      <c r="D1213" s="459" t="s">
        <v>208</v>
      </c>
      <c r="E1213" s="702"/>
      <c r="F1213" s="449"/>
      <c r="G1213" s="245"/>
      <c r="H1213" s="245"/>
      <c r="I1213" s="476">
        <f t="shared" si="288"/>
        <v>0</v>
      </c>
      <c r="J1213" s="243" t="str">
        <f t="shared" si="286"/>
        <v/>
      </c>
      <c r="K1213" s="244"/>
      <c r="L1213" s="423"/>
      <c r="M1213" s="252"/>
      <c r="N1213" s="315">
        <f t="shared" si="289"/>
        <v>0</v>
      </c>
      <c r="O1213" s="424">
        <f t="shared" si="290"/>
        <v>0</v>
      </c>
      <c r="P1213" s="244"/>
      <c r="Q1213" s="661"/>
      <c r="R1213" s="665"/>
      <c r="S1213" s="665"/>
      <c r="T1213" s="665"/>
      <c r="U1213" s="665"/>
      <c r="V1213" s="665"/>
      <c r="W1213" s="709"/>
      <c r="X1213" s="313">
        <f t="shared" si="287"/>
        <v>0</v>
      </c>
    </row>
    <row r="1214" spans="2:24" ht="18.600000000000001" hidden="1" thickBot="1">
      <c r="B1214" s="684">
        <v>800</v>
      </c>
      <c r="C1214" s="969" t="s">
        <v>1058</v>
      </c>
      <c r="D1214" s="969"/>
      <c r="E1214" s="685"/>
      <c r="F1214" s="688"/>
      <c r="G1214" s="689"/>
      <c r="H1214" s="689"/>
      <c r="I1214" s="690">
        <f t="shared" si="288"/>
        <v>0</v>
      </c>
      <c r="J1214" s="243" t="str">
        <f t="shared" si="286"/>
        <v/>
      </c>
      <c r="K1214" s="244"/>
      <c r="L1214" s="428"/>
      <c r="M1214" s="254"/>
      <c r="N1214" s="315">
        <f t="shared" si="289"/>
        <v>0</v>
      </c>
      <c r="O1214" s="424">
        <f t="shared" si="290"/>
        <v>0</v>
      </c>
      <c r="P1214" s="244"/>
      <c r="Q1214" s="663"/>
      <c r="R1214" s="664"/>
      <c r="S1214" s="665"/>
      <c r="T1214" s="665"/>
      <c r="U1214" s="664"/>
      <c r="V1214" s="665"/>
      <c r="W1214" s="709"/>
      <c r="X1214" s="313">
        <f t="shared" si="287"/>
        <v>0</v>
      </c>
    </row>
    <row r="1215" spans="2:24" ht="18.600000000000001" thickBot="1">
      <c r="B1215" s="684">
        <v>1000</v>
      </c>
      <c r="C1215" s="971" t="s">
        <v>210</v>
      </c>
      <c r="D1215" s="971"/>
      <c r="E1215" s="685"/>
      <c r="F1215" s="686">
        <f>SUM(F1216:F1232)</f>
        <v>17605</v>
      </c>
      <c r="G1215" s="687">
        <f>SUM(G1216:G1232)</f>
        <v>0</v>
      </c>
      <c r="H1215" s="687">
        <f>SUM(H1216:H1232)</f>
        <v>0</v>
      </c>
      <c r="I1215" s="687">
        <f>SUM(I1216:I1232)</f>
        <v>17605</v>
      </c>
      <c r="J1215" s="243">
        <f t="shared" si="286"/>
        <v>1</v>
      </c>
      <c r="K1215" s="244"/>
      <c r="L1215" s="316">
        <f>SUM(L1216:L1232)</f>
        <v>0</v>
      </c>
      <c r="M1215" s="317">
        <f>SUM(M1216:M1232)</f>
        <v>0</v>
      </c>
      <c r="N1215" s="425">
        <f>SUM(N1216:N1232)</f>
        <v>17605</v>
      </c>
      <c r="O1215" s="426">
        <f>SUM(O1216:O1232)</f>
        <v>-17605</v>
      </c>
      <c r="P1215" s="244"/>
      <c r="Q1215" s="316">
        <f t="shared" ref="Q1215:W1215" si="291">SUM(Q1216:Q1232)</f>
        <v>0</v>
      </c>
      <c r="R1215" s="317">
        <f t="shared" si="291"/>
        <v>0</v>
      </c>
      <c r="S1215" s="317">
        <f t="shared" si="291"/>
        <v>17605</v>
      </c>
      <c r="T1215" s="317">
        <f t="shared" si="291"/>
        <v>-17605</v>
      </c>
      <c r="U1215" s="317">
        <f t="shared" si="291"/>
        <v>0</v>
      </c>
      <c r="V1215" s="317">
        <f t="shared" si="291"/>
        <v>0</v>
      </c>
      <c r="W1215" s="426">
        <f t="shared" si="291"/>
        <v>0</v>
      </c>
      <c r="X1215" s="313">
        <f t="shared" si="287"/>
        <v>-17605</v>
      </c>
    </row>
    <row r="1216" spans="2:24" ht="18.600000000000001" hidden="1" thickBot="1">
      <c r="B1216" s="136"/>
      <c r="C1216" s="144">
        <v>1011</v>
      </c>
      <c r="D1216" s="163" t="s">
        <v>211</v>
      </c>
      <c r="E1216" s="702"/>
      <c r="F1216" s="449"/>
      <c r="G1216" s="245"/>
      <c r="H1216" s="245"/>
      <c r="I1216" s="476">
        <f t="shared" ref="I1216:I1232" si="292">F1216+G1216+H1216</f>
        <v>0</v>
      </c>
      <c r="J1216" s="243" t="str">
        <f t="shared" si="286"/>
        <v/>
      </c>
      <c r="K1216" s="244"/>
      <c r="L1216" s="423"/>
      <c r="M1216" s="252"/>
      <c r="N1216" s="315">
        <f t="shared" ref="N1216:N1232" si="293">I1216</f>
        <v>0</v>
      </c>
      <c r="O1216" s="424">
        <f t="shared" ref="O1216:O1232" si="294">L1216+M1216-N1216</f>
        <v>0</v>
      </c>
      <c r="P1216" s="244"/>
      <c r="Q1216" s="423"/>
      <c r="R1216" s="252"/>
      <c r="S1216" s="429">
        <f t="shared" ref="S1216:S1223" si="295">+IF(+(L1216+M1216)&gt;=I1216,+M1216,+(+I1216-L1216))</f>
        <v>0</v>
      </c>
      <c r="T1216" s="315">
        <f t="shared" ref="T1216:T1223" si="296">Q1216+R1216-S1216</f>
        <v>0</v>
      </c>
      <c r="U1216" s="252"/>
      <c r="V1216" s="252"/>
      <c r="W1216" s="253"/>
      <c r="X1216" s="313">
        <f t="shared" si="287"/>
        <v>0</v>
      </c>
    </row>
    <row r="1217" spans="2:24" ht="18.600000000000001" hidden="1" thickBot="1">
      <c r="B1217" s="136"/>
      <c r="C1217" s="137">
        <v>1012</v>
      </c>
      <c r="D1217" s="145" t="s">
        <v>212</v>
      </c>
      <c r="E1217" s="702"/>
      <c r="F1217" s="449"/>
      <c r="G1217" s="245"/>
      <c r="H1217" s="245"/>
      <c r="I1217" s="476">
        <f t="shared" si="292"/>
        <v>0</v>
      </c>
      <c r="J1217" s="243" t="str">
        <f t="shared" si="286"/>
        <v/>
      </c>
      <c r="K1217" s="244"/>
      <c r="L1217" s="423"/>
      <c r="M1217" s="252"/>
      <c r="N1217" s="315">
        <f t="shared" si="293"/>
        <v>0</v>
      </c>
      <c r="O1217" s="424">
        <f t="shared" si="294"/>
        <v>0</v>
      </c>
      <c r="P1217" s="244"/>
      <c r="Q1217" s="423"/>
      <c r="R1217" s="252"/>
      <c r="S1217" s="429">
        <f t="shared" si="295"/>
        <v>0</v>
      </c>
      <c r="T1217" s="315">
        <f t="shared" si="296"/>
        <v>0</v>
      </c>
      <c r="U1217" s="252"/>
      <c r="V1217" s="252"/>
      <c r="W1217" s="253"/>
      <c r="X1217" s="313">
        <f t="shared" si="287"/>
        <v>0</v>
      </c>
    </row>
    <row r="1218" spans="2:24" ht="18.600000000000001" hidden="1" thickBot="1">
      <c r="B1218" s="136"/>
      <c r="C1218" s="137">
        <v>1013</v>
      </c>
      <c r="D1218" s="145" t="s">
        <v>213</v>
      </c>
      <c r="E1218" s="702"/>
      <c r="F1218" s="449"/>
      <c r="G1218" s="245"/>
      <c r="H1218" s="245"/>
      <c r="I1218" s="476">
        <f t="shared" si="292"/>
        <v>0</v>
      </c>
      <c r="J1218" s="243" t="str">
        <f t="shared" si="286"/>
        <v/>
      </c>
      <c r="K1218" s="244"/>
      <c r="L1218" s="423"/>
      <c r="M1218" s="252"/>
      <c r="N1218" s="315">
        <f t="shared" si="293"/>
        <v>0</v>
      </c>
      <c r="O1218" s="424">
        <f t="shared" si="294"/>
        <v>0</v>
      </c>
      <c r="P1218" s="244"/>
      <c r="Q1218" s="423"/>
      <c r="R1218" s="252"/>
      <c r="S1218" s="429">
        <f t="shared" si="295"/>
        <v>0</v>
      </c>
      <c r="T1218" s="315">
        <f t="shared" si="296"/>
        <v>0</v>
      </c>
      <c r="U1218" s="252"/>
      <c r="V1218" s="252"/>
      <c r="W1218" s="253"/>
      <c r="X1218" s="313">
        <f t="shared" si="287"/>
        <v>0</v>
      </c>
    </row>
    <row r="1219" spans="2:24" ht="18.600000000000001" hidden="1" thickBot="1">
      <c r="B1219" s="136"/>
      <c r="C1219" s="137">
        <v>1014</v>
      </c>
      <c r="D1219" s="145" t="s">
        <v>214</v>
      </c>
      <c r="E1219" s="702"/>
      <c r="F1219" s="449"/>
      <c r="G1219" s="245"/>
      <c r="H1219" s="245"/>
      <c r="I1219" s="476">
        <f t="shared" si="292"/>
        <v>0</v>
      </c>
      <c r="J1219" s="243" t="str">
        <f t="shared" si="286"/>
        <v/>
      </c>
      <c r="K1219" s="244"/>
      <c r="L1219" s="423"/>
      <c r="M1219" s="252"/>
      <c r="N1219" s="315">
        <f t="shared" si="293"/>
        <v>0</v>
      </c>
      <c r="O1219" s="424">
        <f t="shared" si="294"/>
        <v>0</v>
      </c>
      <c r="P1219" s="244"/>
      <c r="Q1219" s="423"/>
      <c r="R1219" s="252"/>
      <c r="S1219" s="429">
        <f t="shared" si="295"/>
        <v>0</v>
      </c>
      <c r="T1219" s="315">
        <f t="shared" si="296"/>
        <v>0</v>
      </c>
      <c r="U1219" s="252"/>
      <c r="V1219" s="252"/>
      <c r="W1219" s="253"/>
      <c r="X1219" s="313">
        <f t="shared" si="287"/>
        <v>0</v>
      </c>
    </row>
    <row r="1220" spans="2:24" ht="18.600000000000001" thickBot="1">
      <c r="B1220" s="136"/>
      <c r="C1220" s="137">
        <v>1015</v>
      </c>
      <c r="D1220" s="145" t="s">
        <v>215</v>
      </c>
      <c r="E1220" s="702"/>
      <c r="F1220" s="449">
        <v>5000</v>
      </c>
      <c r="G1220" s="245"/>
      <c r="H1220" s="245"/>
      <c r="I1220" s="476">
        <f t="shared" si="292"/>
        <v>5000</v>
      </c>
      <c r="J1220" s="243">
        <f t="shared" si="286"/>
        <v>1</v>
      </c>
      <c r="K1220" s="244"/>
      <c r="L1220" s="423"/>
      <c r="M1220" s="252"/>
      <c r="N1220" s="315">
        <f t="shared" si="293"/>
        <v>5000</v>
      </c>
      <c r="O1220" s="424">
        <f t="shared" si="294"/>
        <v>-5000</v>
      </c>
      <c r="P1220" s="244"/>
      <c r="Q1220" s="423"/>
      <c r="R1220" s="252"/>
      <c r="S1220" s="429">
        <f t="shared" si="295"/>
        <v>5000</v>
      </c>
      <c r="T1220" s="315">
        <f t="shared" si="296"/>
        <v>-5000</v>
      </c>
      <c r="U1220" s="252"/>
      <c r="V1220" s="252"/>
      <c r="W1220" s="253"/>
      <c r="X1220" s="313">
        <f t="shared" si="287"/>
        <v>-5000</v>
      </c>
    </row>
    <row r="1221" spans="2:24" ht="18.600000000000001" thickBot="1">
      <c r="B1221" s="136"/>
      <c r="C1221" s="137">
        <v>1016</v>
      </c>
      <c r="D1221" s="145" t="s">
        <v>216</v>
      </c>
      <c r="E1221" s="702"/>
      <c r="F1221" s="449">
        <v>5000</v>
      </c>
      <c r="G1221" s="245"/>
      <c r="H1221" s="245"/>
      <c r="I1221" s="476">
        <f t="shared" si="292"/>
        <v>5000</v>
      </c>
      <c r="J1221" s="243">
        <f t="shared" si="286"/>
        <v>1</v>
      </c>
      <c r="K1221" s="244"/>
      <c r="L1221" s="423"/>
      <c r="M1221" s="252"/>
      <c r="N1221" s="315">
        <f t="shared" si="293"/>
        <v>5000</v>
      </c>
      <c r="O1221" s="424">
        <f t="shared" si="294"/>
        <v>-5000</v>
      </c>
      <c r="P1221" s="244"/>
      <c r="Q1221" s="423"/>
      <c r="R1221" s="252"/>
      <c r="S1221" s="429">
        <f t="shared" si="295"/>
        <v>5000</v>
      </c>
      <c r="T1221" s="315">
        <f t="shared" si="296"/>
        <v>-5000</v>
      </c>
      <c r="U1221" s="252"/>
      <c r="V1221" s="252"/>
      <c r="W1221" s="253"/>
      <c r="X1221" s="313">
        <f t="shared" si="287"/>
        <v>-5000</v>
      </c>
    </row>
    <row r="1222" spans="2:24" ht="18.600000000000001" thickBot="1">
      <c r="B1222" s="140"/>
      <c r="C1222" s="164">
        <v>1020</v>
      </c>
      <c r="D1222" s="165" t="s">
        <v>217</v>
      </c>
      <c r="E1222" s="702"/>
      <c r="F1222" s="449">
        <v>6605</v>
      </c>
      <c r="G1222" s="245"/>
      <c r="H1222" s="245"/>
      <c r="I1222" s="476">
        <f t="shared" si="292"/>
        <v>6605</v>
      </c>
      <c r="J1222" s="243">
        <f t="shared" si="286"/>
        <v>1</v>
      </c>
      <c r="K1222" s="244"/>
      <c r="L1222" s="423"/>
      <c r="M1222" s="252"/>
      <c r="N1222" s="315">
        <f t="shared" si="293"/>
        <v>6605</v>
      </c>
      <c r="O1222" s="424">
        <f t="shared" si="294"/>
        <v>-6605</v>
      </c>
      <c r="P1222" s="244"/>
      <c r="Q1222" s="423"/>
      <c r="R1222" s="252"/>
      <c r="S1222" s="429">
        <f t="shared" si="295"/>
        <v>6605</v>
      </c>
      <c r="T1222" s="315">
        <f t="shared" si="296"/>
        <v>-6605</v>
      </c>
      <c r="U1222" s="252"/>
      <c r="V1222" s="252"/>
      <c r="W1222" s="253"/>
      <c r="X1222" s="313">
        <f t="shared" si="287"/>
        <v>-6605</v>
      </c>
    </row>
    <row r="1223" spans="2:24" ht="18.600000000000001" hidden="1" thickBot="1">
      <c r="B1223" s="136"/>
      <c r="C1223" s="137">
        <v>1030</v>
      </c>
      <c r="D1223" s="145" t="s">
        <v>218</v>
      </c>
      <c r="E1223" s="702"/>
      <c r="F1223" s="449"/>
      <c r="G1223" s="245"/>
      <c r="H1223" s="245"/>
      <c r="I1223" s="476">
        <f t="shared" si="292"/>
        <v>0</v>
      </c>
      <c r="J1223" s="243" t="str">
        <f t="shared" si="286"/>
        <v/>
      </c>
      <c r="K1223" s="244"/>
      <c r="L1223" s="423"/>
      <c r="M1223" s="252"/>
      <c r="N1223" s="315">
        <f t="shared" si="293"/>
        <v>0</v>
      </c>
      <c r="O1223" s="424">
        <f t="shared" si="294"/>
        <v>0</v>
      </c>
      <c r="P1223" s="244"/>
      <c r="Q1223" s="423"/>
      <c r="R1223" s="252"/>
      <c r="S1223" s="429">
        <f t="shared" si="295"/>
        <v>0</v>
      </c>
      <c r="T1223" s="315">
        <f t="shared" si="296"/>
        <v>0</v>
      </c>
      <c r="U1223" s="252"/>
      <c r="V1223" s="252"/>
      <c r="W1223" s="253"/>
      <c r="X1223" s="313">
        <f t="shared" si="287"/>
        <v>0</v>
      </c>
    </row>
    <row r="1224" spans="2:24" ht="18.600000000000001" hidden="1" thickBot="1">
      <c r="B1224" s="136"/>
      <c r="C1224" s="164">
        <v>1051</v>
      </c>
      <c r="D1224" s="167" t="s">
        <v>219</v>
      </c>
      <c r="E1224" s="702"/>
      <c r="F1224" s="449"/>
      <c r="G1224" s="245"/>
      <c r="H1224" s="245"/>
      <c r="I1224" s="476">
        <f t="shared" si="292"/>
        <v>0</v>
      </c>
      <c r="J1224" s="243" t="str">
        <f t="shared" si="286"/>
        <v/>
      </c>
      <c r="K1224" s="244"/>
      <c r="L1224" s="423"/>
      <c r="M1224" s="252"/>
      <c r="N1224" s="315">
        <f t="shared" si="293"/>
        <v>0</v>
      </c>
      <c r="O1224" s="424">
        <f t="shared" si="294"/>
        <v>0</v>
      </c>
      <c r="P1224" s="244"/>
      <c r="Q1224" s="661"/>
      <c r="R1224" s="665"/>
      <c r="S1224" s="665"/>
      <c r="T1224" s="665"/>
      <c r="U1224" s="665"/>
      <c r="V1224" s="665"/>
      <c r="W1224" s="709"/>
      <c r="X1224" s="313">
        <f t="shared" si="287"/>
        <v>0</v>
      </c>
    </row>
    <row r="1225" spans="2:24" ht="18.600000000000001" hidden="1" thickBot="1">
      <c r="B1225" s="136"/>
      <c r="C1225" s="137">
        <v>1052</v>
      </c>
      <c r="D1225" s="145" t="s">
        <v>220</v>
      </c>
      <c r="E1225" s="702"/>
      <c r="F1225" s="449"/>
      <c r="G1225" s="245"/>
      <c r="H1225" s="245"/>
      <c r="I1225" s="476">
        <f t="shared" si="292"/>
        <v>0</v>
      </c>
      <c r="J1225" s="243" t="str">
        <f t="shared" si="286"/>
        <v/>
      </c>
      <c r="K1225" s="244"/>
      <c r="L1225" s="423"/>
      <c r="M1225" s="252"/>
      <c r="N1225" s="315">
        <f t="shared" si="293"/>
        <v>0</v>
      </c>
      <c r="O1225" s="424">
        <f t="shared" si="294"/>
        <v>0</v>
      </c>
      <c r="P1225" s="244"/>
      <c r="Q1225" s="661"/>
      <c r="R1225" s="665"/>
      <c r="S1225" s="665"/>
      <c r="T1225" s="665"/>
      <c r="U1225" s="665"/>
      <c r="V1225" s="665"/>
      <c r="W1225" s="709"/>
      <c r="X1225" s="313">
        <f t="shared" si="287"/>
        <v>0</v>
      </c>
    </row>
    <row r="1226" spans="2:24" ht="18.600000000000001" hidden="1" thickBot="1">
      <c r="B1226" s="136"/>
      <c r="C1226" s="168">
        <v>1053</v>
      </c>
      <c r="D1226" s="169" t="s">
        <v>1680</v>
      </c>
      <c r="E1226" s="702"/>
      <c r="F1226" s="449"/>
      <c r="G1226" s="245"/>
      <c r="H1226" s="245"/>
      <c r="I1226" s="476">
        <f t="shared" si="292"/>
        <v>0</v>
      </c>
      <c r="J1226" s="243" t="str">
        <f t="shared" si="286"/>
        <v/>
      </c>
      <c r="K1226" s="244"/>
      <c r="L1226" s="423"/>
      <c r="M1226" s="252"/>
      <c r="N1226" s="315">
        <f t="shared" si="293"/>
        <v>0</v>
      </c>
      <c r="O1226" s="424">
        <f t="shared" si="294"/>
        <v>0</v>
      </c>
      <c r="P1226" s="244"/>
      <c r="Q1226" s="661"/>
      <c r="R1226" s="665"/>
      <c r="S1226" s="665"/>
      <c r="T1226" s="665"/>
      <c r="U1226" s="665"/>
      <c r="V1226" s="665"/>
      <c r="W1226" s="709"/>
      <c r="X1226" s="313">
        <f t="shared" si="287"/>
        <v>0</v>
      </c>
    </row>
    <row r="1227" spans="2:24" ht="18.600000000000001" thickBot="1">
      <c r="B1227" s="136"/>
      <c r="C1227" s="137">
        <v>1062</v>
      </c>
      <c r="D1227" s="139" t="s">
        <v>221</v>
      </c>
      <c r="E1227" s="702"/>
      <c r="F1227" s="449">
        <v>1000</v>
      </c>
      <c r="G1227" s="245"/>
      <c r="H1227" s="245"/>
      <c r="I1227" s="476">
        <f t="shared" si="292"/>
        <v>1000</v>
      </c>
      <c r="J1227" s="243">
        <f t="shared" si="286"/>
        <v>1</v>
      </c>
      <c r="K1227" s="244"/>
      <c r="L1227" s="423"/>
      <c r="M1227" s="252"/>
      <c r="N1227" s="315">
        <f t="shared" si="293"/>
        <v>1000</v>
      </c>
      <c r="O1227" s="424">
        <f t="shared" si="294"/>
        <v>-1000</v>
      </c>
      <c r="P1227" s="244"/>
      <c r="Q1227" s="423"/>
      <c r="R1227" s="252"/>
      <c r="S1227" s="429">
        <f>+IF(+(L1227+M1227)&gt;=I1227,+M1227,+(+I1227-L1227))</f>
        <v>1000</v>
      </c>
      <c r="T1227" s="315">
        <f>Q1227+R1227-S1227</f>
        <v>-1000</v>
      </c>
      <c r="U1227" s="252"/>
      <c r="V1227" s="252"/>
      <c r="W1227" s="253"/>
      <c r="X1227" s="313">
        <f t="shared" si="287"/>
        <v>-1000</v>
      </c>
    </row>
    <row r="1228" spans="2:24" ht="18.600000000000001" hidden="1" thickBot="1">
      <c r="B1228" s="136"/>
      <c r="C1228" s="137">
        <v>1063</v>
      </c>
      <c r="D1228" s="139" t="s">
        <v>222</v>
      </c>
      <c r="E1228" s="702"/>
      <c r="F1228" s="449"/>
      <c r="G1228" s="245"/>
      <c r="H1228" s="245"/>
      <c r="I1228" s="476">
        <f t="shared" si="292"/>
        <v>0</v>
      </c>
      <c r="J1228" s="243" t="str">
        <f t="shared" si="286"/>
        <v/>
      </c>
      <c r="K1228" s="244"/>
      <c r="L1228" s="423"/>
      <c r="M1228" s="252"/>
      <c r="N1228" s="315">
        <f t="shared" si="293"/>
        <v>0</v>
      </c>
      <c r="O1228" s="424">
        <f t="shared" si="294"/>
        <v>0</v>
      </c>
      <c r="P1228" s="244"/>
      <c r="Q1228" s="661"/>
      <c r="R1228" s="665"/>
      <c r="S1228" s="665"/>
      <c r="T1228" s="665"/>
      <c r="U1228" s="665"/>
      <c r="V1228" s="665"/>
      <c r="W1228" s="709"/>
      <c r="X1228" s="313">
        <f t="shared" si="287"/>
        <v>0</v>
      </c>
    </row>
    <row r="1229" spans="2:24" ht="18.600000000000001" hidden="1" thickBot="1">
      <c r="B1229" s="136"/>
      <c r="C1229" s="168">
        <v>1069</v>
      </c>
      <c r="D1229" s="170" t="s">
        <v>223</v>
      </c>
      <c r="E1229" s="702"/>
      <c r="F1229" s="449"/>
      <c r="G1229" s="245"/>
      <c r="H1229" s="245"/>
      <c r="I1229" s="476">
        <f t="shared" si="292"/>
        <v>0</v>
      </c>
      <c r="J1229" s="243" t="str">
        <f t="shared" ref="J1229:J1260" si="297">(IF($E1229&lt;&gt;0,$J$2,IF($I1229&lt;&gt;0,$J$2,"")))</f>
        <v/>
      </c>
      <c r="K1229" s="244"/>
      <c r="L1229" s="423"/>
      <c r="M1229" s="252"/>
      <c r="N1229" s="315">
        <f t="shared" si="293"/>
        <v>0</v>
      </c>
      <c r="O1229" s="424">
        <f t="shared" si="294"/>
        <v>0</v>
      </c>
      <c r="P1229" s="244"/>
      <c r="Q1229" s="423"/>
      <c r="R1229" s="252"/>
      <c r="S1229" s="429">
        <f>+IF(+(L1229+M1229)&gt;=I1229,+M1229,+(+I1229-L1229))</f>
        <v>0</v>
      </c>
      <c r="T1229" s="315">
        <f>Q1229+R1229-S1229</f>
        <v>0</v>
      </c>
      <c r="U1229" s="252"/>
      <c r="V1229" s="252"/>
      <c r="W1229" s="253"/>
      <c r="X1229" s="313">
        <f t="shared" ref="X1229:X1260" si="298">T1229-U1229-V1229-W1229</f>
        <v>0</v>
      </c>
    </row>
    <row r="1230" spans="2:24" ht="31.8" hidden="1" thickBot="1">
      <c r="B1230" s="140"/>
      <c r="C1230" s="137">
        <v>1091</v>
      </c>
      <c r="D1230" s="145" t="s">
        <v>224</v>
      </c>
      <c r="E1230" s="702"/>
      <c r="F1230" s="449"/>
      <c r="G1230" s="245"/>
      <c r="H1230" s="245"/>
      <c r="I1230" s="476">
        <f t="shared" si="292"/>
        <v>0</v>
      </c>
      <c r="J1230" s="243" t="str">
        <f t="shared" si="297"/>
        <v/>
      </c>
      <c r="K1230" s="244"/>
      <c r="L1230" s="423"/>
      <c r="M1230" s="252"/>
      <c r="N1230" s="315">
        <f t="shared" si="293"/>
        <v>0</v>
      </c>
      <c r="O1230" s="424">
        <f t="shared" si="294"/>
        <v>0</v>
      </c>
      <c r="P1230" s="244"/>
      <c r="Q1230" s="423"/>
      <c r="R1230" s="252"/>
      <c r="S1230" s="429">
        <f>+IF(+(L1230+M1230)&gt;=I1230,+M1230,+(+I1230-L1230))</f>
        <v>0</v>
      </c>
      <c r="T1230" s="315">
        <f>Q1230+R1230-S1230</f>
        <v>0</v>
      </c>
      <c r="U1230" s="252"/>
      <c r="V1230" s="252"/>
      <c r="W1230" s="253"/>
      <c r="X1230" s="313">
        <f t="shared" si="298"/>
        <v>0</v>
      </c>
    </row>
    <row r="1231" spans="2:24" ht="18.600000000000001" hidden="1" thickBot="1">
      <c r="B1231" s="136"/>
      <c r="C1231" s="137">
        <v>1092</v>
      </c>
      <c r="D1231" s="145" t="s">
        <v>351</v>
      </c>
      <c r="E1231" s="702"/>
      <c r="F1231" s="449"/>
      <c r="G1231" s="245"/>
      <c r="H1231" s="245"/>
      <c r="I1231" s="476">
        <f t="shared" si="292"/>
        <v>0</v>
      </c>
      <c r="J1231" s="243" t="str">
        <f t="shared" si="297"/>
        <v/>
      </c>
      <c r="K1231" s="244"/>
      <c r="L1231" s="423"/>
      <c r="M1231" s="252"/>
      <c r="N1231" s="315">
        <f t="shared" si="293"/>
        <v>0</v>
      </c>
      <c r="O1231" s="424">
        <f t="shared" si="294"/>
        <v>0</v>
      </c>
      <c r="P1231" s="244"/>
      <c r="Q1231" s="661"/>
      <c r="R1231" s="665"/>
      <c r="S1231" s="665"/>
      <c r="T1231" s="665"/>
      <c r="U1231" s="665"/>
      <c r="V1231" s="665"/>
      <c r="W1231" s="709"/>
      <c r="X1231" s="313">
        <f t="shared" si="298"/>
        <v>0</v>
      </c>
    </row>
    <row r="1232" spans="2:24" ht="18.600000000000001" hidden="1" thickBot="1">
      <c r="B1232" s="136"/>
      <c r="C1232" s="142">
        <v>1098</v>
      </c>
      <c r="D1232" s="146" t="s">
        <v>225</v>
      </c>
      <c r="E1232" s="702"/>
      <c r="F1232" s="449"/>
      <c r="G1232" s="245"/>
      <c r="H1232" s="245"/>
      <c r="I1232" s="476">
        <f t="shared" si="292"/>
        <v>0</v>
      </c>
      <c r="J1232" s="243" t="str">
        <f t="shared" si="297"/>
        <v/>
      </c>
      <c r="K1232" s="244"/>
      <c r="L1232" s="423"/>
      <c r="M1232" s="252"/>
      <c r="N1232" s="315">
        <f t="shared" si="293"/>
        <v>0</v>
      </c>
      <c r="O1232" s="424">
        <f t="shared" si="294"/>
        <v>0</v>
      </c>
      <c r="P1232" s="244"/>
      <c r="Q1232" s="423"/>
      <c r="R1232" s="252"/>
      <c r="S1232" s="429">
        <f>+IF(+(L1232+M1232)&gt;=I1232,+M1232,+(+I1232-L1232))</f>
        <v>0</v>
      </c>
      <c r="T1232" s="315">
        <f>Q1232+R1232-S1232</f>
        <v>0</v>
      </c>
      <c r="U1232" s="252"/>
      <c r="V1232" s="252"/>
      <c r="W1232" s="253"/>
      <c r="X1232" s="313">
        <f t="shared" si="298"/>
        <v>0</v>
      </c>
    </row>
    <row r="1233" spans="2:24" ht="18.600000000000001" hidden="1" thickBot="1">
      <c r="B1233" s="684">
        <v>1900</v>
      </c>
      <c r="C1233" s="946" t="s">
        <v>285</v>
      </c>
      <c r="D1233" s="946"/>
      <c r="E1233" s="685"/>
      <c r="F1233" s="686">
        <f>SUM(F1234:F1236)</f>
        <v>0</v>
      </c>
      <c r="G1233" s="687">
        <f>SUM(G1234:G1236)</f>
        <v>0</v>
      </c>
      <c r="H1233" s="687">
        <f>SUM(H1234:H1236)</f>
        <v>0</v>
      </c>
      <c r="I1233" s="687">
        <f>SUM(I1234:I1236)</f>
        <v>0</v>
      </c>
      <c r="J1233" s="243" t="str">
        <f t="shared" si="297"/>
        <v/>
      </c>
      <c r="K1233" s="244"/>
      <c r="L1233" s="316">
        <f>SUM(L1234:L1236)</f>
        <v>0</v>
      </c>
      <c r="M1233" s="317">
        <f>SUM(M1234:M1236)</f>
        <v>0</v>
      </c>
      <c r="N1233" s="425">
        <f>SUM(N1234:N1236)</f>
        <v>0</v>
      </c>
      <c r="O1233" s="426">
        <f>SUM(O1234:O1236)</f>
        <v>0</v>
      </c>
      <c r="P1233" s="244"/>
      <c r="Q1233" s="663"/>
      <c r="R1233" s="664"/>
      <c r="S1233" s="664"/>
      <c r="T1233" s="664"/>
      <c r="U1233" s="664"/>
      <c r="V1233" s="664"/>
      <c r="W1233" s="710"/>
      <c r="X1233" s="313">
        <f t="shared" si="298"/>
        <v>0</v>
      </c>
    </row>
    <row r="1234" spans="2:24" ht="18.600000000000001" hidden="1" thickBot="1">
      <c r="B1234" s="136"/>
      <c r="C1234" s="144">
        <v>1901</v>
      </c>
      <c r="D1234" s="138" t="s">
        <v>286</v>
      </c>
      <c r="E1234" s="702"/>
      <c r="F1234" s="449"/>
      <c r="G1234" s="245"/>
      <c r="H1234" s="245"/>
      <c r="I1234" s="476">
        <f>F1234+G1234+H1234</f>
        <v>0</v>
      </c>
      <c r="J1234" s="243" t="str">
        <f t="shared" si="297"/>
        <v/>
      </c>
      <c r="K1234" s="244"/>
      <c r="L1234" s="423"/>
      <c r="M1234" s="252"/>
      <c r="N1234" s="315">
        <f>I1234</f>
        <v>0</v>
      </c>
      <c r="O1234" s="424">
        <f>L1234+M1234-N1234</f>
        <v>0</v>
      </c>
      <c r="P1234" s="244"/>
      <c r="Q1234" s="661"/>
      <c r="R1234" s="665"/>
      <c r="S1234" s="665"/>
      <c r="T1234" s="665"/>
      <c r="U1234" s="665"/>
      <c r="V1234" s="665"/>
      <c r="W1234" s="709"/>
      <c r="X1234" s="313">
        <f t="shared" si="298"/>
        <v>0</v>
      </c>
    </row>
    <row r="1235" spans="2:24" ht="18.600000000000001" hidden="1" thickBot="1">
      <c r="B1235" s="136"/>
      <c r="C1235" s="137">
        <v>1981</v>
      </c>
      <c r="D1235" s="139" t="s">
        <v>287</v>
      </c>
      <c r="E1235" s="702"/>
      <c r="F1235" s="449"/>
      <c r="G1235" s="245"/>
      <c r="H1235" s="245"/>
      <c r="I1235" s="476">
        <f>F1235+G1235+H1235</f>
        <v>0</v>
      </c>
      <c r="J1235" s="243" t="str">
        <f t="shared" si="297"/>
        <v/>
      </c>
      <c r="K1235" s="244"/>
      <c r="L1235" s="423"/>
      <c r="M1235" s="252"/>
      <c r="N1235" s="315">
        <f>I1235</f>
        <v>0</v>
      </c>
      <c r="O1235" s="424">
        <f>L1235+M1235-N1235</f>
        <v>0</v>
      </c>
      <c r="P1235" s="244"/>
      <c r="Q1235" s="661"/>
      <c r="R1235" s="665"/>
      <c r="S1235" s="665"/>
      <c r="T1235" s="665"/>
      <c r="U1235" s="665"/>
      <c r="V1235" s="665"/>
      <c r="W1235" s="709"/>
      <c r="X1235" s="313">
        <f t="shared" si="298"/>
        <v>0</v>
      </c>
    </row>
    <row r="1236" spans="2:24" ht="18.600000000000001" hidden="1" thickBot="1">
      <c r="B1236" s="136"/>
      <c r="C1236" s="142">
        <v>1991</v>
      </c>
      <c r="D1236" s="141" t="s">
        <v>288</v>
      </c>
      <c r="E1236" s="702"/>
      <c r="F1236" s="449"/>
      <c r="G1236" s="245"/>
      <c r="H1236" s="245"/>
      <c r="I1236" s="476">
        <f>F1236+G1236+H1236</f>
        <v>0</v>
      </c>
      <c r="J1236" s="243" t="str">
        <f t="shared" si="297"/>
        <v/>
      </c>
      <c r="K1236" s="244"/>
      <c r="L1236" s="423"/>
      <c r="M1236" s="252"/>
      <c r="N1236" s="315">
        <f>I1236</f>
        <v>0</v>
      </c>
      <c r="O1236" s="424">
        <f>L1236+M1236-N1236</f>
        <v>0</v>
      </c>
      <c r="P1236" s="244"/>
      <c r="Q1236" s="661"/>
      <c r="R1236" s="665"/>
      <c r="S1236" s="665"/>
      <c r="T1236" s="665"/>
      <c r="U1236" s="665"/>
      <c r="V1236" s="665"/>
      <c r="W1236" s="709"/>
      <c r="X1236" s="313">
        <f t="shared" si="298"/>
        <v>0</v>
      </c>
    </row>
    <row r="1237" spans="2:24" ht="18.600000000000001" hidden="1" thickBot="1">
      <c r="B1237" s="684">
        <v>2100</v>
      </c>
      <c r="C1237" s="946" t="s">
        <v>1066</v>
      </c>
      <c r="D1237" s="946"/>
      <c r="E1237" s="685"/>
      <c r="F1237" s="686">
        <f>SUM(F1238:F1242)</f>
        <v>0</v>
      </c>
      <c r="G1237" s="687">
        <f>SUM(G1238:G1242)</f>
        <v>0</v>
      </c>
      <c r="H1237" s="687">
        <f>SUM(H1238:H1242)</f>
        <v>0</v>
      </c>
      <c r="I1237" s="687">
        <f>SUM(I1238:I1242)</f>
        <v>0</v>
      </c>
      <c r="J1237" s="243" t="str">
        <f t="shared" si="297"/>
        <v/>
      </c>
      <c r="K1237" s="244"/>
      <c r="L1237" s="316">
        <f>SUM(L1238:L1242)</f>
        <v>0</v>
      </c>
      <c r="M1237" s="317">
        <f>SUM(M1238:M1242)</f>
        <v>0</v>
      </c>
      <c r="N1237" s="425">
        <f>SUM(N1238:N1242)</f>
        <v>0</v>
      </c>
      <c r="O1237" s="426">
        <f>SUM(O1238:O1242)</f>
        <v>0</v>
      </c>
      <c r="P1237" s="244"/>
      <c r="Q1237" s="663"/>
      <c r="R1237" s="664"/>
      <c r="S1237" s="664"/>
      <c r="T1237" s="664"/>
      <c r="U1237" s="664"/>
      <c r="V1237" s="664"/>
      <c r="W1237" s="710"/>
      <c r="X1237" s="313">
        <f t="shared" si="298"/>
        <v>0</v>
      </c>
    </row>
    <row r="1238" spans="2:24" ht="18.600000000000001" hidden="1" thickBot="1">
      <c r="B1238" s="136"/>
      <c r="C1238" s="144">
        <v>2110</v>
      </c>
      <c r="D1238" s="147" t="s">
        <v>226</v>
      </c>
      <c r="E1238" s="702"/>
      <c r="F1238" s="449"/>
      <c r="G1238" s="245"/>
      <c r="H1238" s="245"/>
      <c r="I1238" s="476">
        <f>F1238+G1238+H1238</f>
        <v>0</v>
      </c>
      <c r="J1238" s="243" t="str">
        <f t="shared" si="297"/>
        <v/>
      </c>
      <c r="K1238" s="244"/>
      <c r="L1238" s="423"/>
      <c r="M1238" s="252"/>
      <c r="N1238" s="315">
        <f>I1238</f>
        <v>0</v>
      </c>
      <c r="O1238" s="424">
        <f>L1238+M1238-N1238</f>
        <v>0</v>
      </c>
      <c r="P1238" s="244"/>
      <c r="Q1238" s="661"/>
      <c r="R1238" s="665"/>
      <c r="S1238" s="665"/>
      <c r="T1238" s="665"/>
      <c r="U1238" s="665"/>
      <c r="V1238" s="665"/>
      <c r="W1238" s="709"/>
      <c r="X1238" s="313">
        <f t="shared" si="298"/>
        <v>0</v>
      </c>
    </row>
    <row r="1239" spans="2:24" ht="18.600000000000001" hidden="1" thickBot="1">
      <c r="B1239" s="171"/>
      <c r="C1239" s="137">
        <v>2120</v>
      </c>
      <c r="D1239" s="159" t="s">
        <v>227</v>
      </c>
      <c r="E1239" s="702"/>
      <c r="F1239" s="449"/>
      <c r="G1239" s="245"/>
      <c r="H1239" s="245"/>
      <c r="I1239" s="476">
        <f>F1239+G1239+H1239</f>
        <v>0</v>
      </c>
      <c r="J1239" s="243" t="str">
        <f t="shared" si="297"/>
        <v/>
      </c>
      <c r="K1239" s="244"/>
      <c r="L1239" s="423"/>
      <c r="M1239" s="252"/>
      <c r="N1239" s="315">
        <f>I1239</f>
        <v>0</v>
      </c>
      <c r="O1239" s="424">
        <f>L1239+M1239-N1239</f>
        <v>0</v>
      </c>
      <c r="P1239" s="244"/>
      <c r="Q1239" s="661"/>
      <c r="R1239" s="665"/>
      <c r="S1239" s="665"/>
      <c r="T1239" s="665"/>
      <c r="U1239" s="665"/>
      <c r="V1239" s="665"/>
      <c r="W1239" s="709"/>
      <c r="X1239" s="313">
        <f t="shared" si="298"/>
        <v>0</v>
      </c>
    </row>
    <row r="1240" spans="2:24" ht="18.600000000000001" hidden="1" thickBot="1">
      <c r="B1240" s="171"/>
      <c r="C1240" s="137">
        <v>2125</v>
      </c>
      <c r="D1240" s="156" t="s">
        <v>1059</v>
      </c>
      <c r="E1240" s="702"/>
      <c r="F1240" s="592">
        <v>0</v>
      </c>
      <c r="G1240" s="592">
        <v>0</v>
      </c>
      <c r="H1240" s="592">
        <v>0</v>
      </c>
      <c r="I1240" s="476">
        <f>F1240+G1240+H1240</f>
        <v>0</v>
      </c>
      <c r="J1240" s="243" t="str">
        <f t="shared" si="297"/>
        <v/>
      </c>
      <c r="K1240" s="244"/>
      <c r="L1240" s="423"/>
      <c r="M1240" s="252"/>
      <c r="N1240" s="315">
        <f>I1240</f>
        <v>0</v>
      </c>
      <c r="O1240" s="424">
        <f>L1240+M1240-N1240</f>
        <v>0</v>
      </c>
      <c r="P1240" s="244"/>
      <c r="Q1240" s="661"/>
      <c r="R1240" s="665"/>
      <c r="S1240" s="665"/>
      <c r="T1240" s="665"/>
      <c r="U1240" s="665"/>
      <c r="V1240" s="665"/>
      <c r="W1240" s="709"/>
      <c r="X1240" s="313">
        <f t="shared" si="298"/>
        <v>0</v>
      </c>
    </row>
    <row r="1241" spans="2:24" ht="18.600000000000001" hidden="1" thickBot="1">
      <c r="B1241" s="143"/>
      <c r="C1241" s="137">
        <v>2140</v>
      </c>
      <c r="D1241" s="159" t="s">
        <v>229</v>
      </c>
      <c r="E1241" s="702"/>
      <c r="F1241" s="592">
        <v>0</v>
      </c>
      <c r="G1241" s="592">
        <v>0</v>
      </c>
      <c r="H1241" s="592">
        <v>0</v>
      </c>
      <c r="I1241" s="476">
        <f>F1241+G1241+H1241</f>
        <v>0</v>
      </c>
      <c r="J1241" s="243" t="str">
        <f t="shared" si="297"/>
        <v/>
      </c>
      <c r="K1241" s="244"/>
      <c r="L1241" s="423"/>
      <c r="M1241" s="252"/>
      <c r="N1241" s="315">
        <f>I1241</f>
        <v>0</v>
      </c>
      <c r="O1241" s="424">
        <f>L1241+M1241-N1241</f>
        <v>0</v>
      </c>
      <c r="P1241" s="244"/>
      <c r="Q1241" s="661"/>
      <c r="R1241" s="665"/>
      <c r="S1241" s="665"/>
      <c r="T1241" s="665"/>
      <c r="U1241" s="665"/>
      <c r="V1241" s="665"/>
      <c r="W1241" s="709"/>
      <c r="X1241" s="313">
        <f t="shared" si="298"/>
        <v>0</v>
      </c>
    </row>
    <row r="1242" spans="2:24" ht="18.600000000000001" hidden="1" thickBot="1">
      <c r="B1242" s="136"/>
      <c r="C1242" s="142">
        <v>2190</v>
      </c>
      <c r="D1242" s="491" t="s">
        <v>230</v>
      </c>
      <c r="E1242" s="702"/>
      <c r="F1242" s="449"/>
      <c r="G1242" s="245"/>
      <c r="H1242" s="245"/>
      <c r="I1242" s="476">
        <f>F1242+G1242+H1242</f>
        <v>0</v>
      </c>
      <c r="J1242" s="243" t="str">
        <f t="shared" si="297"/>
        <v/>
      </c>
      <c r="K1242" s="244"/>
      <c r="L1242" s="423"/>
      <c r="M1242" s="252"/>
      <c r="N1242" s="315">
        <f>I1242</f>
        <v>0</v>
      </c>
      <c r="O1242" s="424">
        <f>L1242+M1242-N1242</f>
        <v>0</v>
      </c>
      <c r="P1242" s="244"/>
      <c r="Q1242" s="661"/>
      <c r="R1242" s="665"/>
      <c r="S1242" s="665"/>
      <c r="T1242" s="665"/>
      <c r="U1242" s="665"/>
      <c r="V1242" s="665"/>
      <c r="W1242" s="709"/>
      <c r="X1242" s="313">
        <f t="shared" si="298"/>
        <v>0</v>
      </c>
    </row>
    <row r="1243" spans="2:24" ht="18.600000000000001" hidden="1" thickBot="1">
      <c r="B1243" s="684">
        <v>2200</v>
      </c>
      <c r="C1243" s="946" t="s">
        <v>231</v>
      </c>
      <c r="D1243" s="946"/>
      <c r="E1243" s="685"/>
      <c r="F1243" s="686">
        <f>SUM(F1244:F1245)</f>
        <v>0</v>
      </c>
      <c r="G1243" s="687">
        <f>SUM(G1244:G1245)</f>
        <v>0</v>
      </c>
      <c r="H1243" s="687">
        <f>SUM(H1244:H1245)</f>
        <v>0</v>
      </c>
      <c r="I1243" s="687">
        <f>SUM(I1244:I1245)</f>
        <v>0</v>
      </c>
      <c r="J1243" s="243" t="str">
        <f t="shared" si="297"/>
        <v/>
      </c>
      <c r="K1243" s="244"/>
      <c r="L1243" s="316">
        <f>SUM(L1244:L1245)</f>
        <v>0</v>
      </c>
      <c r="M1243" s="317">
        <f>SUM(M1244:M1245)</f>
        <v>0</v>
      </c>
      <c r="N1243" s="425">
        <f>SUM(N1244:N1245)</f>
        <v>0</v>
      </c>
      <c r="O1243" s="426">
        <f>SUM(O1244:O1245)</f>
        <v>0</v>
      </c>
      <c r="P1243" s="244"/>
      <c r="Q1243" s="663"/>
      <c r="R1243" s="664"/>
      <c r="S1243" s="664"/>
      <c r="T1243" s="664"/>
      <c r="U1243" s="664"/>
      <c r="V1243" s="664"/>
      <c r="W1243" s="710"/>
      <c r="X1243" s="313">
        <f t="shared" si="298"/>
        <v>0</v>
      </c>
    </row>
    <row r="1244" spans="2:24" ht="18.600000000000001" hidden="1" thickBot="1">
      <c r="B1244" s="136"/>
      <c r="C1244" s="137">
        <v>2221</v>
      </c>
      <c r="D1244" s="139" t="s">
        <v>1439</v>
      </c>
      <c r="E1244" s="702"/>
      <c r="F1244" s="449"/>
      <c r="G1244" s="245"/>
      <c r="H1244" s="245"/>
      <c r="I1244" s="476">
        <f>F1244+G1244+H1244</f>
        <v>0</v>
      </c>
      <c r="J1244" s="243" t="str">
        <f t="shared" si="297"/>
        <v/>
      </c>
      <c r="K1244" s="244"/>
      <c r="L1244" s="423"/>
      <c r="M1244" s="252"/>
      <c r="N1244" s="315">
        <f t="shared" ref="N1244:N1252" si="299">I1244</f>
        <v>0</v>
      </c>
      <c r="O1244" s="424">
        <f t="shared" ref="O1244:O1252" si="300">L1244+M1244-N1244</f>
        <v>0</v>
      </c>
      <c r="P1244" s="244"/>
      <c r="Q1244" s="661"/>
      <c r="R1244" s="665"/>
      <c r="S1244" s="665"/>
      <c r="T1244" s="665"/>
      <c r="U1244" s="665"/>
      <c r="V1244" s="665"/>
      <c r="W1244" s="709"/>
      <c r="X1244" s="313">
        <f t="shared" si="298"/>
        <v>0</v>
      </c>
    </row>
    <row r="1245" spans="2:24" ht="18.600000000000001" hidden="1" thickBot="1">
      <c r="B1245" s="136"/>
      <c r="C1245" s="142">
        <v>2224</v>
      </c>
      <c r="D1245" s="141" t="s">
        <v>232</v>
      </c>
      <c r="E1245" s="702"/>
      <c r="F1245" s="449"/>
      <c r="G1245" s="245"/>
      <c r="H1245" s="245"/>
      <c r="I1245" s="476">
        <f>F1245+G1245+H1245</f>
        <v>0</v>
      </c>
      <c r="J1245" s="243" t="str">
        <f t="shared" si="297"/>
        <v/>
      </c>
      <c r="K1245" s="244"/>
      <c r="L1245" s="423"/>
      <c r="M1245" s="252"/>
      <c r="N1245" s="315">
        <f t="shared" si="299"/>
        <v>0</v>
      </c>
      <c r="O1245" s="424">
        <f t="shared" si="300"/>
        <v>0</v>
      </c>
      <c r="P1245" s="244"/>
      <c r="Q1245" s="661"/>
      <c r="R1245" s="665"/>
      <c r="S1245" s="665"/>
      <c r="T1245" s="665"/>
      <c r="U1245" s="665"/>
      <c r="V1245" s="665"/>
      <c r="W1245" s="709"/>
      <c r="X1245" s="313">
        <f t="shared" si="298"/>
        <v>0</v>
      </c>
    </row>
    <row r="1246" spans="2:24" ht="18.600000000000001" hidden="1" thickBot="1">
      <c r="B1246" s="684">
        <v>2500</v>
      </c>
      <c r="C1246" s="949" t="s">
        <v>233</v>
      </c>
      <c r="D1246" s="949"/>
      <c r="E1246" s="685"/>
      <c r="F1246" s="688"/>
      <c r="G1246" s="689"/>
      <c r="H1246" s="689"/>
      <c r="I1246" s="690">
        <f>F1246+G1246+H1246</f>
        <v>0</v>
      </c>
      <c r="J1246" s="243" t="str">
        <f t="shared" si="297"/>
        <v/>
      </c>
      <c r="K1246" s="244"/>
      <c r="L1246" s="428"/>
      <c r="M1246" s="254"/>
      <c r="N1246" s="315">
        <f t="shared" si="299"/>
        <v>0</v>
      </c>
      <c r="O1246" s="424">
        <f t="shared" si="300"/>
        <v>0</v>
      </c>
      <c r="P1246" s="244"/>
      <c r="Q1246" s="663"/>
      <c r="R1246" s="664"/>
      <c r="S1246" s="665"/>
      <c r="T1246" s="665"/>
      <c r="U1246" s="664"/>
      <c r="V1246" s="665"/>
      <c r="W1246" s="709"/>
      <c r="X1246" s="313">
        <f t="shared" si="298"/>
        <v>0</v>
      </c>
    </row>
    <row r="1247" spans="2:24" ht="18.600000000000001" hidden="1" thickBot="1">
      <c r="B1247" s="684">
        <v>2600</v>
      </c>
      <c r="C1247" s="952" t="s">
        <v>234</v>
      </c>
      <c r="D1247" s="962"/>
      <c r="E1247" s="685"/>
      <c r="F1247" s="688"/>
      <c r="G1247" s="689"/>
      <c r="H1247" s="689"/>
      <c r="I1247" s="690">
        <f>F1247+G1247+H1247</f>
        <v>0</v>
      </c>
      <c r="J1247" s="243" t="str">
        <f t="shared" si="297"/>
        <v/>
      </c>
      <c r="K1247" s="244"/>
      <c r="L1247" s="428"/>
      <c r="M1247" s="254"/>
      <c r="N1247" s="315">
        <f t="shared" si="299"/>
        <v>0</v>
      </c>
      <c r="O1247" s="424">
        <f t="shared" si="300"/>
        <v>0</v>
      </c>
      <c r="P1247" s="244"/>
      <c r="Q1247" s="663"/>
      <c r="R1247" s="664"/>
      <c r="S1247" s="665"/>
      <c r="T1247" s="665"/>
      <c r="U1247" s="664"/>
      <c r="V1247" s="665"/>
      <c r="W1247" s="709"/>
      <c r="X1247" s="313">
        <f t="shared" si="298"/>
        <v>0</v>
      </c>
    </row>
    <row r="1248" spans="2:24" ht="18.600000000000001" hidden="1" thickBot="1">
      <c r="B1248" s="684">
        <v>2700</v>
      </c>
      <c r="C1248" s="952" t="s">
        <v>235</v>
      </c>
      <c r="D1248" s="962"/>
      <c r="E1248" s="685"/>
      <c r="F1248" s="688"/>
      <c r="G1248" s="689"/>
      <c r="H1248" s="689"/>
      <c r="I1248" s="690">
        <f>F1248+G1248+H1248</f>
        <v>0</v>
      </c>
      <c r="J1248" s="243" t="str">
        <f t="shared" si="297"/>
        <v/>
      </c>
      <c r="K1248" s="244"/>
      <c r="L1248" s="428"/>
      <c r="M1248" s="254"/>
      <c r="N1248" s="315">
        <f t="shared" si="299"/>
        <v>0</v>
      </c>
      <c r="O1248" s="424">
        <f t="shared" si="300"/>
        <v>0</v>
      </c>
      <c r="P1248" s="244"/>
      <c r="Q1248" s="663"/>
      <c r="R1248" s="664"/>
      <c r="S1248" s="665"/>
      <c r="T1248" s="665"/>
      <c r="U1248" s="664"/>
      <c r="V1248" s="665"/>
      <c r="W1248" s="709"/>
      <c r="X1248" s="313">
        <f t="shared" si="298"/>
        <v>0</v>
      </c>
    </row>
    <row r="1249" spans="2:24" ht="18.600000000000001" hidden="1" thickBot="1">
      <c r="B1249" s="684">
        <v>2800</v>
      </c>
      <c r="C1249" s="952" t="s">
        <v>1681</v>
      </c>
      <c r="D1249" s="962"/>
      <c r="E1249" s="685"/>
      <c r="F1249" s="686">
        <f>SUM(F1250:F1252)</f>
        <v>0</v>
      </c>
      <c r="G1249" s="687">
        <f>SUM(G1250:G1252)</f>
        <v>0</v>
      </c>
      <c r="H1249" s="687">
        <f>SUM(H1250:H1252)</f>
        <v>0</v>
      </c>
      <c r="I1249" s="687">
        <f>SUM(I1250:I1252)</f>
        <v>0</v>
      </c>
      <c r="J1249" s="243" t="str">
        <f t="shared" si="297"/>
        <v/>
      </c>
      <c r="K1249" s="244"/>
      <c r="L1249" s="428"/>
      <c r="M1249" s="254"/>
      <c r="N1249" s="315">
        <f t="shared" si="299"/>
        <v>0</v>
      </c>
      <c r="O1249" s="424">
        <f t="shared" si="300"/>
        <v>0</v>
      </c>
      <c r="P1249" s="244"/>
      <c r="Q1249" s="663"/>
      <c r="R1249" s="664"/>
      <c r="S1249" s="665"/>
      <c r="T1249" s="665"/>
      <c r="U1249" s="664"/>
      <c r="V1249" s="665"/>
      <c r="W1249" s="709"/>
      <c r="X1249" s="313">
        <f t="shared" si="298"/>
        <v>0</v>
      </c>
    </row>
    <row r="1250" spans="2:24" ht="18.600000000000001" hidden="1" thickBot="1">
      <c r="B1250" s="136"/>
      <c r="C1250" s="144">
        <v>2810</v>
      </c>
      <c r="D1250" s="138" t="s">
        <v>1880</v>
      </c>
      <c r="E1250" s="702"/>
      <c r="F1250" s="449"/>
      <c r="G1250" s="245"/>
      <c r="H1250" s="245"/>
      <c r="I1250" s="476"/>
      <c r="J1250" s="243" t="str">
        <f t="shared" si="297"/>
        <v/>
      </c>
      <c r="K1250" s="244"/>
      <c r="L1250" s="423"/>
      <c r="M1250" s="252"/>
      <c r="N1250" s="315">
        <f t="shared" si="299"/>
        <v>0</v>
      </c>
      <c r="O1250" s="424">
        <f t="shared" si="300"/>
        <v>0</v>
      </c>
      <c r="P1250" s="244"/>
      <c r="Q1250" s="661"/>
      <c r="R1250" s="665"/>
      <c r="S1250" s="665"/>
      <c r="T1250" s="665"/>
      <c r="U1250" s="665"/>
      <c r="V1250" s="665"/>
      <c r="W1250" s="709"/>
      <c r="X1250" s="313">
        <f t="shared" si="298"/>
        <v>0</v>
      </c>
    </row>
    <row r="1251" spans="2:24" ht="18.600000000000001" hidden="1" thickBot="1">
      <c r="B1251" s="136"/>
      <c r="C1251" s="137">
        <v>2820</v>
      </c>
      <c r="D1251" s="139" t="s">
        <v>1881</v>
      </c>
      <c r="E1251" s="702"/>
      <c r="F1251" s="449"/>
      <c r="G1251" s="245"/>
      <c r="H1251" s="245"/>
      <c r="I1251" s="476">
        <f>F1251+G1251+H1251</f>
        <v>0</v>
      </c>
      <c r="J1251" s="243" t="str">
        <f t="shared" si="297"/>
        <v/>
      </c>
      <c r="K1251" s="244"/>
      <c r="L1251" s="423"/>
      <c r="M1251" s="252"/>
      <c r="N1251" s="315">
        <f t="shared" si="299"/>
        <v>0</v>
      </c>
      <c r="O1251" s="424">
        <f t="shared" si="300"/>
        <v>0</v>
      </c>
      <c r="P1251" s="244"/>
      <c r="Q1251" s="661"/>
      <c r="R1251" s="665"/>
      <c r="S1251" s="665"/>
      <c r="T1251" s="665"/>
      <c r="U1251" s="665"/>
      <c r="V1251" s="665"/>
      <c r="W1251" s="709"/>
      <c r="X1251" s="313">
        <f t="shared" si="298"/>
        <v>0</v>
      </c>
    </row>
    <row r="1252" spans="2:24" ht="31.8" hidden="1" thickBot="1">
      <c r="B1252" s="136"/>
      <c r="C1252" s="142">
        <v>2890</v>
      </c>
      <c r="D1252" s="141" t="s">
        <v>1882</v>
      </c>
      <c r="E1252" s="702"/>
      <c r="F1252" s="449"/>
      <c r="G1252" s="245"/>
      <c r="H1252" s="245"/>
      <c r="I1252" s="476">
        <f>F1252+G1252+H1252</f>
        <v>0</v>
      </c>
      <c r="J1252" s="243" t="str">
        <f t="shared" si="297"/>
        <v/>
      </c>
      <c r="K1252" s="244"/>
      <c r="L1252" s="423"/>
      <c r="M1252" s="252"/>
      <c r="N1252" s="315">
        <f t="shared" si="299"/>
        <v>0</v>
      </c>
      <c r="O1252" s="424">
        <f t="shared" si="300"/>
        <v>0</v>
      </c>
      <c r="P1252" s="244"/>
      <c r="Q1252" s="661"/>
      <c r="R1252" s="665"/>
      <c r="S1252" s="665"/>
      <c r="T1252" s="665"/>
      <c r="U1252" s="665"/>
      <c r="V1252" s="665"/>
      <c r="W1252" s="709"/>
      <c r="X1252" s="313">
        <f t="shared" si="298"/>
        <v>0</v>
      </c>
    </row>
    <row r="1253" spans="2:24" ht="18.600000000000001" hidden="1" thickBot="1">
      <c r="B1253" s="684">
        <v>2900</v>
      </c>
      <c r="C1253" s="948" t="s">
        <v>236</v>
      </c>
      <c r="D1253" s="966"/>
      <c r="E1253" s="685"/>
      <c r="F1253" s="686">
        <f>SUM(F1254:F1261)</f>
        <v>0</v>
      </c>
      <c r="G1253" s="687">
        <f>SUM(G1254:G1261)</f>
        <v>0</v>
      </c>
      <c r="H1253" s="687">
        <f>SUM(H1254:H1261)</f>
        <v>0</v>
      </c>
      <c r="I1253" s="687">
        <f>SUM(I1254:I1261)</f>
        <v>0</v>
      </c>
      <c r="J1253" s="243" t="str">
        <f t="shared" si="297"/>
        <v/>
      </c>
      <c r="K1253" s="244"/>
      <c r="L1253" s="316">
        <f>SUM(L1254:L1261)</f>
        <v>0</v>
      </c>
      <c r="M1253" s="317">
        <f>SUM(M1254:M1261)</f>
        <v>0</v>
      </c>
      <c r="N1253" s="425">
        <f>SUM(N1254:N1261)</f>
        <v>0</v>
      </c>
      <c r="O1253" s="426">
        <f>SUM(O1254:O1261)</f>
        <v>0</v>
      </c>
      <c r="P1253" s="244"/>
      <c r="Q1253" s="663"/>
      <c r="R1253" s="664"/>
      <c r="S1253" s="664"/>
      <c r="T1253" s="664"/>
      <c r="U1253" s="664"/>
      <c r="V1253" s="664"/>
      <c r="W1253" s="710"/>
      <c r="X1253" s="313">
        <f t="shared" si="298"/>
        <v>0</v>
      </c>
    </row>
    <row r="1254" spans="2:24" ht="18.600000000000001" hidden="1" thickBot="1">
      <c r="B1254" s="172"/>
      <c r="C1254" s="144">
        <v>2910</v>
      </c>
      <c r="D1254" s="319" t="s">
        <v>1718</v>
      </c>
      <c r="E1254" s="702"/>
      <c r="F1254" s="449"/>
      <c r="G1254" s="245"/>
      <c r="H1254" s="245"/>
      <c r="I1254" s="476">
        <f t="shared" ref="I1254:I1261" si="301">F1254+G1254+H1254</f>
        <v>0</v>
      </c>
      <c r="J1254" s="243" t="str">
        <f t="shared" si="297"/>
        <v/>
      </c>
      <c r="K1254" s="244"/>
      <c r="L1254" s="423"/>
      <c r="M1254" s="252"/>
      <c r="N1254" s="315">
        <f t="shared" ref="N1254:N1261" si="302">I1254</f>
        <v>0</v>
      </c>
      <c r="O1254" s="424">
        <f t="shared" ref="O1254:O1261" si="303">L1254+M1254-N1254</f>
        <v>0</v>
      </c>
      <c r="P1254" s="244"/>
      <c r="Q1254" s="661"/>
      <c r="R1254" s="665"/>
      <c r="S1254" s="665"/>
      <c r="T1254" s="665"/>
      <c r="U1254" s="665"/>
      <c r="V1254" s="665"/>
      <c r="W1254" s="709"/>
      <c r="X1254" s="313">
        <f t="shared" si="298"/>
        <v>0</v>
      </c>
    </row>
    <row r="1255" spans="2:24" ht="18.600000000000001" hidden="1" thickBot="1">
      <c r="B1255" s="172"/>
      <c r="C1255" s="144">
        <v>2920</v>
      </c>
      <c r="D1255" s="319" t="s">
        <v>237</v>
      </c>
      <c r="E1255" s="702"/>
      <c r="F1255" s="449"/>
      <c r="G1255" s="245"/>
      <c r="H1255" s="245"/>
      <c r="I1255" s="476">
        <f t="shared" si="301"/>
        <v>0</v>
      </c>
      <c r="J1255" s="243" t="str">
        <f t="shared" si="297"/>
        <v/>
      </c>
      <c r="K1255" s="244"/>
      <c r="L1255" s="423"/>
      <c r="M1255" s="252"/>
      <c r="N1255" s="315">
        <f t="shared" si="302"/>
        <v>0</v>
      </c>
      <c r="O1255" s="424">
        <f t="shared" si="303"/>
        <v>0</v>
      </c>
      <c r="P1255" s="244"/>
      <c r="Q1255" s="661"/>
      <c r="R1255" s="665"/>
      <c r="S1255" s="665"/>
      <c r="T1255" s="665"/>
      <c r="U1255" s="665"/>
      <c r="V1255" s="665"/>
      <c r="W1255" s="709"/>
      <c r="X1255" s="313">
        <f t="shared" si="298"/>
        <v>0</v>
      </c>
    </row>
    <row r="1256" spans="2:24" ht="33" hidden="1" thickBot="1">
      <c r="B1256" s="172"/>
      <c r="C1256" s="168">
        <v>2969</v>
      </c>
      <c r="D1256" s="320" t="s">
        <v>238</v>
      </c>
      <c r="E1256" s="702"/>
      <c r="F1256" s="449"/>
      <c r="G1256" s="245"/>
      <c r="H1256" s="245"/>
      <c r="I1256" s="476">
        <f t="shared" si="301"/>
        <v>0</v>
      </c>
      <c r="J1256" s="243" t="str">
        <f t="shared" si="297"/>
        <v/>
      </c>
      <c r="K1256" s="244"/>
      <c r="L1256" s="423"/>
      <c r="M1256" s="252"/>
      <c r="N1256" s="315">
        <f t="shared" si="302"/>
        <v>0</v>
      </c>
      <c r="O1256" s="424">
        <f t="shared" si="303"/>
        <v>0</v>
      </c>
      <c r="P1256" s="244"/>
      <c r="Q1256" s="661"/>
      <c r="R1256" s="665"/>
      <c r="S1256" s="665"/>
      <c r="T1256" s="665"/>
      <c r="U1256" s="665"/>
      <c r="V1256" s="665"/>
      <c r="W1256" s="709"/>
      <c r="X1256" s="313">
        <f t="shared" si="298"/>
        <v>0</v>
      </c>
    </row>
    <row r="1257" spans="2:24" ht="33" hidden="1" thickBot="1">
      <c r="B1257" s="172"/>
      <c r="C1257" s="168">
        <v>2970</v>
      </c>
      <c r="D1257" s="320" t="s">
        <v>239</v>
      </c>
      <c r="E1257" s="702"/>
      <c r="F1257" s="449"/>
      <c r="G1257" s="245"/>
      <c r="H1257" s="245"/>
      <c r="I1257" s="476">
        <f t="shared" si="301"/>
        <v>0</v>
      </c>
      <c r="J1257" s="243" t="str">
        <f t="shared" si="297"/>
        <v/>
      </c>
      <c r="K1257" s="244"/>
      <c r="L1257" s="423"/>
      <c r="M1257" s="252"/>
      <c r="N1257" s="315">
        <f t="shared" si="302"/>
        <v>0</v>
      </c>
      <c r="O1257" s="424">
        <f t="shared" si="303"/>
        <v>0</v>
      </c>
      <c r="P1257" s="244"/>
      <c r="Q1257" s="661"/>
      <c r="R1257" s="665"/>
      <c r="S1257" s="665"/>
      <c r="T1257" s="665"/>
      <c r="U1257" s="665"/>
      <c r="V1257" s="665"/>
      <c r="W1257" s="709"/>
      <c r="X1257" s="313">
        <f t="shared" si="298"/>
        <v>0</v>
      </c>
    </row>
    <row r="1258" spans="2:24" ht="18.600000000000001" hidden="1" thickBot="1">
      <c r="B1258" s="172"/>
      <c r="C1258" s="166">
        <v>2989</v>
      </c>
      <c r="D1258" s="321" t="s">
        <v>240</v>
      </c>
      <c r="E1258" s="702"/>
      <c r="F1258" s="449"/>
      <c r="G1258" s="245"/>
      <c r="H1258" s="245"/>
      <c r="I1258" s="476">
        <f t="shared" si="301"/>
        <v>0</v>
      </c>
      <c r="J1258" s="243" t="str">
        <f t="shared" si="297"/>
        <v/>
      </c>
      <c r="K1258" s="244"/>
      <c r="L1258" s="423"/>
      <c r="M1258" s="252"/>
      <c r="N1258" s="315">
        <f t="shared" si="302"/>
        <v>0</v>
      </c>
      <c r="O1258" s="424">
        <f t="shared" si="303"/>
        <v>0</v>
      </c>
      <c r="P1258" s="244"/>
      <c r="Q1258" s="661"/>
      <c r="R1258" s="665"/>
      <c r="S1258" s="665"/>
      <c r="T1258" s="665"/>
      <c r="U1258" s="665"/>
      <c r="V1258" s="665"/>
      <c r="W1258" s="709"/>
      <c r="X1258" s="313">
        <f t="shared" si="298"/>
        <v>0</v>
      </c>
    </row>
    <row r="1259" spans="2:24" ht="33" hidden="1" thickBot="1">
      <c r="B1259" s="136"/>
      <c r="C1259" s="137">
        <v>2990</v>
      </c>
      <c r="D1259" s="322" t="s">
        <v>1699</v>
      </c>
      <c r="E1259" s="702"/>
      <c r="F1259" s="449"/>
      <c r="G1259" s="245"/>
      <c r="H1259" s="245"/>
      <c r="I1259" s="476">
        <f t="shared" si="301"/>
        <v>0</v>
      </c>
      <c r="J1259" s="243" t="str">
        <f t="shared" si="297"/>
        <v/>
      </c>
      <c r="K1259" s="244"/>
      <c r="L1259" s="423"/>
      <c r="M1259" s="252"/>
      <c r="N1259" s="315">
        <f t="shared" si="302"/>
        <v>0</v>
      </c>
      <c r="O1259" s="424">
        <f t="shared" si="303"/>
        <v>0</v>
      </c>
      <c r="P1259" s="244"/>
      <c r="Q1259" s="661"/>
      <c r="R1259" s="665"/>
      <c r="S1259" s="665"/>
      <c r="T1259" s="665"/>
      <c r="U1259" s="665"/>
      <c r="V1259" s="665"/>
      <c r="W1259" s="709"/>
      <c r="X1259" s="313">
        <f t="shared" si="298"/>
        <v>0</v>
      </c>
    </row>
    <row r="1260" spans="2:24" ht="18.600000000000001" hidden="1" thickBot="1">
      <c r="B1260" s="136"/>
      <c r="C1260" s="137">
        <v>2991</v>
      </c>
      <c r="D1260" s="322" t="s">
        <v>241</v>
      </c>
      <c r="E1260" s="702"/>
      <c r="F1260" s="449"/>
      <c r="G1260" s="245"/>
      <c r="H1260" s="245"/>
      <c r="I1260" s="476">
        <f t="shared" si="301"/>
        <v>0</v>
      </c>
      <c r="J1260" s="243" t="str">
        <f t="shared" si="297"/>
        <v/>
      </c>
      <c r="K1260" s="244"/>
      <c r="L1260" s="423"/>
      <c r="M1260" s="252"/>
      <c r="N1260" s="315">
        <f t="shared" si="302"/>
        <v>0</v>
      </c>
      <c r="O1260" s="424">
        <f t="shared" si="303"/>
        <v>0</v>
      </c>
      <c r="P1260" s="244"/>
      <c r="Q1260" s="661"/>
      <c r="R1260" s="665"/>
      <c r="S1260" s="665"/>
      <c r="T1260" s="665"/>
      <c r="U1260" s="665"/>
      <c r="V1260" s="665"/>
      <c r="W1260" s="709"/>
      <c r="X1260" s="313">
        <f t="shared" si="298"/>
        <v>0</v>
      </c>
    </row>
    <row r="1261" spans="2:24" ht="18.600000000000001" hidden="1" thickBot="1">
      <c r="B1261" s="136"/>
      <c r="C1261" s="142">
        <v>2992</v>
      </c>
      <c r="D1261" s="154" t="s">
        <v>242</v>
      </c>
      <c r="E1261" s="702"/>
      <c r="F1261" s="449"/>
      <c r="G1261" s="245"/>
      <c r="H1261" s="245"/>
      <c r="I1261" s="476">
        <f t="shared" si="301"/>
        <v>0</v>
      </c>
      <c r="J1261" s="243" t="str">
        <f t="shared" ref="J1261:J1292" si="304">(IF($E1261&lt;&gt;0,$J$2,IF($I1261&lt;&gt;0,$J$2,"")))</f>
        <v/>
      </c>
      <c r="K1261" s="244"/>
      <c r="L1261" s="423"/>
      <c r="M1261" s="252"/>
      <c r="N1261" s="315">
        <f t="shared" si="302"/>
        <v>0</v>
      </c>
      <c r="O1261" s="424">
        <f t="shared" si="303"/>
        <v>0</v>
      </c>
      <c r="P1261" s="244"/>
      <c r="Q1261" s="661"/>
      <c r="R1261" s="665"/>
      <c r="S1261" s="665"/>
      <c r="T1261" s="665"/>
      <c r="U1261" s="665"/>
      <c r="V1261" s="665"/>
      <c r="W1261" s="709"/>
      <c r="X1261" s="313">
        <f t="shared" ref="X1261:X1292" si="305">T1261-U1261-V1261-W1261</f>
        <v>0</v>
      </c>
    </row>
    <row r="1262" spans="2:24" ht="18.600000000000001" hidden="1" thickBot="1">
      <c r="B1262" s="684">
        <v>3300</v>
      </c>
      <c r="C1262" s="948" t="s">
        <v>1738</v>
      </c>
      <c r="D1262" s="948"/>
      <c r="E1262" s="685"/>
      <c r="F1262" s="671">
        <v>0</v>
      </c>
      <c r="G1262" s="671">
        <v>0</v>
      </c>
      <c r="H1262" s="671">
        <v>0</v>
      </c>
      <c r="I1262" s="687">
        <f>SUM(I1263:I1267)</f>
        <v>0</v>
      </c>
      <c r="J1262" s="243" t="str">
        <f t="shared" si="304"/>
        <v/>
      </c>
      <c r="K1262" s="244"/>
      <c r="L1262" s="663"/>
      <c r="M1262" s="664"/>
      <c r="N1262" s="664"/>
      <c r="O1262" s="710"/>
      <c r="P1262" s="244"/>
      <c r="Q1262" s="663"/>
      <c r="R1262" s="664"/>
      <c r="S1262" s="664"/>
      <c r="T1262" s="664"/>
      <c r="U1262" s="664"/>
      <c r="V1262" s="664"/>
      <c r="W1262" s="710"/>
      <c r="X1262" s="313">
        <f t="shared" si="305"/>
        <v>0</v>
      </c>
    </row>
    <row r="1263" spans="2:24" ht="18.600000000000001" hidden="1" thickBot="1">
      <c r="B1263" s="143"/>
      <c r="C1263" s="144">
        <v>3301</v>
      </c>
      <c r="D1263" s="460" t="s">
        <v>243</v>
      </c>
      <c r="E1263" s="702"/>
      <c r="F1263" s="592">
        <v>0</v>
      </c>
      <c r="G1263" s="592">
        <v>0</v>
      </c>
      <c r="H1263" s="592">
        <v>0</v>
      </c>
      <c r="I1263" s="476">
        <f t="shared" ref="I1263:I1270" si="306">F1263+G1263+H1263</f>
        <v>0</v>
      </c>
      <c r="J1263" s="243" t="str">
        <f t="shared" si="304"/>
        <v/>
      </c>
      <c r="K1263" s="244"/>
      <c r="L1263" s="661"/>
      <c r="M1263" s="665"/>
      <c r="N1263" s="665"/>
      <c r="O1263" s="709"/>
      <c r="P1263" s="244"/>
      <c r="Q1263" s="661"/>
      <c r="R1263" s="665"/>
      <c r="S1263" s="665"/>
      <c r="T1263" s="665"/>
      <c r="U1263" s="665"/>
      <c r="V1263" s="665"/>
      <c r="W1263" s="709"/>
      <c r="X1263" s="313">
        <f t="shared" si="305"/>
        <v>0</v>
      </c>
    </row>
    <row r="1264" spans="2:24" ht="18.600000000000001" hidden="1" thickBot="1">
      <c r="B1264" s="143"/>
      <c r="C1264" s="168">
        <v>3302</v>
      </c>
      <c r="D1264" s="461" t="s">
        <v>1060</v>
      </c>
      <c r="E1264" s="702"/>
      <c r="F1264" s="592">
        <v>0</v>
      </c>
      <c r="G1264" s="592">
        <v>0</v>
      </c>
      <c r="H1264" s="592">
        <v>0</v>
      </c>
      <c r="I1264" s="476">
        <f t="shared" si="306"/>
        <v>0</v>
      </c>
      <c r="J1264" s="243" t="str">
        <f t="shared" si="304"/>
        <v/>
      </c>
      <c r="K1264" s="244"/>
      <c r="L1264" s="661"/>
      <c r="M1264" s="665"/>
      <c r="N1264" s="665"/>
      <c r="O1264" s="709"/>
      <c r="P1264" s="244"/>
      <c r="Q1264" s="661"/>
      <c r="R1264" s="665"/>
      <c r="S1264" s="665"/>
      <c r="T1264" s="665"/>
      <c r="U1264" s="665"/>
      <c r="V1264" s="665"/>
      <c r="W1264" s="709"/>
      <c r="X1264" s="313">
        <f t="shared" si="305"/>
        <v>0</v>
      </c>
    </row>
    <row r="1265" spans="2:24" ht="18.600000000000001" hidden="1" thickBot="1">
      <c r="B1265" s="143"/>
      <c r="C1265" s="166">
        <v>3304</v>
      </c>
      <c r="D1265" s="462" t="s">
        <v>245</v>
      </c>
      <c r="E1265" s="702"/>
      <c r="F1265" s="592">
        <v>0</v>
      </c>
      <c r="G1265" s="592">
        <v>0</v>
      </c>
      <c r="H1265" s="592">
        <v>0</v>
      </c>
      <c r="I1265" s="476">
        <f t="shared" si="306"/>
        <v>0</v>
      </c>
      <c r="J1265" s="243" t="str">
        <f t="shared" si="304"/>
        <v/>
      </c>
      <c r="K1265" s="244"/>
      <c r="L1265" s="661"/>
      <c r="M1265" s="665"/>
      <c r="N1265" s="665"/>
      <c r="O1265" s="709"/>
      <c r="P1265" s="244"/>
      <c r="Q1265" s="661"/>
      <c r="R1265" s="665"/>
      <c r="S1265" s="665"/>
      <c r="T1265" s="665"/>
      <c r="U1265" s="665"/>
      <c r="V1265" s="665"/>
      <c r="W1265" s="709"/>
      <c r="X1265" s="313">
        <f t="shared" si="305"/>
        <v>0</v>
      </c>
    </row>
    <row r="1266" spans="2:24" ht="47.4" hidden="1" thickBot="1">
      <c r="B1266" s="143"/>
      <c r="C1266" s="142">
        <v>3306</v>
      </c>
      <c r="D1266" s="463" t="s">
        <v>1883</v>
      </c>
      <c r="E1266" s="702"/>
      <c r="F1266" s="592">
        <v>0</v>
      </c>
      <c r="G1266" s="592">
        <v>0</v>
      </c>
      <c r="H1266" s="592">
        <v>0</v>
      </c>
      <c r="I1266" s="476">
        <f t="shared" si="306"/>
        <v>0</v>
      </c>
      <c r="J1266" s="243" t="str">
        <f t="shared" si="304"/>
        <v/>
      </c>
      <c r="K1266" s="244"/>
      <c r="L1266" s="661"/>
      <c r="M1266" s="665"/>
      <c r="N1266" s="665"/>
      <c r="O1266" s="709"/>
      <c r="P1266" s="244"/>
      <c r="Q1266" s="661"/>
      <c r="R1266" s="665"/>
      <c r="S1266" s="665"/>
      <c r="T1266" s="665"/>
      <c r="U1266" s="665"/>
      <c r="V1266" s="665"/>
      <c r="W1266" s="709"/>
      <c r="X1266" s="313">
        <f t="shared" si="305"/>
        <v>0</v>
      </c>
    </row>
    <row r="1267" spans="2:24" ht="18.600000000000001" hidden="1" thickBot="1">
      <c r="B1267" s="143"/>
      <c r="C1267" s="142">
        <v>3307</v>
      </c>
      <c r="D1267" s="463" t="s">
        <v>1771</v>
      </c>
      <c r="E1267" s="702"/>
      <c r="F1267" s="592">
        <v>0</v>
      </c>
      <c r="G1267" s="592">
        <v>0</v>
      </c>
      <c r="H1267" s="592">
        <v>0</v>
      </c>
      <c r="I1267" s="476">
        <f t="shared" si="306"/>
        <v>0</v>
      </c>
      <c r="J1267" s="243" t="str">
        <f t="shared" si="304"/>
        <v/>
      </c>
      <c r="K1267" s="244"/>
      <c r="L1267" s="661"/>
      <c r="M1267" s="665"/>
      <c r="N1267" s="665"/>
      <c r="O1267" s="709"/>
      <c r="P1267" s="244"/>
      <c r="Q1267" s="661"/>
      <c r="R1267" s="665"/>
      <c r="S1267" s="665"/>
      <c r="T1267" s="665"/>
      <c r="U1267" s="665"/>
      <c r="V1267" s="665"/>
      <c r="W1267" s="709"/>
      <c r="X1267" s="313">
        <f t="shared" si="305"/>
        <v>0</v>
      </c>
    </row>
    <row r="1268" spans="2:24" ht="18.600000000000001" hidden="1" thickBot="1">
      <c r="B1268" s="684">
        <v>3900</v>
      </c>
      <c r="C1268" s="949" t="s">
        <v>246</v>
      </c>
      <c r="D1268" s="950"/>
      <c r="E1268" s="685"/>
      <c r="F1268" s="671">
        <v>0</v>
      </c>
      <c r="G1268" s="671">
        <v>0</v>
      </c>
      <c r="H1268" s="671">
        <v>0</v>
      </c>
      <c r="I1268" s="690">
        <f t="shared" si="306"/>
        <v>0</v>
      </c>
      <c r="J1268" s="243" t="str">
        <f t="shared" si="304"/>
        <v/>
      </c>
      <c r="K1268" s="244"/>
      <c r="L1268" s="428"/>
      <c r="M1268" s="254"/>
      <c r="N1268" s="317">
        <f>I1268</f>
        <v>0</v>
      </c>
      <c r="O1268" s="424">
        <f>L1268+M1268-N1268</f>
        <v>0</v>
      </c>
      <c r="P1268" s="244"/>
      <c r="Q1268" s="428"/>
      <c r="R1268" s="254"/>
      <c r="S1268" s="429">
        <f>+IF(+(L1268+M1268)&gt;=I1268,+M1268,+(+I1268-L1268))</f>
        <v>0</v>
      </c>
      <c r="T1268" s="315">
        <f>Q1268+R1268-S1268</f>
        <v>0</v>
      </c>
      <c r="U1268" s="254"/>
      <c r="V1268" s="254"/>
      <c r="W1268" s="253"/>
      <c r="X1268" s="313">
        <f t="shared" si="305"/>
        <v>0</v>
      </c>
    </row>
    <row r="1269" spans="2:24" ht="18.600000000000001" hidden="1" thickBot="1">
      <c r="B1269" s="684">
        <v>4000</v>
      </c>
      <c r="C1269" s="951" t="s">
        <v>247</v>
      </c>
      <c r="D1269" s="951"/>
      <c r="E1269" s="685"/>
      <c r="F1269" s="688"/>
      <c r="G1269" s="689"/>
      <c r="H1269" s="689"/>
      <c r="I1269" s="690">
        <f t="shared" si="306"/>
        <v>0</v>
      </c>
      <c r="J1269" s="243" t="str">
        <f t="shared" si="304"/>
        <v/>
      </c>
      <c r="K1269" s="244"/>
      <c r="L1269" s="428"/>
      <c r="M1269" s="254"/>
      <c r="N1269" s="317">
        <f>I1269</f>
        <v>0</v>
      </c>
      <c r="O1269" s="424">
        <f>L1269+M1269-N1269</f>
        <v>0</v>
      </c>
      <c r="P1269" s="244"/>
      <c r="Q1269" s="663"/>
      <c r="R1269" s="664"/>
      <c r="S1269" s="664"/>
      <c r="T1269" s="665"/>
      <c r="U1269" s="664"/>
      <c r="V1269" s="664"/>
      <c r="W1269" s="709"/>
      <c r="X1269" s="313">
        <f t="shared" si="305"/>
        <v>0</v>
      </c>
    </row>
    <row r="1270" spans="2:24" ht="18.600000000000001" hidden="1" thickBot="1">
      <c r="B1270" s="684">
        <v>4100</v>
      </c>
      <c r="C1270" s="951" t="s">
        <v>248</v>
      </c>
      <c r="D1270" s="951"/>
      <c r="E1270" s="685"/>
      <c r="F1270" s="671">
        <v>0</v>
      </c>
      <c r="G1270" s="671">
        <v>0</v>
      </c>
      <c r="H1270" s="671">
        <v>0</v>
      </c>
      <c r="I1270" s="690">
        <f t="shared" si="306"/>
        <v>0</v>
      </c>
      <c r="J1270" s="243" t="str">
        <f t="shared" si="304"/>
        <v/>
      </c>
      <c r="K1270" s="244"/>
      <c r="L1270" s="663"/>
      <c r="M1270" s="664"/>
      <c r="N1270" s="664"/>
      <c r="O1270" s="710"/>
      <c r="P1270" s="244"/>
      <c r="Q1270" s="663"/>
      <c r="R1270" s="664"/>
      <c r="S1270" s="664"/>
      <c r="T1270" s="664"/>
      <c r="U1270" s="664"/>
      <c r="V1270" s="664"/>
      <c r="W1270" s="710"/>
      <c r="X1270" s="313">
        <f t="shared" si="305"/>
        <v>0</v>
      </c>
    </row>
    <row r="1271" spans="2:24" ht="18.600000000000001" hidden="1" thickBot="1">
      <c r="B1271" s="684">
        <v>4200</v>
      </c>
      <c r="C1271" s="948" t="s">
        <v>249</v>
      </c>
      <c r="D1271" s="966"/>
      <c r="E1271" s="685"/>
      <c r="F1271" s="686">
        <f>SUM(F1272:F1277)</f>
        <v>0</v>
      </c>
      <c r="G1271" s="687">
        <f>SUM(G1272:G1277)</f>
        <v>0</v>
      </c>
      <c r="H1271" s="687">
        <f>SUM(H1272:H1277)</f>
        <v>0</v>
      </c>
      <c r="I1271" s="687">
        <f>SUM(I1272:I1277)</f>
        <v>0</v>
      </c>
      <c r="J1271" s="243" t="str">
        <f t="shared" si="304"/>
        <v/>
      </c>
      <c r="K1271" s="244"/>
      <c r="L1271" s="316">
        <f>SUM(L1272:L1277)</f>
        <v>0</v>
      </c>
      <c r="M1271" s="317">
        <f>SUM(M1272:M1277)</f>
        <v>0</v>
      </c>
      <c r="N1271" s="425">
        <f>SUM(N1272:N1277)</f>
        <v>0</v>
      </c>
      <c r="O1271" s="426">
        <f>SUM(O1272:O1277)</f>
        <v>0</v>
      </c>
      <c r="P1271" s="244"/>
      <c r="Q1271" s="316">
        <f t="shared" ref="Q1271:W1271" si="307">SUM(Q1272:Q1277)</f>
        <v>0</v>
      </c>
      <c r="R1271" s="317">
        <f t="shared" si="307"/>
        <v>0</v>
      </c>
      <c r="S1271" s="317">
        <f t="shared" si="307"/>
        <v>0</v>
      </c>
      <c r="T1271" s="317">
        <f t="shared" si="307"/>
        <v>0</v>
      </c>
      <c r="U1271" s="317">
        <f t="shared" si="307"/>
        <v>0</v>
      </c>
      <c r="V1271" s="317">
        <f t="shared" si="307"/>
        <v>0</v>
      </c>
      <c r="W1271" s="426">
        <f t="shared" si="307"/>
        <v>0</v>
      </c>
      <c r="X1271" s="313">
        <f t="shared" si="305"/>
        <v>0</v>
      </c>
    </row>
    <row r="1272" spans="2:24" ht="18.600000000000001" hidden="1" thickBot="1">
      <c r="B1272" s="173"/>
      <c r="C1272" s="144">
        <v>4201</v>
      </c>
      <c r="D1272" s="138" t="s">
        <v>250</v>
      </c>
      <c r="E1272" s="702"/>
      <c r="F1272" s="449"/>
      <c r="G1272" s="245"/>
      <c r="H1272" s="245"/>
      <c r="I1272" s="476">
        <f t="shared" ref="I1272:I1277" si="308">F1272+G1272+H1272</f>
        <v>0</v>
      </c>
      <c r="J1272" s="243" t="str">
        <f t="shared" si="304"/>
        <v/>
      </c>
      <c r="K1272" s="244"/>
      <c r="L1272" s="423"/>
      <c r="M1272" s="252"/>
      <c r="N1272" s="315">
        <f t="shared" ref="N1272:N1277" si="309">I1272</f>
        <v>0</v>
      </c>
      <c r="O1272" s="424">
        <f t="shared" ref="O1272:O1277" si="310">L1272+M1272-N1272</f>
        <v>0</v>
      </c>
      <c r="P1272" s="244"/>
      <c r="Q1272" s="423"/>
      <c r="R1272" s="252"/>
      <c r="S1272" s="429">
        <f t="shared" ref="S1272:S1277" si="311">+IF(+(L1272+M1272)&gt;=I1272,+M1272,+(+I1272-L1272))</f>
        <v>0</v>
      </c>
      <c r="T1272" s="315">
        <f t="shared" ref="T1272:T1277" si="312">Q1272+R1272-S1272</f>
        <v>0</v>
      </c>
      <c r="U1272" s="252"/>
      <c r="V1272" s="252"/>
      <c r="W1272" s="253"/>
      <c r="X1272" s="313">
        <f t="shared" si="305"/>
        <v>0</v>
      </c>
    </row>
    <row r="1273" spans="2:24" ht="18.600000000000001" hidden="1" thickBot="1">
      <c r="B1273" s="173"/>
      <c r="C1273" s="137">
        <v>4202</v>
      </c>
      <c r="D1273" s="139" t="s">
        <v>251</v>
      </c>
      <c r="E1273" s="702"/>
      <c r="F1273" s="449"/>
      <c r="G1273" s="245"/>
      <c r="H1273" s="245"/>
      <c r="I1273" s="476">
        <f t="shared" si="308"/>
        <v>0</v>
      </c>
      <c r="J1273" s="243" t="str">
        <f t="shared" si="304"/>
        <v/>
      </c>
      <c r="K1273" s="244"/>
      <c r="L1273" s="423"/>
      <c r="M1273" s="252"/>
      <c r="N1273" s="315">
        <f t="shared" si="309"/>
        <v>0</v>
      </c>
      <c r="O1273" s="424">
        <f t="shared" si="310"/>
        <v>0</v>
      </c>
      <c r="P1273" s="244"/>
      <c r="Q1273" s="423"/>
      <c r="R1273" s="252"/>
      <c r="S1273" s="429">
        <f t="shared" si="311"/>
        <v>0</v>
      </c>
      <c r="T1273" s="315">
        <f t="shared" si="312"/>
        <v>0</v>
      </c>
      <c r="U1273" s="252"/>
      <c r="V1273" s="252"/>
      <c r="W1273" s="253"/>
      <c r="X1273" s="313">
        <f t="shared" si="305"/>
        <v>0</v>
      </c>
    </row>
    <row r="1274" spans="2:24" ht="18.600000000000001" hidden="1" thickBot="1">
      <c r="B1274" s="173"/>
      <c r="C1274" s="137">
        <v>4214</v>
      </c>
      <c r="D1274" s="139" t="s">
        <v>252</v>
      </c>
      <c r="E1274" s="702"/>
      <c r="F1274" s="449"/>
      <c r="G1274" s="245"/>
      <c r="H1274" s="245"/>
      <c r="I1274" s="476">
        <f t="shared" si="308"/>
        <v>0</v>
      </c>
      <c r="J1274" s="243" t="str">
        <f t="shared" si="304"/>
        <v/>
      </c>
      <c r="K1274" s="244"/>
      <c r="L1274" s="423"/>
      <c r="M1274" s="252"/>
      <c r="N1274" s="315">
        <f t="shared" si="309"/>
        <v>0</v>
      </c>
      <c r="O1274" s="424">
        <f t="shared" si="310"/>
        <v>0</v>
      </c>
      <c r="P1274" s="244"/>
      <c r="Q1274" s="423"/>
      <c r="R1274" s="252"/>
      <c r="S1274" s="429">
        <f t="shared" si="311"/>
        <v>0</v>
      </c>
      <c r="T1274" s="315">
        <f t="shared" si="312"/>
        <v>0</v>
      </c>
      <c r="U1274" s="252"/>
      <c r="V1274" s="252"/>
      <c r="W1274" s="253"/>
      <c r="X1274" s="313">
        <f t="shared" si="305"/>
        <v>0</v>
      </c>
    </row>
    <row r="1275" spans="2:24" ht="18.600000000000001" hidden="1" thickBot="1">
      <c r="B1275" s="173"/>
      <c r="C1275" s="137">
        <v>4217</v>
      </c>
      <c r="D1275" s="139" t="s">
        <v>253</v>
      </c>
      <c r="E1275" s="702"/>
      <c r="F1275" s="449"/>
      <c r="G1275" s="245"/>
      <c r="H1275" s="245"/>
      <c r="I1275" s="476">
        <f t="shared" si="308"/>
        <v>0</v>
      </c>
      <c r="J1275" s="243" t="str">
        <f t="shared" si="304"/>
        <v/>
      </c>
      <c r="K1275" s="244"/>
      <c r="L1275" s="423"/>
      <c r="M1275" s="252"/>
      <c r="N1275" s="315">
        <f t="shared" si="309"/>
        <v>0</v>
      </c>
      <c r="O1275" s="424">
        <f t="shared" si="310"/>
        <v>0</v>
      </c>
      <c r="P1275" s="244"/>
      <c r="Q1275" s="423"/>
      <c r="R1275" s="252"/>
      <c r="S1275" s="429">
        <f t="shared" si="311"/>
        <v>0</v>
      </c>
      <c r="T1275" s="315">
        <f t="shared" si="312"/>
        <v>0</v>
      </c>
      <c r="U1275" s="252"/>
      <c r="V1275" s="252"/>
      <c r="W1275" s="253"/>
      <c r="X1275" s="313">
        <f t="shared" si="305"/>
        <v>0</v>
      </c>
    </row>
    <row r="1276" spans="2:24" ht="18.600000000000001" hidden="1" thickBot="1">
      <c r="B1276" s="173"/>
      <c r="C1276" s="137">
        <v>4218</v>
      </c>
      <c r="D1276" s="145" t="s">
        <v>254</v>
      </c>
      <c r="E1276" s="702"/>
      <c r="F1276" s="449"/>
      <c r="G1276" s="245"/>
      <c r="H1276" s="245"/>
      <c r="I1276" s="476">
        <f t="shared" si="308"/>
        <v>0</v>
      </c>
      <c r="J1276" s="243" t="str">
        <f t="shared" si="304"/>
        <v/>
      </c>
      <c r="K1276" s="244"/>
      <c r="L1276" s="423"/>
      <c r="M1276" s="252"/>
      <c r="N1276" s="315">
        <f t="shared" si="309"/>
        <v>0</v>
      </c>
      <c r="O1276" s="424">
        <f t="shared" si="310"/>
        <v>0</v>
      </c>
      <c r="P1276" s="244"/>
      <c r="Q1276" s="423"/>
      <c r="R1276" s="252"/>
      <c r="S1276" s="429">
        <f t="shared" si="311"/>
        <v>0</v>
      </c>
      <c r="T1276" s="315">
        <f t="shared" si="312"/>
        <v>0</v>
      </c>
      <c r="U1276" s="252"/>
      <c r="V1276" s="252"/>
      <c r="W1276" s="253"/>
      <c r="X1276" s="313">
        <f t="shared" si="305"/>
        <v>0</v>
      </c>
    </row>
    <row r="1277" spans="2:24" ht="18.600000000000001" hidden="1" thickBot="1">
      <c r="B1277" s="173"/>
      <c r="C1277" s="137">
        <v>4219</v>
      </c>
      <c r="D1277" s="156" t="s">
        <v>255</v>
      </c>
      <c r="E1277" s="702"/>
      <c r="F1277" s="449"/>
      <c r="G1277" s="245"/>
      <c r="H1277" s="245"/>
      <c r="I1277" s="476">
        <f t="shared" si="308"/>
        <v>0</v>
      </c>
      <c r="J1277" s="243" t="str">
        <f t="shared" si="304"/>
        <v/>
      </c>
      <c r="K1277" s="244"/>
      <c r="L1277" s="423"/>
      <c r="M1277" s="252"/>
      <c r="N1277" s="315">
        <f t="shared" si="309"/>
        <v>0</v>
      </c>
      <c r="O1277" s="424">
        <f t="shared" si="310"/>
        <v>0</v>
      </c>
      <c r="P1277" s="244"/>
      <c r="Q1277" s="423"/>
      <c r="R1277" s="252"/>
      <c r="S1277" s="429">
        <f t="shared" si="311"/>
        <v>0</v>
      </c>
      <c r="T1277" s="315">
        <f t="shared" si="312"/>
        <v>0</v>
      </c>
      <c r="U1277" s="252"/>
      <c r="V1277" s="252"/>
      <c r="W1277" s="253"/>
      <c r="X1277" s="313">
        <f t="shared" si="305"/>
        <v>0</v>
      </c>
    </row>
    <row r="1278" spans="2:24" ht="18.600000000000001" hidden="1" thickBot="1">
      <c r="B1278" s="684">
        <v>4300</v>
      </c>
      <c r="C1278" s="946" t="s">
        <v>1683</v>
      </c>
      <c r="D1278" s="946"/>
      <c r="E1278" s="685"/>
      <c r="F1278" s="686">
        <f>SUM(F1279:F1281)</f>
        <v>0</v>
      </c>
      <c r="G1278" s="687">
        <f>SUM(G1279:G1281)</f>
        <v>0</v>
      </c>
      <c r="H1278" s="687">
        <f>SUM(H1279:H1281)</f>
        <v>0</v>
      </c>
      <c r="I1278" s="687">
        <f>SUM(I1279:I1281)</f>
        <v>0</v>
      </c>
      <c r="J1278" s="243" t="str">
        <f t="shared" si="304"/>
        <v/>
      </c>
      <c r="K1278" s="244"/>
      <c r="L1278" s="316">
        <f>SUM(L1279:L1281)</f>
        <v>0</v>
      </c>
      <c r="M1278" s="317">
        <f>SUM(M1279:M1281)</f>
        <v>0</v>
      </c>
      <c r="N1278" s="425">
        <f>SUM(N1279:N1281)</f>
        <v>0</v>
      </c>
      <c r="O1278" s="426">
        <f>SUM(O1279:O1281)</f>
        <v>0</v>
      </c>
      <c r="P1278" s="244"/>
      <c r="Q1278" s="316">
        <f t="shared" ref="Q1278:W1278" si="313">SUM(Q1279:Q1281)</f>
        <v>0</v>
      </c>
      <c r="R1278" s="317">
        <f t="shared" si="313"/>
        <v>0</v>
      </c>
      <c r="S1278" s="317">
        <f t="shared" si="313"/>
        <v>0</v>
      </c>
      <c r="T1278" s="317">
        <f t="shared" si="313"/>
        <v>0</v>
      </c>
      <c r="U1278" s="317">
        <f t="shared" si="313"/>
        <v>0</v>
      </c>
      <c r="V1278" s="317">
        <f t="shared" si="313"/>
        <v>0</v>
      </c>
      <c r="W1278" s="426">
        <f t="shared" si="313"/>
        <v>0</v>
      </c>
      <c r="X1278" s="313">
        <f t="shared" si="305"/>
        <v>0</v>
      </c>
    </row>
    <row r="1279" spans="2:24" ht="18.600000000000001" hidden="1" thickBot="1">
      <c r="B1279" s="173"/>
      <c r="C1279" s="144">
        <v>4301</v>
      </c>
      <c r="D1279" s="163" t="s">
        <v>256</v>
      </c>
      <c r="E1279" s="702"/>
      <c r="F1279" s="449"/>
      <c r="G1279" s="245"/>
      <c r="H1279" s="245"/>
      <c r="I1279" s="476">
        <f t="shared" ref="I1279:I1284" si="314">F1279+G1279+H1279</f>
        <v>0</v>
      </c>
      <c r="J1279" s="243" t="str">
        <f t="shared" si="304"/>
        <v/>
      </c>
      <c r="K1279" s="244"/>
      <c r="L1279" s="423"/>
      <c r="M1279" s="252"/>
      <c r="N1279" s="315">
        <f t="shared" ref="N1279:N1284" si="315">I1279</f>
        <v>0</v>
      </c>
      <c r="O1279" s="424">
        <f t="shared" ref="O1279:O1284" si="316">L1279+M1279-N1279</f>
        <v>0</v>
      </c>
      <c r="P1279" s="244"/>
      <c r="Q1279" s="423"/>
      <c r="R1279" s="252"/>
      <c r="S1279" s="429">
        <f t="shared" ref="S1279:S1284" si="317">+IF(+(L1279+M1279)&gt;=I1279,+M1279,+(+I1279-L1279))</f>
        <v>0</v>
      </c>
      <c r="T1279" s="315">
        <f t="shared" ref="T1279:T1284" si="318">Q1279+R1279-S1279</f>
        <v>0</v>
      </c>
      <c r="U1279" s="252"/>
      <c r="V1279" s="252"/>
      <c r="W1279" s="253"/>
      <c r="X1279" s="313">
        <f t="shared" si="305"/>
        <v>0</v>
      </c>
    </row>
    <row r="1280" spans="2:24" ht="18.600000000000001" hidden="1" thickBot="1">
      <c r="B1280" s="173"/>
      <c r="C1280" s="137">
        <v>4302</v>
      </c>
      <c r="D1280" s="139" t="s">
        <v>1061</v>
      </c>
      <c r="E1280" s="702"/>
      <c r="F1280" s="449"/>
      <c r="G1280" s="245"/>
      <c r="H1280" s="245"/>
      <c r="I1280" s="476">
        <f t="shared" si="314"/>
        <v>0</v>
      </c>
      <c r="J1280" s="243" t="str">
        <f t="shared" si="304"/>
        <v/>
      </c>
      <c r="K1280" s="244"/>
      <c r="L1280" s="423"/>
      <c r="M1280" s="252"/>
      <c r="N1280" s="315">
        <f t="shared" si="315"/>
        <v>0</v>
      </c>
      <c r="O1280" s="424">
        <f t="shared" si="316"/>
        <v>0</v>
      </c>
      <c r="P1280" s="244"/>
      <c r="Q1280" s="423"/>
      <c r="R1280" s="252"/>
      <c r="S1280" s="429">
        <f t="shared" si="317"/>
        <v>0</v>
      </c>
      <c r="T1280" s="315">
        <f t="shared" si="318"/>
        <v>0</v>
      </c>
      <c r="U1280" s="252"/>
      <c r="V1280" s="252"/>
      <c r="W1280" s="253"/>
      <c r="X1280" s="313">
        <f t="shared" si="305"/>
        <v>0</v>
      </c>
    </row>
    <row r="1281" spans="2:24" ht="18.600000000000001" hidden="1" thickBot="1">
      <c r="B1281" s="173"/>
      <c r="C1281" s="142">
        <v>4309</v>
      </c>
      <c r="D1281" s="148" t="s">
        <v>258</v>
      </c>
      <c r="E1281" s="702"/>
      <c r="F1281" s="449"/>
      <c r="G1281" s="245"/>
      <c r="H1281" s="245"/>
      <c r="I1281" s="476">
        <f t="shared" si="314"/>
        <v>0</v>
      </c>
      <c r="J1281" s="243" t="str">
        <f t="shared" si="304"/>
        <v/>
      </c>
      <c r="K1281" s="244"/>
      <c r="L1281" s="423"/>
      <c r="M1281" s="252"/>
      <c r="N1281" s="315">
        <f t="shared" si="315"/>
        <v>0</v>
      </c>
      <c r="O1281" s="424">
        <f t="shared" si="316"/>
        <v>0</v>
      </c>
      <c r="P1281" s="244"/>
      <c r="Q1281" s="423"/>
      <c r="R1281" s="252"/>
      <c r="S1281" s="429">
        <f t="shared" si="317"/>
        <v>0</v>
      </c>
      <c r="T1281" s="315">
        <f t="shared" si="318"/>
        <v>0</v>
      </c>
      <c r="U1281" s="252"/>
      <c r="V1281" s="252"/>
      <c r="W1281" s="253"/>
      <c r="X1281" s="313">
        <f t="shared" si="305"/>
        <v>0</v>
      </c>
    </row>
    <row r="1282" spans="2:24" ht="18.600000000000001" hidden="1" thickBot="1">
      <c r="B1282" s="684">
        <v>4400</v>
      </c>
      <c r="C1282" s="949" t="s">
        <v>1684</v>
      </c>
      <c r="D1282" s="949"/>
      <c r="E1282" s="685"/>
      <c r="F1282" s="688"/>
      <c r="G1282" s="689"/>
      <c r="H1282" s="689"/>
      <c r="I1282" s="690">
        <f t="shared" si="314"/>
        <v>0</v>
      </c>
      <c r="J1282" s="243" t="str">
        <f t="shared" si="304"/>
        <v/>
      </c>
      <c r="K1282" s="244"/>
      <c r="L1282" s="428"/>
      <c r="M1282" s="254"/>
      <c r="N1282" s="317">
        <f t="shared" si="315"/>
        <v>0</v>
      </c>
      <c r="O1282" s="424">
        <f t="shared" si="316"/>
        <v>0</v>
      </c>
      <c r="P1282" s="244"/>
      <c r="Q1282" s="428"/>
      <c r="R1282" s="254"/>
      <c r="S1282" s="429">
        <f t="shared" si="317"/>
        <v>0</v>
      </c>
      <c r="T1282" s="315">
        <f t="shared" si="318"/>
        <v>0</v>
      </c>
      <c r="U1282" s="254"/>
      <c r="V1282" s="254"/>
      <c r="W1282" s="253"/>
      <c r="X1282" s="313">
        <f t="shared" si="305"/>
        <v>0</v>
      </c>
    </row>
    <row r="1283" spans="2:24" ht="18.600000000000001" hidden="1" thickBot="1">
      <c r="B1283" s="684">
        <v>4500</v>
      </c>
      <c r="C1283" s="951" t="s">
        <v>1685</v>
      </c>
      <c r="D1283" s="951"/>
      <c r="E1283" s="685"/>
      <c r="F1283" s="688"/>
      <c r="G1283" s="689"/>
      <c r="H1283" s="689"/>
      <c r="I1283" s="690">
        <f t="shared" si="314"/>
        <v>0</v>
      </c>
      <c r="J1283" s="243" t="str">
        <f t="shared" si="304"/>
        <v/>
      </c>
      <c r="K1283" s="244"/>
      <c r="L1283" s="428"/>
      <c r="M1283" s="254"/>
      <c r="N1283" s="317">
        <f t="shared" si="315"/>
        <v>0</v>
      </c>
      <c r="O1283" s="424">
        <f t="shared" si="316"/>
        <v>0</v>
      </c>
      <c r="P1283" s="244"/>
      <c r="Q1283" s="428"/>
      <c r="R1283" s="254"/>
      <c r="S1283" s="429">
        <f t="shared" si="317"/>
        <v>0</v>
      </c>
      <c r="T1283" s="315">
        <f t="shared" si="318"/>
        <v>0</v>
      </c>
      <c r="U1283" s="254"/>
      <c r="V1283" s="254"/>
      <c r="W1283" s="253"/>
      <c r="X1283" s="313">
        <f t="shared" si="305"/>
        <v>0</v>
      </c>
    </row>
    <row r="1284" spans="2:24" ht="18.600000000000001" hidden="1" thickBot="1">
      <c r="B1284" s="684">
        <v>4600</v>
      </c>
      <c r="C1284" s="952" t="s">
        <v>259</v>
      </c>
      <c r="D1284" s="953"/>
      <c r="E1284" s="685"/>
      <c r="F1284" s="688"/>
      <c r="G1284" s="689"/>
      <c r="H1284" s="689"/>
      <c r="I1284" s="690">
        <f t="shared" si="314"/>
        <v>0</v>
      </c>
      <c r="J1284" s="243" t="str">
        <f t="shared" si="304"/>
        <v/>
      </c>
      <c r="K1284" s="244"/>
      <c r="L1284" s="428"/>
      <c r="M1284" s="254"/>
      <c r="N1284" s="317">
        <f t="shared" si="315"/>
        <v>0</v>
      </c>
      <c r="O1284" s="424">
        <f t="shared" si="316"/>
        <v>0</v>
      </c>
      <c r="P1284" s="244"/>
      <c r="Q1284" s="428"/>
      <c r="R1284" s="254"/>
      <c r="S1284" s="429">
        <f t="shared" si="317"/>
        <v>0</v>
      </c>
      <c r="T1284" s="315">
        <f t="shared" si="318"/>
        <v>0</v>
      </c>
      <c r="U1284" s="254"/>
      <c r="V1284" s="254"/>
      <c r="W1284" s="253"/>
      <c r="X1284" s="313">
        <f t="shared" si="305"/>
        <v>0</v>
      </c>
    </row>
    <row r="1285" spans="2:24" ht="18.600000000000001" hidden="1" thickBot="1">
      <c r="B1285" s="684">
        <v>4900</v>
      </c>
      <c r="C1285" s="948" t="s">
        <v>289</v>
      </c>
      <c r="D1285" s="948"/>
      <c r="E1285" s="685"/>
      <c r="F1285" s="686">
        <f>+F1286+F1287</f>
        <v>0</v>
      </c>
      <c r="G1285" s="687">
        <f>+G1286+G1287</f>
        <v>0</v>
      </c>
      <c r="H1285" s="687">
        <f>+H1286+H1287</f>
        <v>0</v>
      </c>
      <c r="I1285" s="687">
        <f>+I1286+I1287</f>
        <v>0</v>
      </c>
      <c r="J1285" s="243" t="str">
        <f t="shared" si="304"/>
        <v/>
      </c>
      <c r="K1285" s="244"/>
      <c r="L1285" s="663"/>
      <c r="M1285" s="664"/>
      <c r="N1285" s="664"/>
      <c r="O1285" s="710"/>
      <c r="P1285" s="244"/>
      <c r="Q1285" s="663"/>
      <c r="R1285" s="664"/>
      <c r="S1285" s="664"/>
      <c r="T1285" s="664"/>
      <c r="U1285" s="664"/>
      <c r="V1285" s="664"/>
      <c r="W1285" s="710"/>
      <c r="X1285" s="313">
        <f t="shared" si="305"/>
        <v>0</v>
      </c>
    </row>
    <row r="1286" spans="2:24" ht="18.600000000000001" hidden="1" thickBot="1">
      <c r="B1286" s="173"/>
      <c r="C1286" s="144">
        <v>4901</v>
      </c>
      <c r="D1286" s="174" t="s">
        <v>290</v>
      </c>
      <c r="E1286" s="702"/>
      <c r="F1286" s="449"/>
      <c r="G1286" s="245"/>
      <c r="H1286" s="245"/>
      <c r="I1286" s="476">
        <f>F1286+G1286+H1286</f>
        <v>0</v>
      </c>
      <c r="J1286" s="243" t="str">
        <f t="shared" si="304"/>
        <v/>
      </c>
      <c r="K1286" s="244"/>
      <c r="L1286" s="661"/>
      <c r="M1286" s="665"/>
      <c r="N1286" s="665"/>
      <c r="O1286" s="709"/>
      <c r="P1286" s="244"/>
      <c r="Q1286" s="661"/>
      <c r="R1286" s="665"/>
      <c r="S1286" s="665"/>
      <c r="T1286" s="665"/>
      <c r="U1286" s="665"/>
      <c r="V1286" s="665"/>
      <c r="W1286" s="709"/>
      <c r="X1286" s="313">
        <f t="shared" si="305"/>
        <v>0</v>
      </c>
    </row>
    <row r="1287" spans="2:24" ht="18.600000000000001" hidden="1" thickBot="1">
      <c r="B1287" s="173"/>
      <c r="C1287" s="142">
        <v>4902</v>
      </c>
      <c r="D1287" s="148" t="s">
        <v>291</v>
      </c>
      <c r="E1287" s="702"/>
      <c r="F1287" s="449"/>
      <c r="G1287" s="245"/>
      <c r="H1287" s="245"/>
      <c r="I1287" s="476">
        <f>F1287+G1287+H1287</f>
        <v>0</v>
      </c>
      <c r="J1287" s="243" t="str">
        <f t="shared" si="304"/>
        <v/>
      </c>
      <c r="K1287" s="244"/>
      <c r="L1287" s="661"/>
      <c r="M1287" s="665"/>
      <c r="N1287" s="665"/>
      <c r="O1287" s="709"/>
      <c r="P1287" s="244"/>
      <c r="Q1287" s="661"/>
      <c r="R1287" s="665"/>
      <c r="S1287" s="665"/>
      <c r="T1287" s="665"/>
      <c r="U1287" s="665"/>
      <c r="V1287" s="665"/>
      <c r="W1287" s="709"/>
      <c r="X1287" s="313">
        <f t="shared" si="305"/>
        <v>0</v>
      </c>
    </row>
    <row r="1288" spans="2:24" ht="18.600000000000001" hidden="1" thickBot="1">
      <c r="B1288" s="691">
        <v>5100</v>
      </c>
      <c r="C1288" s="963" t="s">
        <v>260</v>
      </c>
      <c r="D1288" s="963"/>
      <c r="E1288" s="692"/>
      <c r="F1288" s="693"/>
      <c r="G1288" s="694"/>
      <c r="H1288" s="694"/>
      <c r="I1288" s="690">
        <f>F1288+G1288+H1288</f>
        <v>0</v>
      </c>
      <c r="J1288" s="243" t="str">
        <f t="shared" si="304"/>
        <v/>
      </c>
      <c r="K1288" s="244"/>
      <c r="L1288" s="430"/>
      <c r="M1288" s="431"/>
      <c r="N1288" s="327">
        <f>I1288</f>
        <v>0</v>
      </c>
      <c r="O1288" s="424">
        <f>L1288+M1288-N1288</f>
        <v>0</v>
      </c>
      <c r="P1288" s="244"/>
      <c r="Q1288" s="430"/>
      <c r="R1288" s="431"/>
      <c r="S1288" s="429">
        <f>+IF(+(L1288+M1288)&gt;=I1288,+M1288,+(+I1288-L1288))</f>
        <v>0</v>
      </c>
      <c r="T1288" s="315">
        <f>Q1288+R1288-S1288</f>
        <v>0</v>
      </c>
      <c r="U1288" s="431"/>
      <c r="V1288" s="431"/>
      <c r="W1288" s="253"/>
      <c r="X1288" s="313">
        <f t="shared" si="305"/>
        <v>0</v>
      </c>
    </row>
    <row r="1289" spans="2:24" ht="18.600000000000001" hidden="1" thickBot="1">
      <c r="B1289" s="691">
        <v>5200</v>
      </c>
      <c r="C1289" s="947" t="s">
        <v>261</v>
      </c>
      <c r="D1289" s="947"/>
      <c r="E1289" s="692"/>
      <c r="F1289" s="695">
        <f>SUM(F1290:F1296)</f>
        <v>0</v>
      </c>
      <c r="G1289" s="696">
        <f>SUM(G1290:G1296)</f>
        <v>0</v>
      </c>
      <c r="H1289" s="696">
        <f>SUM(H1290:H1296)</f>
        <v>0</v>
      </c>
      <c r="I1289" s="696">
        <f>SUM(I1290:I1296)</f>
        <v>0</v>
      </c>
      <c r="J1289" s="243" t="str">
        <f t="shared" si="304"/>
        <v/>
      </c>
      <c r="K1289" s="244"/>
      <c r="L1289" s="326">
        <f>SUM(L1290:L1296)</f>
        <v>0</v>
      </c>
      <c r="M1289" s="327">
        <f>SUM(M1290:M1296)</f>
        <v>0</v>
      </c>
      <c r="N1289" s="432">
        <f>SUM(N1290:N1296)</f>
        <v>0</v>
      </c>
      <c r="O1289" s="433">
        <f>SUM(O1290:O1296)</f>
        <v>0</v>
      </c>
      <c r="P1289" s="244"/>
      <c r="Q1289" s="326">
        <f t="shared" ref="Q1289:W1289" si="319">SUM(Q1290:Q1296)</f>
        <v>0</v>
      </c>
      <c r="R1289" s="327">
        <f t="shared" si="319"/>
        <v>0</v>
      </c>
      <c r="S1289" s="327">
        <f t="shared" si="319"/>
        <v>0</v>
      </c>
      <c r="T1289" s="327">
        <f t="shared" si="319"/>
        <v>0</v>
      </c>
      <c r="U1289" s="327">
        <f t="shared" si="319"/>
        <v>0</v>
      </c>
      <c r="V1289" s="327">
        <f t="shared" si="319"/>
        <v>0</v>
      </c>
      <c r="W1289" s="433">
        <f t="shared" si="319"/>
        <v>0</v>
      </c>
      <c r="X1289" s="313">
        <f t="shared" si="305"/>
        <v>0</v>
      </c>
    </row>
    <row r="1290" spans="2:24" ht="18.600000000000001" hidden="1" thickBot="1">
      <c r="B1290" s="175"/>
      <c r="C1290" s="176">
        <v>5201</v>
      </c>
      <c r="D1290" s="177" t="s">
        <v>262</v>
      </c>
      <c r="E1290" s="703"/>
      <c r="F1290" s="473"/>
      <c r="G1290" s="434"/>
      <c r="H1290" s="434"/>
      <c r="I1290" s="476">
        <f t="shared" ref="I1290:I1296" si="320">F1290+G1290+H1290</f>
        <v>0</v>
      </c>
      <c r="J1290" s="243" t="str">
        <f t="shared" si="304"/>
        <v/>
      </c>
      <c r="K1290" s="244"/>
      <c r="L1290" s="435"/>
      <c r="M1290" s="436"/>
      <c r="N1290" s="330">
        <f t="shared" ref="N1290:N1296" si="321">I1290</f>
        <v>0</v>
      </c>
      <c r="O1290" s="424">
        <f t="shared" ref="O1290:O1296" si="322">L1290+M1290-N1290</f>
        <v>0</v>
      </c>
      <c r="P1290" s="244"/>
      <c r="Q1290" s="435"/>
      <c r="R1290" s="436"/>
      <c r="S1290" s="429">
        <f t="shared" ref="S1290:S1296" si="323">+IF(+(L1290+M1290)&gt;=I1290,+M1290,+(+I1290-L1290))</f>
        <v>0</v>
      </c>
      <c r="T1290" s="315">
        <f t="shared" ref="T1290:T1296" si="324">Q1290+R1290-S1290</f>
        <v>0</v>
      </c>
      <c r="U1290" s="436"/>
      <c r="V1290" s="436"/>
      <c r="W1290" s="253"/>
      <c r="X1290" s="313">
        <f t="shared" si="305"/>
        <v>0</v>
      </c>
    </row>
    <row r="1291" spans="2:24" ht="18.600000000000001" hidden="1" thickBot="1">
      <c r="B1291" s="175"/>
      <c r="C1291" s="178">
        <v>5202</v>
      </c>
      <c r="D1291" s="179" t="s">
        <v>263</v>
      </c>
      <c r="E1291" s="703"/>
      <c r="F1291" s="473"/>
      <c r="G1291" s="434"/>
      <c r="H1291" s="434"/>
      <c r="I1291" s="476">
        <f t="shared" si="320"/>
        <v>0</v>
      </c>
      <c r="J1291" s="243" t="str">
        <f t="shared" si="304"/>
        <v/>
      </c>
      <c r="K1291" s="244"/>
      <c r="L1291" s="435"/>
      <c r="M1291" s="436"/>
      <c r="N1291" s="330">
        <f t="shared" si="321"/>
        <v>0</v>
      </c>
      <c r="O1291" s="424">
        <f t="shared" si="322"/>
        <v>0</v>
      </c>
      <c r="P1291" s="244"/>
      <c r="Q1291" s="435"/>
      <c r="R1291" s="436"/>
      <c r="S1291" s="429">
        <f t="shared" si="323"/>
        <v>0</v>
      </c>
      <c r="T1291" s="315">
        <f t="shared" si="324"/>
        <v>0</v>
      </c>
      <c r="U1291" s="436"/>
      <c r="V1291" s="436"/>
      <c r="W1291" s="253"/>
      <c r="X1291" s="313">
        <f t="shared" si="305"/>
        <v>0</v>
      </c>
    </row>
    <row r="1292" spans="2:24" ht="18.600000000000001" hidden="1" thickBot="1">
      <c r="B1292" s="175"/>
      <c r="C1292" s="178">
        <v>5203</v>
      </c>
      <c r="D1292" s="179" t="s">
        <v>923</v>
      </c>
      <c r="E1292" s="703"/>
      <c r="F1292" s="473"/>
      <c r="G1292" s="434"/>
      <c r="H1292" s="434"/>
      <c r="I1292" s="476">
        <f t="shared" si="320"/>
        <v>0</v>
      </c>
      <c r="J1292" s="243" t="str">
        <f t="shared" si="304"/>
        <v/>
      </c>
      <c r="K1292" s="244"/>
      <c r="L1292" s="435"/>
      <c r="M1292" s="436"/>
      <c r="N1292" s="330">
        <f t="shared" si="321"/>
        <v>0</v>
      </c>
      <c r="O1292" s="424">
        <f t="shared" si="322"/>
        <v>0</v>
      </c>
      <c r="P1292" s="244"/>
      <c r="Q1292" s="435"/>
      <c r="R1292" s="436"/>
      <c r="S1292" s="429">
        <f t="shared" si="323"/>
        <v>0</v>
      </c>
      <c r="T1292" s="315">
        <f t="shared" si="324"/>
        <v>0</v>
      </c>
      <c r="U1292" s="436"/>
      <c r="V1292" s="436"/>
      <c r="W1292" s="253"/>
      <c r="X1292" s="313">
        <f t="shared" si="305"/>
        <v>0</v>
      </c>
    </row>
    <row r="1293" spans="2:24" ht="18.600000000000001" hidden="1" thickBot="1">
      <c r="B1293" s="175"/>
      <c r="C1293" s="178">
        <v>5204</v>
      </c>
      <c r="D1293" s="179" t="s">
        <v>924</v>
      </c>
      <c r="E1293" s="703"/>
      <c r="F1293" s="473"/>
      <c r="G1293" s="434"/>
      <c r="H1293" s="434"/>
      <c r="I1293" s="476">
        <f t="shared" si="320"/>
        <v>0</v>
      </c>
      <c r="J1293" s="243" t="str">
        <f t="shared" ref="J1293:J1315" si="325">(IF($E1293&lt;&gt;0,$J$2,IF($I1293&lt;&gt;0,$J$2,"")))</f>
        <v/>
      </c>
      <c r="K1293" s="244"/>
      <c r="L1293" s="435"/>
      <c r="M1293" s="436"/>
      <c r="N1293" s="330">
        <f t="shared" si="321"/>
        <v>0</v>
      </c>
      <c r="O1293" s="424">
        <f t="shared" si="322"/>
        <v>0</v>
      </c>
      <c r="P1293" s="244"/>
      <c r="Q1293" s="435"/>
      <c r="R1293" s="436"/>
      <c r="S1293" s="429">
        <f t="shared" si="323"/>
        <v>0</v>
      </c>
      <c r="T1293" s="315">
        <f t="shared" si="324"/>
        <v>0</v>
      </c>
      <c r="U1293" s="436"/>
      <c r="V1293" s="436"/>
      <c r="W1293" s="253"/>
      <c r="X1293" s="313">
        <f t="shared" ref="X1293:X1324" si="326">T1293-U1293-V1293-W1293</f>
        <v>0</v>
      </c>
    </row>
    <row r="1294" spans="2:24" ht="18.600000000000001" hidden="1" thickBot="1">
      <c r="B1294" s="175"/>
      <c r="C1294" s="178">
        <v>5205</v>
      </c>
      <c r="D1294" s="179" t="s">
        <v>925</v>
      </c>
      <c r="E1294" s="703"/>
      <c r="F1294" s="473"/>
      <c r="G1294" s="434"/>
      <c r="H1294" s="434"/>
      <c r="I1294" s="476">
        <f t="shared" si="320"/>
        <v>0</v>
      </c>
      <c r="J1294" s="243" t="str">
        <f t="shared" si="325"/>
        <v/>
      </c>
      <c r="K1294" s="244"/>
      <c r="L1294" s="435"/>
      <c r="M1294" s="436"/>
      <c r="N1294" s="330">
        <f t="shared" si="321"/>
        <v>0</v>
      </c>
      <c r="O1294" s="424">
        <f t="shared" si="322"/>
        <v>0</v>
      </c>
      <c r="P1294" s="244"/>
      <c r="Q1294" s="435"/>
      <c r="R1294" s="436"/>
      <c r="S1294" s="429">
        <f t="shared" si="323"/>
        <v>0</v>
      </c>
      <c r="T1294" s="315">
        <f t="shared" si="324"/>
        <v>0</v>
      </c>
      <c r="U1294" s="436"/>
      <c r="V1294" s="436"/>
      <c r="W1294" s="253"/>
      <c r="X1294" s="313">
        <f t="shared" si="326"/>
        <v>0</v>
      </c>
    </row>
    <row r="1295" spans="2:24" ht="18.600000000000001" hidden="1" thickBot="1">
      <c r="B1295" s="175"/>
      <c r="C1295" s="178">
        <v>5206</v>
      </c>
      <c r="D1295" s="179" t="s">
        <v>926</v>
      </c>
      <c r="E1295" s="703"/>
      <c r="F1295" s="473"/>
      <c r="G1295" s="434"/>
      <c r="H1295" s="434"/>
      <c r="I1295" s="476">
        <f t="shared" si="320"/>
        <v>0</v>
      </c>
      <c r="J1295" s="243" t="str">
        <f t="shared" si="325"/>
        <v/>
      </c>
      <c r="K1295" s="244"/>
      <c r="L1295" s="435"/>
      <c r="M1295" s="436"/>
      <c r="N1295" s="330">
        <f t="shared" si="321"/>
        <v>0</v>
      </c>
      <c r="O1295" s="424">
        <f t="shared" si="322"/>
        <v>0</v>
      </c>
      <c r="P1295" s="244"/>
      <c r="Q1295" s="435"/>
      <c r="R1295" s="436"/>
      <c r="S1295" s="429">
        <f t="shared" si="323"/>
        <v>0</v>
      </c>
      <c r="T1295" s="315">
        <f t="shared" si="324"/>
        <v>0</v>
      </c>
      <c r="U1295" s="436"/>
      <c r="V1295" s="436"/>
      <c r="W1295" s="253"/>
      <c r="X1295" s="313">
        <f t="shared" si="326"/>
        <v>0</v>
      </c>
    </row>
    <row r="1296" spans="2:24" ht="18.600000000000001" hidden="1" thickBot="1">
      <c r="B1296" s="175"/>
      <c r="C1296" s="180">
        <v>5219</v>
      </c>
      <c r="D1296" s="181" t="s">
        <v>927</v>
      </c>
      <c r="E1296" s="703"/>
      <c r="F1296" s="473"/>
      <c r="G1296" s="434"/>
      <c r="H1296" s="434"/>
      <c r="I1296" s="476">
        <f t="shared" si="320"/>
        <v>0</v>
      </c>
      <c r="J1296" s="243" t="str">
        <f t="shared" si="325"/>
        <v/>
      </c>
      <c r="K1296" s="244"/>
      <c r="L1296" s="435"/>
      <c r="M1296" s="436"/>
      <c r="N1296" s="330">
        <f t="shared" si="321"/>
        <v>0</v>
      </c>
      <c r="O1296" s="424">
        <f t="shared" si="322"/>
        <v>0</v>
      </c>
      <c r="P1296" s="244"/>
      <c r="Q1296" s="435"/>
      <c r="R1296" s="436"/>
      <c r="S1296" s="429">
        <f t="shared" si="323"/>
        <v>0</v>
      </c>
      <c r="T1296" s="315">
        <f t="shared" si="324"/>
        <v>0</v>
      </c>
      <c r="U1296" s="436"/>
      <c r="V1296" s="436"/>
      <c r="W1296" s="253"/>
      <c r="X1296" s="313">
        <f t="shared" si="326"/>
        <v>0</v>
      </c>
    </row>
    <row r="1297" spans="2:24" ht="18.600000000000001" hidden="1" thickBot="1">
      <c r="B1297" s="691">
        <v>5300</v>
      </c>
      <c r="C1297" s="954" t="s">
        <v>928</v>
      </c>
      <c r="D1297" s="954"/>
      <c r="E1297" s="692"/>
      <c r="F1297" s="695">
        <f>SUM(F1298:F1299)</f>
        <v>0</v>
      </c>
      <c r="G1297" s="696">
        <f>SUM(G1298:G1299)</f>
        <v>0</v>
      </c>
      <c r="H1297" s="696">
        <f>SUM(H1298:H1299)</f>
        <v>0</v>
      </c>
      <c r="I1297" s="696">
        <f>SUM(I1298:I1299)</f>
        <v>0</v>
      </c>
      <c r="J1297" s="243" t="str">
        <f t="shared" si="325"/>
        <v/>
      </c>
      <c r="K1297" s="244"/>
      <c r="L1297" s="326">
        <f>SUM(L1298:L1299)</f>
        <v>0</v>
      </c>
      <c r="M1297" s="327">
        <f>SUM(M1298:M1299)</f>
        <v>0</v>
      </c>
      <c r="N1297" s="432">
        <f>SUM(N1298:N1299)</f>
        <v>0</v>
      </c>
      <c r="O1297" s="433">
        <f>SUM(O1298:O1299)</f>
        <v>0</v>
      </c>
      <c r="P1297" s="244"/>
      <c r="Q1297" s="326">
        <f t="shared" ref="Q1297:W1297" si="327">SUM(Q1298:Q1299)</f>
        <v>0</v>
      </c>
      <c r="R1297" s="327">
        <f t="shared" si="327"/>
        <v>0</v>
      </c>
      <c r="S1297" s="327">
        <f t="shared" si="327"/>
        <v>0</v>
      </c>
      <c r="T1297" s="327">
        <f t="shared" si="327"/>
        <v>0</v>
      </c>
      <c r="U1297" s="327">
        <f t="shared" si="327"/>
        <v>0</v>
      </c>
      <c r="V1297" s="327">
        <f t="shared" si="327"/>
        <v>0</v>
      </c>
      <c r="W1297" s="433">
        <f t="shared" si="327"/>
        <v>0</v>
      </c>
      <c r="X1297" s="313">
        <f t="shared" si="326"/>
        <v>0</v>
      </c>
    </row>
    <row r="1298" spans="2:24" ht="18.600000000000001" hidden="1" thickBot="1">
      <c r="B1298" s="175"/>
      <c r="C1298" s="176">
        <v>5301</v>
      </c>
      <c r="D1298" s="177" t="s">
        <v>1440</v>
      </c>
      <c r="E1298" s="703"/>
      <c r="F1298" s="473"/>
      <c r="G1298" s="434"/>
      <c r="H1298" s="434"/>
      <c r="I1298" s="476">
        <f>F1298+G1298+H1298</f>
        <v>0</v>
      </c>
      <c r="J1298" s="243" t="str">
        <f t="shared" si="325"/>
        <v/>
      </c>
      <c r="K1298" s="244"/>
      <c r="L1298" s="435"/>
      <c r="M1298" s="436"/>
      <c r="N1298" s="330">
        <f>I1298</f>
        <v>0</v>
      </c>
      <c r="O1298" s="424">
        <f>L1298+M1298-N1298</f>
        <v>0</v>
      </c>
      <c r="P1298" s="244"/>
      <c r="Q1298" s="435"/>
      <c r="R1298" s="436"/>
      <c r="S1298" s="429">
        <f>+IF(+(L1298+M1298)&gt;=I1298,+M1298,+(+I1298-L1298))</f>
        <v>0</v>
      </c>
      <c r="T1298" s="315">
        <f>Q1298+R1298-S1298</f>
        <v>0</v>
      </c>
      <c r="U1298" s="436"/>
      <c r="V1298" s="436"/>
      <c r="W1298" s="253"/>
      <c r="X1298" s="313">
        <f t="shared" si="326"/>
        <v>0</v>
      </c>
    </row>
    <row r="1299" spans="2:24" ht="18.600000000000001" hidden="1" thickBot="1">
      <c r="B1299" s="175"/>
      <c r="C1299" s="180">
        <v>5309</v>
      </c>
      <c r="D1299" s="181" t="s">
        <v>929</v>
      </c>
      <c r="E1299" s="703"/>
      <c r="F1299" s="473"/>
      <c r="G1299" s="434"/>
      <c r="H1299" s="434"/>
      <c r="I1299" s="476">
        <f>F1299+G1299+H1299</f>
        <v>0</v>
      </c>
      <c r="J1299" s="243" t="str">
        <f t="shared" si="325"/>
        <v/>
      </c>
      <c r="K1299" s="244"/>
      <c r="L1299" s="435"/>
      <c r="M1299" s="436"/>
      <c r="N1299" s="330">
        <f>I1299</f>
        <v>0</v>
      </c>
      <c r="O1299" s="424">
        <f>L1299+M1299-N1299</f>
        <v>0</v>
      </c>
      <c r="P1299" s="244"/>
      <c r="Q1299" s="435"/>
      <c r="R1299" s="436"/>
      <c r="S1299" s="429">
        <f>+IF(+(L1299+M1299)&gt;=I1299,+M1299,+(+I1299-L1299))</f>
        <v>0</v>
      </c>
      <c r="T1299" s="315">
        <f>Q1299+R1299-S1299</f>
        <v>0</v>
      </c>
      <c r="U1299" s="436"/>
      <c r="V1299" s="436"/>
      <c r="W1299" s="253"/>
      <c r="X1299" s="313">
        <f t="shared" si="326"/>
        <v>0</v>
      </c>
    </row>
    <row r="1300" spans="2:24" ht="18.600000000000001" hidden="1" thickBot="1">
      <c r="B1300" s="691">
        <v>5400</v>
      </c>
      <c r="C1300" s="963" t="s">
        <v>1010</v>
      </c>
      <c r="D1300" s="963"/>
      <c r="E1300" s="692"/>
      <c r="F1300" s="693"/>
      <c r="G1300" s="694"/>
      <c r="H1300" s="694"/>
      <c r="I1300" s="690">
        <f>F1300+G1300+H1300</f>
        <v>0</v>
      </c>
      <c r="J1300" s="243" t="str">
        <f t="shared" si="325"/>
        <v/>
      </c>
      <c r="K1300" s="244"/>
      <c r="L1300" s="430"/>
      <c r="M1300" s="431"/>
      <c r="N1300" s="327">
        <f>I1300</f>
        <v>0</v>
      </c>
      <c r="O1300" s="424">
        <f>L1300+M1300-N1300</f>
        <v>0</v>
      </c>
      <c r="P1300" s="244"/>
      <c r="Q1300" s="430"/>
      <c r="R1300" s="431"/>
      <c r="S1300" s="429">
        <f>+IF(+(L1300+M1300)&gt;=I1300,+M1300,+(+I1300-L1300))</f>
        <v>0</v>
      </c>
      <c r="T1300" s="315">
        <f>Q1300+R1300-S1300</f>
        <v>0</v>
      </c>
      <c r="U1300" s="431"/>
      <c r="V1300" s="431"/>
      <c r="W1300" s="253"/>
      <c r="X1300" s="313">
        <f t="shared" si="326"/>
        <v>0</v>
      </c>
    </row>
    <row r="1301" spans="2:24" ht="18.600000000000001" hidden="1" thickBot="1">
      <c r="B1301" s="684">
        <v>5500</v>
      </c>
      <c r="C1301" s="948" t="s">
        <v>1011</v>
      </c>
      <c r="D1301" s="948"/>
      <c r="E1301" s="685"/>
      <c r="F1301" s="686">
        <f>SUM(F1302:F1305)</f>
        <v>0</v>
      </c>
      <c r="G1301" s="687">
        <f>SUM(G1302:G1305)</f>
        <v>0</v>
      </c>
      <c r="H1301" s="687">
        <f>SUM(H1302:H1305)</f>
        <v>0</v>
      </c>
      <c r="I1301" s="687">
        <f>SUM(I1302:I1305)</f>
        <v>0</v>
      </c>
      <c r="J1301" s="243" t="str">
        <f t="shared" si="325"/>
        <v/>
      </c>
      <c r="K1301" s="244"/>
      <c r="L1301" s="316">
        <f>SUM(L1302:L1305)</f>
        <v>0</v>
      </c>
      <c r="M1301" s="317">
        <f>SUM(M1302:M1305)</f>
        <v>0</v>
      </c>
      <c r="N1301" s="425">
        <f>SUM(N1302:N1305)</f>
        <v>0</v>
      </c>
      <c r="O1301" s="426">
        <f>SUM(O1302:O1305)</f>
        <v>0</v>
      </c>
      <c r="P1301" s="244"/>
      <c r="Q1301" s="316">
        <f t="shared" ref="Q1301:W1301" si="328">SUM(Q1302:Q1305)</f>
        <v>0</v>
      </c>
      <c r="R1301" s="317">
        <f t="shared" si="328"/>
        <v>0</v>
      </c>
      <c r="S1301" s="317">
        <f t="shared" si="328"/>
        <v>0</v>
      </c>
      <c r="T1301" s="317">
        <f t="shared" si="328"/>
        <v>0</v>
      </c>
      <c r="U1301" s="317">
        <f t="shared" si="328"/>
        <v>0</v>
      </c>
      <c r="V1301" s="317">
        <f t="shared" si="328"/>
        <v>0</v>
      </c>
      <c r="W1301" s="426">
        <f t="shared" si="328"/>
        <v>0</v>
      </c>
      <c r="X1301" s="313">
        <f t="shared" si="326"/>
        <v>0</v>
      </c>
    </row>
    <row r="1302" spans="2:24" ht="18.600000000000001" hidden="1" thickBot="1">
      <c r="B1302" s="173"/>
      <c r="C1302" s="144">
        <v>5501</v>
      </c>
      <c r="D1302" s="163" t="s">
        <v>1012</v>
      </c>
      <c r="E1302" s="702"/>
      <c r="F1302" s="449"/>
      <c r="G1302" s="245"/>
      <c r="H1302" s="245"/>
      <c r="I1302" s="476">
        <f>F1302+G1302+H1302</f>
        <v>0</v>
      </c>
      <c r="J1302" s="243" t="str">
        <f t="shared" si="325"/>
        <v/>
      </c>
      <c r="K1302" s="244"/>
      <c r="L1302" s="423"/>
      <c r="M1302" s="252"/>
      <c r="N1302" s="315">
        <f>I1302</f>
        <v>0</v>
      </c>
      <c r="O1302" s="424">
        <f>L1302+M1302-N1302</f>
        <v>0</v>
      </c>
      <c r="P1302" s="244"/>
      <c r="Q1302" s="423"/>
      <c r="R1302" s="252"/>
      <c r="S1302" s="429">
        <f>+IF(+(L1302+M1302)&gt;=I1302,+M1302,+(+I1302-L1302))</f>
        <v>0</v>
      </c>
      <c r="T1302" s="315">
        <f>Q1302+R1302-S1302</f>
        <v>0</v>
      </c>
      <c r="U1302" s="252"/>
      <c r="V1302" s="252"/>
      <c r="W1302" s="253"/>
      <c r="X1302" s="313">
        <f t="shared" si="326"/>
        <v>0</v>
      </c>
    </row>
    <row r="1303" spans="2:24" ht="18.600000000000001" hidden="1" thickBot="1">
      <c r="B1303" s="173"/>
      <c r="C1303" s="137">
        <v>5502</v>
      </c>
      <c r="D1303" s="145" t="s">
        <v>1013</v>
      </c>
      <c r="E1303" s="702"/>
      <c r="F1303" s="449"/>
      <c r="G1303" s="245"/>
      <c r="H1303" s="245"/>
      <c r="I1303" s="476">
        <f>F1303+G1303+H1303</f>
        <v>0</v>
      </c>
      <c r="J1303" s="243" t="str">
        <f t="shared" si="325"/>
        <v/>
      </c>
      <c r="K1303" s="244"/>
      <c r="L1303" s="423"/>
      <c r="M1303" s="252"/>
      <c r="N1303" s="315">
        <f>I1303</f>
        <v>0</v>
      </c>
      <c r="O1303" s="424">
        <f>L1303+M1303-N1303</f>
        <v>0</v>
      </c>
      <c r="P1303" s="244"/>
      <c r="Q1303" s="423"/>
      <c r="R1303" s="252"/>
      <c r="S1303" s="429">
        <f>+IF(+(L1303+M1303)&gt;=I1303,+M1303,+(+I1303-L1303))</f>
        <v>0</v>
      </c>
      <c r="T1303" s="315">
        <f>Q1303+R1303-S1303</f>
        <v>0</v>
      </c>
      <c r="U1303" s="252"/>
      <c r="V1303" s="252"/>
      <c r="W1303" s="253"/>
      <c r="X1303" s="313">
        <f t="shared" si="326"/>
        <v>0</v>
      </c>
    </row>
    <row r="1304" spans="2:24" ht="18.600000000000001" hidden="1" thickBot="1">
      <c r="B1304" s="173"/>
      <c r="C1304" s="137">
        <v>5503</v>
      </c>
      <c r="D1304" s="139" t="s">
        <v>1014</v>
      </c>
      <c r="E1304" s="702"/>
      <c r="F1304" s="449"/>
      <c r="G1304" s="245"/>
      <c r="H1304" s="245"/>
      <c r="I1304" s="476">
        <f>F1304+G1304+H1304</f>
        <v>0</v>
      </c>
      <c r="J1304" s="243" t="str">
        <f t="shared" si="325"/>
        <v/>
      </c>
      <c r="K1304" s="244"/>
      <c r="L1304" s="423"/>
      <c r="M1304" s="252"/>
      <c r="N1304" s="315">
        <f>I1304</f>
        <v>0</v>
      </c>
      <c r="O1304" s="424">
        <f>L1304+M1304-N1304</f>
        <v>0</v>
      </c>
      <c r="P1304" s="244"/>
      <c r="Q1304" s="423"/>
      <c r="R1304" s="252"/>
      <c r="S1304" s="429">
        <f>+IF(+(L1304+M1304)&gt;=I1304,+M1304,+(+I1304-L1304))</f>
        <v>0</v>
      </c>
      <c r="T1304" s="315">
        <f>Q1304+R1304-S1304</f>
        <v>0</v>
      </c>
      <c r="U1304" s="252"/>
      <c r="V1304" s="252"/>
      <c r="W1304" s="253"/>
      <c r="X1304" s="313">
        <f t="shared" si="326"/>
        <v>0</v>
      </c>
    </row>
    <row r="1305" spans="2:24" ht="18.600000000000001" hidden="1" thickBot="1">
      <c r="B1305" s="173"/>
      <c r="C1305" s="137">
        <v>5504</v>
      </c>
      <c r="D1305" s="145" t="s">
        <v>1015</v>
      </c>
      <c r="E1305" s="702"/>
      <c r="F1305" s="449"/>
      <c r="G1305" s="245"/>
      <c r="H1305" s="245"/>
      <c r="I1305" s="476">
        <f>F1305+G1305+H1305</f>
        <v>0</v>
      </c>
      <c r="J1305" s="243" t="str">
        <f t="shared" si="325"/>
        <v/>
      </c>
      <c r="K1305" s="244"/>
      <c r="L1305" s="423"/>
      <c r="M1305" s="252"/>
      <c r="N1305" s="315">
        <f>I1305</f>
        <v>0</v>
      </c>
      <c r="O1305" s="424">
        <f>L1305+M1305-N1305</f>
        <v>0</v>
      </c>
      <c r="P1305" s="244"/>
      <c r="Q1305" s="423"/>
      <c r="R1305" s="252"/>
      <c r="S1305" s="429">
        <f>+IF(+(L1305+M1305)&gt;=I1305,+M1305,+(+I1305-L1305))</f>
        <v>0</v>
      </c>
      <c r="T1305" s="315">
        <f>Q1305+R1305-S1305</f>
        <v>0</v>
      </c>
      <c r="U1305" s="252"/>
      <c r="V1305" s="252"/>
      <c r="W1305" s="253"/>
      <c r="X1305" s="313">
        <f t="shared" si="326"/>
        <v>0</v>
      </c>
    </row>
    <row r="1306" spans="2:24" ht="18.600000000000001" hidden="1" thickBot="1">
      <c r="B1306" s="684">
        <v>5700</v>
      </c>
      <c r="C1306" s="964" t="s">
        <v>1016</v>
      </c>
      <c r="D1306" s="965"/>
      <c r="E1306" s="692"/>
      <c r="F1306" s="671">
        <v>0</v>
      </c>
      <c r="G1306" s="671">
        <v>0</v>
      </c>
      <c r="H1306" s="671">
        <v>0</v>
      </c>
      <c r="I1306" s="696">
        <f>SUM(I1307:I1309)</f>
        <v>0</v>
      </c>
      <c r="J1306" s="243" t="str">
        <f t="shared" si="325"/>
        <v/>
      </c>
      <c r="K1306" s="244"/>
      <c r="L1306" s="326">
        <f>SUM(L1307:L1309)</f>
        <v>0</v>
      </c>
      <c r="M1306" s="327">
        <f>SUM(M1307:M1309)</f>
        <v>0</v>
      </c>
      <c r="N1306" s="432">
        <f>SUM(N1307:N1308)</f>
        <v>0</v>
      </c>
      <c r="O1306" s="433">
        <f>SUM(O1307:O1309)</f>
        <v>0</v>
      </c>
      <c r="P1306" s="244"/>
      <c r="Q1306" s="326">
        <f>SUM(Q1307:Q1309)</f>
        <v>0</v>
      </c>
      <c r="R1306" s="327">
        <f>SUM(R1307:R1309)</f>
        <v>0</v>
      </c>
      <c r="S1306" s="327">
        <f>SUM(S1307:S1309)</f>
        <v>0</v>
      </c>
      <c r="T1306" s="327">
        <f>SUM(T1307:T1309)</f>
        <v>0</v>
      </c>
      <c r="U1306" s="327">
        <f>SUM(U1307:U1309)</f>
        <v>0</v>
      </c>
      <c r="V1306" s="327">
        <f>SUM(V1307:V1308)</f>
        <v>0</v>
      </c>
      <c r="W1306" s="433">
        <f>SUM(W1307:W1309)</f>
        <v>0</v>
      </c>
      <c r="X1306" s="313">
        <f t="shared" si="326"/>
        <v>0</v>
      </c>
    </row>
    <row r="1307" spans="2:24" ht="18.600000000000001" hidden="1" thickBot="1">
      <c r="B1307" s="175"/>
      <c r="C1307" s="176">
        <v>5701</v>
      </c>
      <c r="D1307" s="177" t="s">
        <v>1017</v>
      </c>
      <c r="E1307" s="703"/>
      <c r="F1307" s="592">
        <v>0</v>
      </c>
      <c r="G1307" s="592">
        <v>0</v>
      </c>
      <c r="H1307" s="592">
        <v>0</v>
      </c>
      <c r="I1307" s="476">
        <f>F1307+G1307+H1307</f>
        <v>0</v>
      </c>
      <c r="J1307" s="243" t="str">
        <f t="shared" si="325"/>
        <v/>
      </c>
      <c r="K1307" s="244"/>
      <c r="L1307" s="435"/>
      <c r="M1307" s="436"/>
      <c r="N1307" s="330">
        <f>I1307</f>
        <v>0</v>
      </c>
      <c r="O1307" s="424">
        <f>L1307+M1307-N1307</f>
        <v>0</v>
      </c>
      <c r="P1307" s="244"/>
      <c r="Q1307" s="435"/>
      <c r="R1307" s="436"/>
      <c r="S1307" s="429">
        <f>+IF(+(L1307+M1307)&gt;=I1307,+M1307,+(+I1307-L1307))</f>
        <v>0</v>
      </c>
      <c r="T1307" s="315">
        <f>Q1307+R1307-S1307</f>
        <v>0</v>
      </c>
      <c r="U1307" s="436"/>
      <c r="V1307" s="436"/>
      <c r="W1307" s="253"/>
      <c r="X1307" s="313">
        <f t="shared" si="326"/>
        <v>0</v>
      </c>
    </row>
    <row r="1308" spans="2:24" ht="18.600000000000001" hidden="1" thickBot="1">
      <c r="B1308" s="175"/>
      <c r="C1308" s="180">
        <v>5702</v>
      </c>
      <c r="D1308" s="181" t="s">
        <v>1018</v>
      </c>
      <c r="E1308" s="703"/>
      <c r="F1308" s="592">
        <v>0</v>
      </c>
      <c r="G1308" s="592">
        <v>0</v>
      </c>
      <c r="H1308" s="592">
        <v>0</v>
      </c>
      <c r="I1308" s="476">
        <f>F1308+G1308+H1308</f>
        <v>0</v>
      </c>
      <c r="J1308" s="243" t="str">
        <f t="shared" si="325"/>
        <v/>
      </c>
      <c r="K1308" s="244"/>
      <c r="L1308" s="435"/>
      <c r="M1308" s="436"/>
      <c r="N1308" s="330">
        <f>I1308</f>
        <v>0</v>
      </c>
      <c r="O1308" s="424">
        <f>L1308+M1308-N1308</f>
        <v>0</v>
      </c>
      <c r="P1308" s="244"/>
      <c r="Q1308" s="435"/>
      <c r="R1308" s="436"/>
      <c r="S1308" s="429">
        <f>+IF(+(L1308+M1308)&gt;=I1308,+M1308,+(+I1308-L1308))</f>
        <v>0</v>
      </c>
      <c r="T1308" s="315">
        <f>Q1308+R1308-S1308</f>
        <v>0</v>
      </c>
      <c r="U1308" s="436"/>
      <c r="V1308" s="436"/>
      <c r="W1308" s="253"/>
      <c r="X1308" s="313">
        <f t="shared" si="326"/>
        <v>0</v>
      </c>
    </row>
    <row r="1309" spans="2:24" ht="18.600000000000001" hidden="1" thickBot="1">
      <c r="B1309" s="136"/>
      <c r="C1309" s="182">
        <v>4071</v>
      </c>
      <c r="D1309" s="464" t="s">
        <v>1019</v>
      </c>
      <c r="E1309" s="702"/>
      <c r="F1309" s="592">
        <v>0</v>
      </c>
      <c r="G1309" s="592">
        <v>0</v>
      </c>
      <c r="H1309" s="592">
        <v>0</v>
      </c>
      <c r="I1309" s="476">
        <f>F1309+G1309+H1309</f>
        <v>0</v>
      </c>
      <c r="J1309" s="243" t="str">
        <f t="shared" si="325"/>
        <v/>
      </c>
      <c r="K1309" s="244"/>
      <c r="L1309" s="711"/>
      <c r="M1309" s="665"/>
      <c r="N1309" s="665"/>
      <c r="O1309" s="712"/>
      <c r="P1309" s="244"/>
      <c r="Q1309" s="661"/>
      <c r="R1309" s="665"/>
      <c r="S1309" s="665"/>
      <c r="T1309" s="665"/>
      <c r="U1309" s="665"/>
      <c r="V1309" s="665"/>
      <c r="W1309" s="709"/>
      <c r="X1309" s="313">
        <f t="shared" si="326"/>
        <v>0</v>
      </c>
    </row>
    <row r="1310" spans="2:24" ht="16.2" hidden="1" thickBot="1">
      <c r="B1310" s="173"/>
      <c r="C1310" s="183"/>
      <c r="D1310" s="334"/>
      <c r="E1310" s="704"/>
      <c r="F1310" s="248"/>
      <c r="G1310" s="248"/>
      <c r="H1310" s="248"/>
      <c r="I1310" s="249"/>
      <c r="J1310" s="243" t="str">
        <f t="shared" si="325"/>
        <v/>
      </c>
      <c r="K1310" s="244"/>
      <c r="L1310" s="437"/>
      <c r="M1310" s="438"/>
      <c r="N1310" s="323"/>
      <c r="O1310" s="324"/>
      <c r="P1310" s="244"/>
      <c r="Q1310" s="437"/>
      <c r="R1310" s="438"/>
      <c r="S1310" s="323"/>
      <c r="T1310" s="323"/>
      <c r="U1310" s="438"/>
      <c r="V1310" s="323"/>
      <c r="W1310" s="324"/>
      <c r="X1310" s="324"/>
    </row>
    <row r="1311" spans="2:24" ht="18.600000000000001" hidden="1" thickBot="1">
      <c r="B1311" s="697">
        <v>98</v>
      </c>
      <c r="C1311" s="945" t="s">
        <v>1020</v>
      </c>
      <c r="D1311" s="946"/>
      <c r="E1311" s="685"/>
      <c r="F1311" s="688"/>
      <c r="G1311" s="689"/>
      <c r="H1311" s="689"/>
      <c r="I1311" s="690">
        <f>F1311+G1311+H1311</f>
        <v>0</v>
      </c>
      <c r="J1311" s="243" t="str">
        <f t="shared" si="325"/>
        <v/>
      </c>
      <c r="K1311" s="244"/>
      <c r="L1311" s="428"/>
      <c r="M1311" s="254"/>
      <c r="N1311" s="317">
        <f>I1311</f>
        <v>0</v>
      </c>
      <c r="O1311" s="424">
        <f>L1311+M1311-N1311</f>
        <v>0</v>
      </c>
      <c r="P1311" s="244"/>
      <c r="Q1311" s="428"/>
      <c r="R1311" s="254"/>
      <c r="S1311" s="429">
        <f>+IF(+(L1311+M1311)&gt;=I1311,+M1311,+(+I1311-L1311))</f>
        <v>0</v>
      </c>
      <c r="T1311" s="315">
        <f>Q1311+R1311-S1311</f>
        <v>0</v>
      </c>
      <c r="U1311" s="254"/>
      <c r="V1311" s="254"/>
      <c r="W1311" s="253"/>
      <c r="X1311" s="313">
        <f>T1311-U1311-V1311-W1311</f>
        <v>0</v>
      </c>
    </row>
    <row r="1312" spans="2:24" ht="16.8" hidden="1" thickBot="1">
      <c r="B1312" s="184"/>
      <c r="C1312" s="335" t="s">
        <v>1021</v>
      </c>
      <c r="D1312" s="336"/>
      <c r="E1312" s="395"/>
      <c r="F1312" s="395"/>
      <c r="G1312" s="395"/>
      <c r="H1312" s="395"/>
      <c r="I1312" s="337"/>
      <c r="J1312" s="243" t="str">
        <f t="shared" si="325"/>
        <v/>
      </c>
      <c r="K1312" s="244"/>
      <c r="L1312" s="338"/>
      <c r="M1312" s="339"/>
      <c r="N1312" s="339"/>
      <c r="O1312" s="340"/>
      <c r="P1312" s="244"/>
      <c r="Q1312" s="338"/>
      <c r="R1312" s="339"/>
      <c r="S1312" s="339"/>
      <c r="T1312" s="339"/>
      <c r="U1312" s="339"/>
      <c r="V1312" s="339"/>
      <c r="W1312" s="340"/>
      <c r="X1312" s="340"/>
    </row>
    <row r="1313" spans="2:24" ht="16.8" hidden="1" thickBot="1">
      <c r="B1313" s="184"/>
      <c r="C1313" s="341" t="s">
        <v>1022</v>
      </c>
      <c r="D1313" s="334"/>
      <c r="E1313" s="384"/>
      <c r="F1313" s="384"/>
      <c r="G1313" s="384"/>
      <c r="H1313" s="384"/>
      <c r="I1313" s="307"/>
      <c r="J1313" s="243" t="str">
        <f t="shared" si="325"/>
        <v/>
      </c>
      <c r="K1313" s="244"/>
      <c r="L1313" s="342"/>
      <c r="M1313" s="343"/>
      <c r="N1313" s="343"/>
      <c r="O1313" s="344"/>
      <c r="P1313" s="244"/>
      <c r="Q1313" s="342"/>
      <c r="R1313" s="343"/>
      <c r="S1313" s="343"/>
      <c r="T1313" s="343"/>
      <c r="U1313" s="343"/>
      <c r="V1313" s="343"/>
      <c r="W1313" s="344"/>
      <c r="X1313" s="344"/>
    </row>
    <row r="1314" spans="2:24" ht="16.8" hidden="1" thickBot="1">
      <c r="B1314" s="185"/>
      <c r="C1314" s="345" t="s">
        <v>1686</v>
      </c>
      <c r="D1314" s="346"/>
      <c r="E1314" s="396"/>
      <c r="F1314" s="396"/>
      <c r="G1314" s="396"/>
      <c r="H1314" s="396"/>
      <c r="I1314" s="309"/>
      <c r="J1314" s="243" t="str">
        <f t="shared" si="325"/>
        <v/>
      </c>
      <c r="K1314" s="244"/>
      <c r="L1314" s="347"/>
      <c r="M1314" s="348"/>
      <c r="N1314" s="348"/>
      <c r="O1314" s="349"/>
      <c r="P1314" s="244"/>
      <c r="Q1314" s="347"/>
      <c r="R1314" s="348"/>
      <c r="S1314" s="348"/>
      <c r="T1314" s="348"/>
      <c r="U1314" s="348"/>
      <c r="V1314" s="348"/>
      <c r="W1314" s="349"/>
      <c r="X1314" s="349"/>
    </row>
    <row r="1315" spans="2:24" ht="18.600000000000001" thickBot="1">
      <c r="B1315" s="607"/>
      <c r="C1315" s="608" t="s">
        <v>1241</v>
      </c>
      <c r="D1315" s="609" t="s">
        <v>1023</v>
      </c>
      <c r="E1315" s="698"/>
      <c r="F1315" s="698">
        <f>SUM(F1197,F1200,F1206,F1214,F1215,F1233,F1237,F1243,F1246,F1247,F1248,F1249,F1253,F1262,F1268,F1269,F1270,F1271,F1278,F1282,F1283,F1284,F1285,F1288,F1289,F1297,F1300,F1301,F1306)+F1311</f>
        <v>17605</v>
      </c>
      <c r="G1315" s="698">
        <f>SUM(G1197,G1200,G1206,G1214,G1215,G1233,G1237,G1243,G1246,G1247,G1248,G1249,G1253,G1262,G1268,G1269,G1270,G1271,G1278,G1282,G1283,G1284,G1285,G1288,G1289,G1297,G1300,G1301,G1306)+G1311</f>
        <v>0</v>
      </c>
      <c r="H1315" s="698">
        <f>SUM(H1197,H1200,H1206,H1214,H1215,H1233,H1237,H1243,H1246,H1247,H1248,H1249,H1253,H1262,H1268,H1269,H1270,H1271,H1278,H1282,H1283,H1284,H1285,H1288,H1289,H1297,H1300,H1301,H1306)+H1311</f>
        <v>0</v>
      </c>
      <c r="I1315" s="698">
        <f>SUM(I1197,I1200,I1206,I1214,I1215,I1233,I1237,I1243,I1246,I1247,I1248,I1249,I1253,I1262,I1268,I1269,I1270,I1271,I1278,I1282,I1283,I1284,I1285,I1288,I1289,I1297,I1300,I1301,I1306)+I1311</f>
        <v>17605</v>
      </c>
      <c r="J1315" s="243">
        <f t="shared" si="325"/>
        <v>1</v>
      </c>
      <c r="K1315" s="439" t="str">
        <f>LEFT(C1194,1)</f>
        <v>2</v>
      </c>
      <c r="L1315" s="276">
        <f>SUM(L1197,L1200,L1206,L1214,L1215,L1233,L1237,L1243,L1246,L1247,L1248,L1249,L1253,L1262,L1268,L1269,L1270,L1271,L1278,L1282,L1283,L1284,L1285,L1288,L1289,L1297,L1300,L1301,L1306)+L1311</f>
        <v>0</v>
      </c>
      <c r="M1315" s="276">
        <f>SUM(M1197,M1200,M1206,M1214,M1215,M1233,M1237,M1243,M1246,M1247,M1248,M1249,M1253,M1262,M1268,M1269,M1270,M1271,M1278,M1282,M1283,M1284,M1285,M1288,M1289,M1297,M1300,M1301,M1306)+M1311</f>
        <v>0</v>
      </c>
      <c r="N1315" s="276">
        <f>SUM(N1197,N1200,N1206,N1214,N1215,N1233,N1237,N1243,N1246,N1247,N1248,N1249,N1253,N1262,N1268,N1269,N1270,N1271,N1278,N1282,N1283,N1284,N1285,N1288,N1289,N1297,N1300,N1301,N1306)+N1311</f>
        <v>17605</v>
      </c>
      <c r="O1315" s="276">
        <f>SUM(O1197,O1200,O1206,O1214,O1215,O1233,O1237,O1243,O1246,O1247,O1248,O1249,O1253,O1262,O1268,O1269,O1270,O1271,O1278,O1282,O1283,O1284,O1285,O1288,O1289,O1297,O1300,O1301,O1306)+O1311</f>
        <v>-17605</v>
      </c>
      <c r="P1315" s="222"/>
      <c r="Q1315" s="276">
        <f t="shared" ref="Q1315:W1315" si="329">SUM(Q1197,Q1200,Q1206,Q1214,Q1215,Q1233,Q1237,Q1243,Q1246,Q1247,Q1248,Q1249,Q1253,Q1262,Q1268,Q1269,Q1270,Q1271,Q1278,Q1282,Q1283,Q1284,Q1285,Q1288,Q1289,Q1297,Q1300,Q1301,Q1306)+Q1311</f>
        <v>0</v>
      </c>
      <c r="R1315" s="276">
        <f t="shared" si="329"/>
        <v>0</v>
      </c>
      <c r="S1315" s="276">
        <f t="shared" si="329"/>
        <v>17605</v>
      </c>
      <c r="T1315" s="276">
        <f t="shared" si="329"/>
        <v>-17605</v>
      </c>
      <c r="U1315" s="276">
        <f t="shared" si="329"/>
        <v>0</v>
      </c>
      <c r="V1315" s="276">
        <f t="shared" si="329"/>
        <v>0</v>
      </c>
      <c r="W1315" s="276">
        <f t="shared" si="329"/>
        <v>0</v>
      </c>
      <c r="X1315" s="313">
        <f>T1315-U1315-V1315-W1315</f>
        <v>-17605</v>
      </c>
    </row>
    <row r="1316" spans="2:24">
      <c r="B1316" s="554" t="s">
        <v>32</v>
      </c>
      <c r="C1316" s="186"/>
      <c r="I1316" s="219"/>
      <c r="J1316" s="221">
        <f>J1315</f>
        <v>1</v>
      </c>
      <c r="P1316"/>
    </row>
    <row r="1317" spans="2:24">
      <c r="B1317" s="392"/>
      <c r="C1317" s="392"/>
      <c r="D1317" s="393"/>
      <c r="E1317" s="392"/>
      <c r="F1317" s="392"/>
      <c r="G1317" s="392"/>
      <c r="H1317" s="392"/>
      <c r="I1317" s="394"/>
      <c r="J1317" s="221">
        <f>J1315</f>
        <v>1</v>
      </c>
      <c r="L1317" s="392"/>
      <c r="M1317" s="392"/>
      <c r="N1317" s="394"/>
      <c r="O1317" s="394"/>
      <c r="P1317" s="394"/>
      <c r="Q1317" s="392"/>
      <c r="R1317" s="392"/>
      <c r="S1317" s="394"/>
      <c r="T1317" s="394"/>
      <c r="U1317" s="392"/>
      <c r="V1317" s="394"/>
      <c r="W1317" s="394"/>
      <c r="X1317" s="394"/>
    </row>
    <row r="1318" spans="2:24" ht="18" hidden="1">
      <c r="B1318" s="402"/>
      <c r="C1318" s="402"/>
      <c r="D1318" s="402"/>
      <c r="E1318" s="402"/>
      <c r="F1318" s="402"/>
      <c r="G1318" s="402"/>
      <c r="H1318" s="402"/>
      <c r="I1318" s="484"/>
      <c r="J1318" s="440">
        <f>(IF(E1315&lt;&gt;0,$G$2,IF(I1315&lt;&gt;0,$G$2,"")))</f>
        <v>0</v>
      </c>
    </row>
    <row r="1319" spans="2:24" ht="18" hidden="1">
      <c r="B1319" s="402"/>
      <c r="C1319" s="402"/>
      <c r="D1319" s="474"/>
      <c r="E1319" s="402"/>
      <c r="F1319" s="402"/>
      <c r="G1319" s="402"/>
      <c r="H1319" s="402"/>
      <c r="I1319" s="484"/>
      <c r="J1319" s="440" t="str">
        <f>(IF(E1316&lt;&gt;0,$G$2,IF(I1316&lt;&gt;0,$G$2,"")))</f>
        <v/>
      </c>
    </row>
    <row r="1320" spans="2:24">
      <c r="E1320" s="278"/>
      <c r="F1320" s="278"/>
      <c r="G1320" s="278"/>
      <c r="H1320" s="278"/>
      <c r="I1320" s="282"/>
      <c r="J1320" s="221">
        <f>(IF($E1456&lt;&gt;0,$J$2,IF($I1456&lt;&gt;0,$J$2,"")))</f>
        <v>1</v>
      </c>
      <c r="L1320" s="278"/>
      <c r="M1320" s="278"/>
      <c r="N1320" s="282"/>
      <c r="O1320" s="282"/>
      <c r="P1320" s="282"/>
      <c r="Q1320" s="278"/>
      <c r="R1320" s="278"/>
      <c r="S1320" s="282"/>
      <c r="T1320" s="282"/>
      <c r="U1320" s="278"/>
      <c r="V1320" s="282"/>
      <c r="W1320" s="282"/>
    </row>
    <row r="1321" spans="2:24">
      <c r="C1321" s="227"/>
      <c r="D1321" s="228"/>
      <c r="E1321" s="278"/>
      <c r="F1321" s="278"/>
      <c r="G1321" s="278"/>
      <c r="H1321" s="278"/>
      <c r="I1321" s="282"/>
      <c r="J1321" s="221">
        <f>(IF($E1456&lt;&gt;0,$J$2,IF($I1456&lt;&gt;0,$J$2,"")))</f>
        <v>1</v>
      </c>
      <c r="L1321" s="278"/>
      <c r="M1321" s="278"/>
      <c r="N1321" s="282"/>
      <c r="O1321" s="282"/>
      <c r="P1321" s="282"/>
      <c r="Q1321" s="278"/>
      <c r="R1321" s="278"/>
      <c r="S1321" s="282"/>
      <c r="T1321" s="282"/>
      <c r="U1321" s="278"/>
      <c r="V1321" s="282"/>
      <c r="W1321" s="282"/>
    </row>
    <row r="1322" spans="2:24">
      <c r="B1322" s="935" t="str">
        <f>$B$7</f>
        <v>БЮДЖЕТ - НАЧАЛЕН ПЛАН
ПО ПЪЛНА ЕДИННА БЮДЖЕТНА КЛАСИФИКАЦИЯ</v>
      </c>
      <c r="C1322" s="936"/>
      <c r="D1322" s="936"/>
      <c r="E1322" s="278"/>
      <c r="F1322" s="278"/>
      <c r="G1322" s="278"/>
      <c r="H1322" s="278"/>
      <c r="I1322" s="282"/>
      <c r="J1322" s="221">
        <f>(IF($E1456&lt;&gt;0,$J$2,IF($I1456&lt;&gt;0,$J$2,"")))</f>
        <v>1</v>
      </c>
      <c r="L1322" s="278"/>
      <c r="M1322" s="278"/>
      <c r="N1322" s="282"/>
      <c r="O1322" s="282"/>
      <c r="P1322" s="282"/>
      <c r="Q1322" s="278"/>
      <c r="R1322" s="278"/>
      <c r="S1322" s="282"/>
      <c r="T1322" s="282"/>
      <c r="U1322" s="278"/>
      <c r="V1322" s="282"/>
      <c r="W1322" s="282"/>
    </row>
    <row r="1323" spans="2:24">
      <c r="C1323" s="227"/>
      <c r="D1323" s="228"/>
      <c r="E1323" s="279" t="s">
        <v>1654</v>
      </c>
      <c r="F1323" s="279" t="s">
        <v>1522</v>
      </c>
      <c r="G1323" s="278"/>
      <c r="H1323" s="278"/>
      <c r="I1323" s="282"/>
      <c r="J1323" s="221">
        <f>(IF($E1456&lt;&gt;0,$J$2,IF($I1456&lt;&gt;0,$J$2,"")))</f>
        <v>1</v>
      </c>
      <c r="L1323" s="278"/>
      <c r="M1323" s="278"/>
      <c r="N1323" s="282"/>
      <c r="O1323" s="282"/>
      <c r="P1323" s="282"/>
      <c r="Q1323" s="278"/>
      <c r="R1323" s="278"/>
      <c r="S1323" s="282"/>
      <c r="T1323" s="282"/>
      <c r="U1323" s="278"/>
      <c r="V1323" s="282"/>
      <c r="W1323" s="282"/>
    </row>
    <row r="1324" spans="2:24" ht="17.399999999999999">
      <c r="B1324" s="937" t="str">
        <f>$B$9</f>
        <v>Маджарово</v>
      </c>
      <c r="C1324" s="938"/>
      <c r="D1324" s="939"/>
      <c r="E1324" s="578">
        <f>$E$9</f>
        <v>45292</v>
      </c>
      <c r="F1324" s="579">
        <f>$F$9</f>
        <v>45657</v>
      </c>
      <c r="G1324" s="278"/>
      <c r="H1324" s="278"/>
      <c r="I1324" s="282"/>
      <c r="J1324" s="221">
        <f>(IF($E1456&lt;&gt;0,$J$2,IF($I1456&lt;&gt;0,$J$2,"")))</f>
        <v>1</v>
      </c>
      <c r="L1324" s="278"/>
      <c r="M1324" s="278"/>
      <c r="N1324" s="282"/>
      <c r="O1324" s="282"/>
      <c r="P1324" s="282"/>
      <c r="Q1324" s="278"/>
      <c r="R1324" s="278"/>
      <c r="S1324" s="282"/>
      <c r="T1324" s="282"/>
      <c r="U1324" s="278"/>
      <c r="V1324" s="282"/>
      <c r="W1324" s="282"/>
    </row>
    <row r="1325" spans="2:24">
      <c r="B1325" s="230" t="str">
        <f>$B$10</f>
        <v>(наименование на разпоредителя с бюджет)</v>
      </c>
      <c r="E1325" s="278"/>
      <c r="F1325" s="280">
        <f>$F$10</f>
        <v>0</v>
      </c>
      <c r="G1325" s="278"/>
      <c r="H1325" s="278"/>
      <c r="I1325" s="282"/>
      <c r="J1325" s="221">
        <f>(IF($E1456&lt;&gt;0,$J$2,IF($I1456&lt;&gt;0,$J$2,"")))</f>
        <v>1</v>
      </c>
      <c r="L1325" s="278"/>
      <c r="M1325" s="278"/>
      <c r="N1325" s="282"/>
      <c r="O1325" s="282"/>
      <c r="P1325" s="282"/>
      <c r="Q1325" s="278"/>
      <c r="R1325" s="278"/>
      <c r="S1325" s="282"/>
      <c r="T1325" s="282"/>
      <c r="U1325" s="278"/>
      <c r="V1325" s="282"/>
      <c r="W1325" s="282"/>
    </row>
    <row r="1326" spans="2:24">
      <c r="B1326" s="230"/>
      <c r="E1326" s="281"/>
      <c r="F1326" s="278"/>
      <c r="G1326" s="278"/>
      <c r="H1326" s="278"/>
      <c r="I1326" s="282"/>
      <c r="J1326" s="221">
        <f>(IF($E1456&lt;&gt;0,$J$2,IF($I1456&lt;&gt;0,$J$2,"")))</f>
        <v>1</v>
      </c>
      <c r="L1326" s="278"/>
      <c r="M1326" s="278"/>
      <c r="N1326" s="282"/>
      <c r="O1326" s="282"/>
      <c r="P1326" s="282"/>
      <c r="Q1326" s="278"/>
      <c r="R1326" s="278"/>
      <c r="S1326" s="282"/>
      <c r="T1326" s="282"/>
      <c r="U1326" s="278"/>
      <c r="V1326" s="282"/>
      <c r="W1326" s="282"/>
    </row>
    <row r="1327" spans="2:24" ht="18">
      <c r="B1327" s="906" t="str">
        <f>$B$12</f>
        <v>Маджарово</v>
      </c>
      <c r="C1327" s="907"/>
      <c r="D1327" s="908"/>
      <c r="E1327" s="229" t="s">
        <v>1655</v>
      </c>
      <c r="F1327" s="580" t="str">
        <f>$F$12</f>
        <v>7604</v>
      </c>
      <c r="G1327" s="278"/>
      <c r="H1327" s="278"/>
      <c r="I1327" s="282"/>
      <c r="J1327" s="221">
        <f>(IF($E1456&lt;&gt;0,$J$2,IF($I1456&lt;&gt;0,$J$2,"")))</f>
        <v>1</v>
      </c>
      <c r="L1327" s="278"/>
      <c r="M1327" s="278"/>
      <c r="N1327" s="282"/>
      <c r="O1327" s="282"/>
      <c r="P1327" s="282"/>
      <c r="Q1327" s="278"/>
      <c r="R1327" s="278"/>
      <c r="S1327" s="282"/>
      <c r="T1327" s="282"/>
      <c r="U1327" s="278"/>
      <c r="V1327" s="282"/>
      <c r="W1327" s="282"/>
    </row>
    <row r="1328" spans="2:24">
      <c r="B1328" s="581" t="str">
        <f>$B$13</f>
        <v>(наименование на първостепенния разпоредител с бюджет)</v>
      </c>
      <c r="E1328" s="281" t="s">
        <v>1656</v>
      </c>
      <c r="F1328" s="278"/>
      <c r="G1328" s="278"/>
      <c r="H1328" s="278"/>
      <c r="I1328" s="282"/>
      <c r="J1328" s="221">
        <f>(IF($E1456&lt;&gt;0,$J$2,IF($I1456&lt;&gt;0,$J$2,"")))</f>
        <v>1</v>
      </c>
      <c r="L1328" s="278"/>
      <c r="M1328" s="278"/>
      <c r="N1328" s="282"/>
      <c r="O1328" s="282"/>
      <c r="P1328" s="282"/>
      <c r="Q1328" s="278"/>
      <c r="R1328" s="278"/>
      <c r="S1328" s="282"/>
      <c r="T1328" s="282"/>
      <c r="U1328" s="278"/>
      <c r="V1328" s="282"/>
      <c r="W1328" s="282"/>
    </row>
    <row r="1329" spans="2:24" ht="18">
      <c r="B1329" s="230"/>
      <c r="D1329" s="441"/>
      <c r="E1329" s="277"/>
      <c r="F1329" s="277"/>
      <c r="G1329" s="277"/>
      <c r="H1329" s="277"/>
      <c r="I1329" s="384"/>
      <c r="J1329" s="221">
        <f>(IF($E1456&lt;&gt;0,$J$2,IF($I1456&lt;&gt;0,$J$2,"")))</f>
        <v>1</v>
      </c>
      <c r="L1329" s="278"/>
      <c r="M1329" s="278"/>
      <c r="N1329" s="282"/>
      <c r="O1329" s="282"/>
      <c r="P1329" s="282"/>
      <c r="Q1329" s="278"/>
      <c r="R1329" s="278"/>
      <c r="S1329" s="282"/>
      <c r="T1329" s="282"/>
      <c r="U1329" s="278"/>
      <c r="V1329" s="282"/>
      <c r="W1329" s="282"/>
    </row>
    <row r="1330" spans="2:24" ht="16.8" thickBot="1">
      <c r="C1330" s="227"/>
      <c r="D1330" s="228"/>
      <c r="E1330" s="278"/>
      <c r="F1330" s="281"/>
      <c r="G1330" s="281"/>
      <c r="H1330" s="281"/>
      <c r="I1330" s="284" t="s">
        <v>1657</v>
      </c>
      <c r="J1330" s="221">
        <f>(IF($E1456&lt;&gt;0,$J$2,IF($I1456&lt;&gt;0,$J$2,"")))</f>
        <v>1</v>
      </c>
      <c r="L1330" s="283" t="s">
        <v>91</v>
      </c>
      <c r="M1330" s="278"/>
      <c r="N1330" s="282"/>
      <c r="O1330" s="284" t="s">
        <v>1657</v>
      </c>
      <c r="P1330" s="282"/>
      <c r="Q1330" s="283" t="s">
        <v>92</v>
      </c>
      <c r="R1330" s="278"/>
      <c r="S1330" s="282"/>
      <c r="T1330" s="284" t="s">
        <v>1657</v>
      </c>
      <c r="U1330" s="278"/>
      <c r="V1330" s="282"/>
      <c r="W1330" s="284" t="s">
        <v>1657</v>
      </c>
    </row>
    <row r="1331" spans="2:24" ht="18.600000000000001" thickBot="1">
      <c r="B1331" s="672"/>
      <c r="C1331" s="673"/>
      <c r="D1331" s="674" t="s">
        <v>1054</v>
      </c>
      <c r="E1331" s="675"/>
      <c r="F1331" s="956" t="s">
        <v>1459</v>
      </c>
      <c r="G1331" s="957"/>
      <c r="H1331" s="958"/>
      <c r="I1331" s="959"/>
      <c r="J1331" s="221">
        <f>(IF($E1456&lt;&gt;0,$J$2,IF($I1456&lt;&gt;0,$J$2,"")))</f>
        <v>1</v>
      </c>
      <c r="L1331" s="916" t="s">
        <v>1893</v>
      </c>
      <c r="M1331" s="916" t="s">
        <v>1894</v>
      </c>
      <c r="N1331" s="918" t="s">
        <v>1895</v>
      </c>
      <c r="O1331" s="918" t="s">
        <v>93</v>
      </c>
      <c r="P1331" s="222"/>
      <c r="Q1331" s="918" t="s">
        <v>1896</v>
      </c>
      <c r="R1331" s="918" t="s">
        <v>1897</v>
      </c>
      <c r="S1331" s="918" t="s">
        <v>1898</v>
      </c>
      <c r="T1331" s="918" t="s">
        <v>94</v>
      </c>
      <c r="U1331" s="409" t="s">
        <v>95</v>
      </c>
      <c r="V1331" s="410"/>
      <c r="W1331" s="411"/>
      <c r="X1331" s="291"/>
    </row>
    <row r="1332" spans="2:24" ht="31.8" thickBot="1">
      <c r="B1332" s="676" t="s">
        <v>1573</v>
      </c>
      <c r="C1332" s="677" t="s">
        <v>1658</v>
      </c>
      <c r="D1332" s="678" t="s">
        <v>1055</v>
      </c>
      <c r="E1332" s="679"/>
      <c r="F1332" s="605" t="s">
        <v>1460</v>
      </c>
      <c r="G1332" s="605" t="s">
        <v>1461</v>
      </c>
      <c r="H1332" s="605" t="s">
        <v>1458</v>
      </c>
      <c r="I1332" s="605" t="s">
        <v>1048</v>
      </c>
      <c r="J1332" s="221">
        <f>(IF($E1456&lt;&gt;0,$J$2,IF($I1456&lt;&gt;0,$J$2,"")))</f>
        <v>1</v>
      </c>
      <c r="L1332" s="970"/>
      <c r="M1332" s="955"/>
      <c r="N1332" s="970"/>
      <c r="O1332" s="955"/>
      <c r="P1332" s="222"/>
      <c r="Q1332" s="967"/>
      <c r="R1332" s="967"/>
      <c r="S1332" s="967"/>
      <c r="T1332" s="967"/>
      <c r="U1332" s="412">
        <f>$C$3</f>
        <v>2024</v>
      </c>
      <c r="V1332" s="412">
        <f>$C$3+1</f>
        <v>2025</v>
      </c>
      <c r="W1332" s="412" t="str">
        <f>CONCATENATE("след ",$C$3+1)</f>
        <v>след 2025</v>
      </c>
      <c r="X1332" s="413" t="s">
        <v>96</v>
      </c>
    </row>
    <row r="1333" spans="2:24" ht="18" thickBot="1">
      <c r="B1333" s="506"/>
      <c r="C1333" s="397"/>
      <c r="D1333" s="295" t="s">
        <v>1243</v>
      </c>
      <c r="E1333" s="699"/>
      <c r="F1333" s="296"/>
      <c r="G1333" s="296"/>
      <c r="H1333" s="296"/>
      <c r="I1333" s="483"/>
      <c r="J1333" s="221">
        <f>(IF($E1456&lt;&gt;0,$J$2,IF($I1456&lt;&gt;0,$J$2,"")))</f>
        <v>1</v>
      </c>
      <c r="L1333" s="297" t="s">
        <v>97</v>
      </c>
      <c r="M1333" s="297" t="s">
        <v>98</v>
      </c>
      <c r="N1333" s="298" t="s">
        <v>99</v>
      </c>
      <c r="O1333" s="298" t="s">
        <v>100</v>
      </c>
      <c r="P1333" s="222"/>
      <c r="Q1333" s="504" t="s">
        <v>101</v>
      </c>
      <c r="R1333" s="504" t="s">
        <v>102</v>
      </c>
      <c r="S1333" s="504" t="s">
        <v>103</v>
      </c>
      <c r="T1333" s="504" t="s">
        <v>104</v>
      </c>
      <c r="U1333" s="504" t="s">
        <v>1025</v>
      </c>
      <c r="V1333" s="504" t="s">
        <v>1026</v>
      </c>
      <c r="W1333" s="504" t="s">
        <v>1027</v>
      </c>
      <c r="X1333" s="414" t="s">
        <v>1028</v>
      </c>
    </row>
    <row r="1334" spans="2:24" ht="122.4" thickBot="1">
      <c r="B1334" s="236"/>
      <c r="C1334" s="511">
        <f>VLOOKUP(D1334,OP_LIST2,2,FALSE)</f>
        <v>0</v>
      </c>
      <c r="D1334" s="512" t="s">
        <v>943</v>
      </c>
      <c r="E1334" s="700"/>
      <c r="F1334" s="368"/>
      <c r="G1334" s="368"/>
      <c r="H1334" s="368"/>
      <c r="I1334" s="303"/>
      <c r="J1334" s="221">
        <f>(IF($E1456&lt;&gt;0,$J$2,IF($I1456&lt;&gt;0,$J$2,"")))</f>
        <v>1</v>
      </c>
      <c r="L1334" s="415" t="s">
        <v>1029</v>
      </c>
      <c r="M1334" s="415" t="s">
        <v>1029</v>
      </c>
      <c r="N1334" s="415" t="s">
        <v>1030</v>
      </c>
      <c r="O1334" s="415" t="s">
        <v>1031</v>
      </c>
      <c r="P1334" s="222"/>
      <c r="Q1334" s="415" t="s">
        <v>1029</v>
      </c>
      <c r="R1334" s="415" t="s">
        <v>1029</v>
      </c>
      <c r="S1334" s="415" t="s">
        <v>1056</v>
      </c>
      <c r="T1334" s="415" t="s">
        <v>1033</v>
      </c>
      <c r="U1334" s="415" t="s">
        <v>1029</v>
      </c>
      <c r="V1334" s="415" t="s">
        <v>1029</v>
      </c>
      <c r="W1334" s="415" t="s">
        <v>1029</v>
      </c>
      <c r="X1334" s="306" t="s">
        <v>1034</v>
      </c>
    </row>
    <row r="1335" spans="2:24" ht="18" thickBot="1">
      <c r="B1335" s="510"/>
      <c r="C1335" s="513">
        <f>VLOOKUP(D1336,EBK_DEIN2,2,FALSE)</f>
        <v>2289</v>
      </c>
      <c r="D1335" s="505" t="s">
        <v>1443</v>
      </c>
      <c r="E1335" s="701"/>
      <c r="F1335" s="368"/>
      <c r="G1335" s="368"/>
      <c r="H1335" s="368"/>
      <c r="I1335" s="303"/>
      <c r="J1335" s="221">
        <f>(IF($E1456&lt;&gt;0,$J$2,IF($I1456&lt;&gt;0,$J$2,"")))</f>
        <v>1</v>
      </c>
      <c r="L1335" s="416"/>
      <c r="M1335" s="416"/>
      <c r="N1335" s="344"/>
      <c r="O1335" s="417"/>
      <c r="P1335" s="222"/>
      <c r="Q1335" s="416"/>
      <c r="R1335" s="416"/>
      <c r="S1335" s="344"/>
      <c r="T1335" s="417"/>
      <c r="U1335" s="416"/>
      <c r="V1335" s="344"/>
      <c r="W1335" s="417"/>
      <c r="X1335" s="418"/>
    </row>
    <row r="1336" spans="2:24" ht="18">
      <c r="B1336" s="419"/>
      <c r="C1336" s="238"/>
      <c r="D1336" s="502" t="s">
        <v>726</v>
      </c>
      <c r="E1336" s="701"/>
      <c r="F1336" s="368"/>
      <c r="G1336" s="368"/>
      <c r="H1336" s="368"/>
      <c r="I1336" s="303"/>
      <c r="J1336" s="221">
        <f>(IF($E1456&lt;&gt;0,$J$2,IF($I1456&lt;&gt;0,$J$2,"")))</f>
        <v>1</v>
      </c>
      <c r="L1336" s="416"/>
      <c r="M1336" s="416"/>
      <c r="N1336" s="344"/>
      <c r="O1336" s="420">
        <f>SUMIF(O1339:O1340,"&lt;0")+SUMIF(O1342:O1346,"&lt;0")+SUMIF(O1348:O1355,"&lt;0")+SUMIF(O1357:O1373,"&lt;0")+SUMIF(O1379:O1383,"&lt;0")+SUMIF(O1385:O1390,"&lt;0")+SUMIF(O1396:O1402,"&lt;0")+SUMIF(O1409:O1410,"&lt;0")+SUMIF(O1413:O1418,"&lt;0")+SUMIF(O1420:O1425,"&lt;0")+SUMIF(O1429,"&lt;0")+SUMIF(O1431:O1437,"&lt;0")+SUMIF(O1439:O1441,"&lt;0")+SUMIF(O1443:O1446,"&lt;0")+SUMIF(O1448:O1449,"&lt;0")+SUMIF(O1452,"&lt;0")</f>
        <v>-4000</v>
      </c>
      <c r="P1336" s="222"/>
      <c r="Q1336" s="416"/>
      <c r="R1336" s="416"/>
      <c r="S1336" s="344"/>
      <c r="T1336" s="420">
        <f>SUMIF(T1339:T1340,"&lt;0")+SUMIF(T1342:T1346,"&lt;0")+SUMIF(T1348:T1355,"&lt;0")+SUMIF(T1357:T1373,"&lt;0")+SUMIF(T1379:T1383,"&lt;0")+SUMIF(T1385:T1390,"&lt;0")+SUMIF(T1396:T1402,"&lt;0")+SUMIF(T1409:T1410,"&lt;0")+SUMIF(T1413:T1418,"&lt;0")+SUMIF(T1420:T1425,"&lt;0")+SUMIF(T1429,"&lt;0")+SUMIF(T1431:T1437,"&lt;0")+SUMIF(T1439:T1441,"&lt;0")+SUMIF(T1443:T1446,"&lt;0")+SUMIF(T1448:T1449,"&lt;0")+SUMIF(T1452,"&lt;0")</f>
        <v>-4000</v>
      </c>
      <c r="U1336" s="416"/>
      <c r="V1336" s="344"/>
      <c r="W1336" s="417"/>
      <c r="X1336" s="308"/>
    </row>
    <row r="1337" spans="2:24" ht="18.600000000000001" thickBot="1">
      <c r="B1337" s="354"/>
      <c r="C1337" s="238"/>
      <c r="D1337" s="292" t="s">
        <v>1057</v>
      </c>
      <c r="E1337" s="701"/>
      <c r="F1337" s="368"/>
      <c r="G1337" s="368"/>
      <c r="H1337" s="368"/>
      <c r="I1337" s="303"/>
      <c r="J1337" s="221">
        <f>(IF($E1456&lt;&gt;0,$J$2,IF($I1456&lt;&gt;0,$J$2,"")))</f>
        <v>1</v>
      </c>
      <c r="L1337" s="416"/>
      <c r="M1337" s="416"/>
      <c r="N1337" s="344"/>
      <c r="O1337" s="417"/>
      <c r="P1337" s="222"/>
      <c r="Q1337" s="416"/>
      <c r="R1337" s="416"/>
      <c r="S1337" s="344"/>
      <c r="T1337" s="417"/>
      <c r="U1337" s="416"/>
      <c r="V1337" s="344"/>
      <c r="W1337" s="417"/>
      <c r="X1337" s="310"/>
    </row>
    <row r="1338" spans="2:24" ht="18.600000000000001" hidden="1" thickBot="1">
      <c r="B1338" s="680">
        <v>100</v>
      </c>
      <c r="C1338" s="960" t="s">
        <v>1244</v>
      </c>
      <c r="D1338" s="961"/>
      <c r="E1338" s="681"/>
      <c r="F1338" s="682">
        <f>SUM(F1339:F1340)</f>
        <v>0</v>
      </c>
      <c r="G1338" s="683">
        <f>SUM(G1339:G1340)</f>
        <v>0</v>
      </c>
      <c r="H1338" s="683">
        <f>SUM(H1339:H1340)</f>
        <v>0</v>
      </c>
      <c r="I1338" s="683">
        <f>SUM(I1339:I1340)</f>
        <v>0</v>
      </c>
      <c r="J1338" s="243" t="str">
        <f t="shared" ref="J1338:J1369" si="330">(IF($E1338&lt;&gt;0,$J$2,IF($I1338&lt;&gt;0,$J$2,"")))</f>
        <v/>
      </c>
      <c r="K1338" s="244"/>
      <c r="L1338" s="311">
        <f>SUM(L1339:L1340)</f>
        <v>0</v>
      </c>
      <c r="M1338" s="312">
        <f>SUM(M1339:M1340)</f>
        <v>0</v>
      </c>
      <c r="N1338" s="421">
        <f>SUM(N1339:N1340)</f>
        <v>0</v>
      </c>
      <c r="O1338" s="422">
        <f>SUM(O1339:O1340)</f>
        <v>0</v>
      </c>
      <c r="P1338" s="244"/>
      <c r="Q1338" s="705"/>
      <c r="R1338" s="706"/>
      <c r="S1338" s="707"/>
      <c r="T1338" s="706"/>
      <c r="U1338" s="706"/>
      <c r="V1338" s="706"/>
      <c r="W1338" s="708"/>
      <c r="X1338" s="313">
        <f t="shared" ref="X1338:X1369" si="331">T1338-U1338-V1338-W1338</f>
        <v>0</v>
      </c>
    </row>
    <row r="1339" spans="2:24" ht="18.600000000000001" hidden="1" thickBot="1">
      <c r="B1339" s="140"/>
      <c r="C1339" s="144">
        <v>101</v>
      </c>
      <c r="D1339" s="138" t="s">
        <v>1245</v>
      </c>
      <c r="E1339" s="702"/>
      <c r="F1339" s="449"/>
      <c r="G1339" s="245"/>
      <c r="H1339" s="245"/>
      <c r="I1339" s="476">
        <f>F1339+G1339+H1339</f>
        <v>0</v>
      </c>
      <c r="J1339" s="243" t="str">
        <f t="shared" si="330"/>
        <v/>
      </c>
      <c r="K1339" s="244"/>
      <c r="L1339" s="423"/>
      <c r="M1339" s="252"/>
      <c r="N1339" s="315">
        <f>I1339</f>
        <v>0</v>
      </c>
      <c r="O1339" s="424">
        <f>L1339+M1339-N1339</f>
        <v>0</v>
      </c>
      <c r="P1339" s="244"/>
      <c r="Q1339" s="661"/>
      <c r="R1339" s="665"/>
      <c r="S1339" s="665"/>
      <c r="T1339" s="665"/>
      <c r="U1339" s="665"/>
      <c r="V1339" s="665"/>
      <c r="W1339" s="709"/>
      <c r="X1339" s="313">
        <f t="shared" si="331"/>
        <v>0</v>
      </c>
    </row>
    <row r="1340" spans="2:24" ht="18.600000000000001" hidden="1" thickBot="1">
      <c r="B1340" s="140"/>
      <c r="C1340" s="137">
        <v>102</v>
      </c>
      <c r="D1340" s="139" t="s">
        <v>1246</v>
      </c>
      <c r="E1340" s="702"/>
      <c r="F1340" s="449"/>
      <c r="G1340" s="245"/>
      <c r="H1340" s="245"/>
      <c r="I1340" s="476">
        <f>F1340+G1340+H1340</f>
        <v>0</v>
      </c>
      <c r="J1340" s="243" t="str">
        <f t="shared" si="330"/>
        <v/>
      </c>
      <c r="K1340" s="244"/>
      <c r="L1340" s="423"/>
      <c r="M1340" s="252"/>
      <c r="N1340" s="315">
        <f>I1340</f>
        <v>0</v>
      </c>
      <c r="O1340" s="424">
        <f>L1340+M1340-N1340</f>
        <v>0</v>
      </c>
      <c r="P1340" s="244"/>
      <c r="Q1340" s="661"/>
      <c r="R1340" s="665"/>
      <c r="S1340" s="665"/>
      <c r="T1340" s="665"/>
      <c r="U1340" s="665"/>
      <c r="V1340" s="665"/>
      <c r="W1340" s="709"/>
      <c r="X1340" s="313">
        <f t="shared" si="331"/>
        <v>0</v>
      </c>
    </row>
    <row r="1341" spans="2:24" ht="18.600000000000001" hidden="1" thickBot="1">
      <c r="B1341" s="684">
        <v>200</v>
      </c>
      <c r="C1341" s="968" t="s">
        <v>1247</v>
      </c>
      <c r="D1341" s="968"/>
      <c r="E1341" s="685"/>
      <c r="F1341" s="686">
        <f>SUM(F1342:F1346)</f>
        <v>0</v>
      </c>
      <c r="G1341" s="687">
        <f>SUM(G1342:G1346)</f>
        <v>0</v>
      </c>
      <c r="H1341" s="687">
        <f>SUM(H1342:H1346)</f>
        <v>0</v>
      </c>
      <c r="I1341" s="687">
        <f>SUM(I1342:I1346)</f>
        <v>0</v>
      </c>
      <c r="J1341" s="243" t="str">
        <f t="shared" si="330"/>
        <v/>
      </c>
      <c r="K1341" s="244"/>
      <c r="L1341" s="316">
        <f>SUM(L1342:L1346)</f>
        <v>0</v>
      </c>
      <c r="M1341" s="317">
        <f>SUM(M1342:M1346)</f>
        <v>0</v>
      </c>
      <c r="N1341" s="425">
        <f>SUM(N1342:N1346)</f>
        <v>0</v>
      </c>
      <c r="O1341" s="426">
        <f>SUM(O1342:O1346)</f>
        <v>0</v>
      </c>
      <c r="P1341" s="244"/>
      <c r="Q1341" s="663"/>
      <c r="R1341" s="664"/>
      <c r="S1341" s="664"/>
      <c r="T1341" s="664"/>
      <c r="U1341" s="664"/>
      <c r="V1341" s="664"/>
      <c r="W1341" s="710"/>
      <c r="X1341" s="313">
        <f t="shared" si="331"/>
        <v>0</v>
      </c>
    </row>
    <row r="1342" spans="2:24" ht="18.600000000000001" hidden="1" thickBot="1">
      <c r="B1342" s="143"/>
      <c r="C1342" s="144">
        <v>201</v>
      </c>
      <c r="D1342" s="138" t="s">
        <v>1248</v>
      </c>
      <c r="E1342" s="702"/>
      <c r="F1342" s="449"/>
      <c r="G1342" s="245"/>
      <c r="H1342" s="245"/>
      <c r="I1342" s="476">
        <f>F1342+G1342+H1342</f>
        <v>0</v>
      </c>
      <c r="J1342" s="243" t="str">
        <f t="shared" si="330"/>
        <v/>
      </c>
      <c r="K1342" s="244"/>
      <c r="L1342" s="423"/>
      <c r="M1342" s="252"/>
      <c r="N1342" s="315">
        <f>I1342</f>
        <v>0</v>
      </c>
      <c r="O1342" s="424">
        <f>L1342+M1342-N1342</f>
        <v>0</v>
      </c>
      <c r="P1342" s="244"/>
      <c r="Q1342" s="661"/>
      <c r="R1342" s="665"/>
      <c r="S1342" s="665"/>
      <c r="T1342" s="665"/>
      <c r="U1342" s="665"/>
      <c r="V1342" s="665"/>
      <c r="W1342" s="709"/>
      <c r="X1342" s="313">
        <f t="shared" si="331"/>
        <v>0</v>
      </c>
    </row>
    <row r="1343" spans="2:24" ht="18.600000000000001" hidden="1" thickBot="1">
      <c r="B1343" s="136"/>
      <c r="C1343" s="137">
        <v>202</v>
      </c>
      <c r="D1343" s="145" t="s">
        <v>1249</v>
      </c>
      <c r="E1343" s="702"/>
      <c r="F1343" s="449"/>
      <c r="G1343" s="245"/>
      <c r="H1343" s="245"/>
      <c r="I1343" s="476">
        <f>F1343+G1343+H1343</f>
        <v>0</v>
      </c>
      <c r="J1343" s="243" t="str">
        <f t="shared" si="330"/>
        <v/>
      </c>
      <c r="K1343" s="244"/>
      <c r="L1343" s="423"/>
      <c r="M1343" s="252"/>
      <c r="N1343" s="315">
        <f>I1343</f>
        <v>0</v>
      </c>
      <c r="O1343" s="424">
        <f>L1343+M1343-N1343</f>
        <v>0</v>
      </c>
      <c r="P1343" s="244"/>
      <c r="Q1343" s="661"/>
      <c r="R1343" s="665"/>
      <c r="S1343" s="665"/>
      <c r="T1343" s="665"/>
      <c r="U1343" s="665"/>
      <c r="V1343" s="665"/>
      <c r="W1343" s="709"/>
      <c r="X1343" s="313">
        <f t="shared" si="331"/>
        <v>0</v>
      </c>
    </row>
    <row r="1344" spans="2:24" ht="32.4" hidden="1" thickBot="1">
      <c r="B1344" s="152"/>
      <c r="C1344" s="137">
        <v>205</v>
      </c>
      <c r="D1344" s="145" t="s">
        <v>900</v>
      </c>
      <c r="E1344" s="702"/>
      <c r="F1344" s="449"/>
      <c r="G1344" s="245"/>
      <c r="H1344" s="245"/>
      <c r="I1344" s="476">
        <f>F1344+G1344+H1344</f>
        <v>0</v>
      </c>
      <c r="J1344" s="243" t="str">
        <f t="shared" si="330"/>
        <v/>
      </c>
      <c r="K1344" s="244"/>
      <c r="L1344" s="423"/>
      <c r="M1344" s="252"/>
      <c r="N1344" s="315">
        <f>I1344</f>
        <v>0</v>
      </c>
      <c r="O1344" s="424">
        <f>L1344+M1344-N1344</f>
        <v>0</v>
      </c>
      <c r="P1344" s="244"/>
      <c r="Q1344" s="661"/>
      <c r="R1344" s="665"/>
      <c r="S1344" s="665"/>
      <c r="T1344" s="665"/>
      <c r="U1344" s="665"/>
      <c r="V1344" s="665"/>
      <c r="W1344" s="709"/>
      <c r="X1344" s="313">
        <f t="shared" si="331"/>
        <v>0</v>
      </c>
    </row>
    <row r="1345" spans="2:24" ht="18.600000000000001" hidden="1" thickBot="1">
      <c r="B1345" s="152"/>
      <c r="C1345" s="137">
        <v>208</v>
      </c>
      <c r="D1345" s="159" t="s">
        <v>901</v>
      </c>
      <c r="E1345" s="702"/>
      <c r="F1345" s="449"/>
      <c r="G1345" s="245"/>
      <c r="H1345" s="245"/>
      <c r="I1345" s="476">
        <f>F1345+G1345+H1345</f>
        <v>0</v>
      </c>
      <c r="J1345" s="243" t="str">
        <f t="shared" si="330"/>
        <v/>
      </c>
      <c r="K1345" s="244"/>
      <c r="L1345" s="423"/>
      <c r="M1345" s="252"/>
      <c r="N1345" s="315">
        <f>I1345</f>
        <v>0</v>
      </c>
      <c r="O1345" s="424">
        <f>L1345+M1345-N1345</f>
        <v>0</v>
      </c>
      <c r="P1345" s="244"/>
      <c r="Q1345" s="661"/>
      <c r="R1345" s="665"/>
      <c r="S1345" s="665"/>
      <c r="T1345" s="665"/>
      <c r="U1345" s="665"/>
      <c r="V1345" s="665"/>
      <c r="W1345" s="709"/>
      <c r="X1345" s="313">
        <f t="shared" si="331"/>
        <v>0</v>
      </c>
    </row>
    <row r="1346" spans="2:24" ht="18.600000000000001" hidden="1" thickBot="1">
      <c r="B1346" s="143"/>
      <c r="C1346" s="142">
        <v>209</v>
      </c>
      <c r="D1346" s="148" t="s">
        <v>902</v>
      </c>
      <c r="E1346" s="702"/>
      <c r="F1346" s="449"/>
      <c r="G1346" s="245"/>
      <c r="H1346" s="245"/>
      <c r="I1346" s="476">
        <f>F1346+G1346+H1346</f>
        <v>0</v>
      </c>
      <c r="J1346" s="243" t="str">
        <f t="shared" si="330"/>
        <v/>
      </c>
      <c r="K1346" s="244"/>
      <c r="L1346" s="423"/>
      <c r="M1346" s="252"/>
      <c r="N1346" s="315">
        <f>I1346</f>
        <v>0</v>
      </c>
      <c r="O1346" s="424">
        <f>L1346+M1346-N1346</f>
        <v>0</v>
      </c>
      <c r="P1346" s="244"/>
      <c r="Q1346" s="661"/>
      <c r="R1346" s="665"/>
      <c r="S1346" s="665"/>
      <c r="T1346" s="665"/>
      <c r="U1346" s="665"/>
      <c r="V1346" s="665"/>
      <c r="W1346" s="709"/>
      <c r="X1346" s="313">
        <f t="shared" si="331"/>
        <v>0</v>
      </c>
    </row>
    <row r="1347" spans="2:24" ht="18.600000000000001" hidden="1" thickBot="1">
      <c r="B1347" s="684">
        <v>500</v>
      </c>
      <c r="C1347" s="969" t="s">
        <v>203</v>
      </c>
      <c r="D1347" s="969"/>
      <c r="E1347" s="685"/>
      <c r="F1347" s="686">
        <f>SUM(F1348:F1354)</f>
        <v>0</v>
      </c>
      <c r="G1347" s="687">
        <f>SUM(G1348:G1354)</f>
        <v>0</v>
      </c>
      <c r="H1347" s="687">
        <f>SUM(H1348:H1354)</f>
        <v>0</v>
      </c>
      <c r="I1347" s="687">
        <f>SUM(I1348:I1354)</f>
        <v>0</v>
      </c>
      <c r="J1347" s="243" t="str">
        <f t="shared" si="330"/>
        <v/>
      </c>
      <c r="K1347" s="244"/>
      <c r="L1347" s="316">
        <f>SUM(L1348:L1354)</f>
        <v>0</v>
      </c>
      <c r="M1347" s="317">
        <f>SUM(M1348:M1354)</f>
        <v>0</v>
      </c>
      <c r="N1347" s="425">
        <f>SUM(N1348:N1354)</f>
        <v>0</v>
      </c>
      <c r="O1347" s="426">
        <f>SUM(O1348:O1354)</f>
        <v>0</v>
      </c>
      <c r="P1347" s="244"/>
      <c r="Q1347" s="663"/>
      <c r="R1347" s="664"/>
      <c r="S1347" s="665"/>
      <c r="T1347" s="664"/>
      <c r="U1347" s="664"/>
      <c r="V1347" s="664"/>
      <c r="W1347" s="710"/>
      <c r="X1347" s="313">
        <f t="shared" si="331"/>
        <v>0</v>
      </c>
    </row>
    <row r="1348" spans="2:24" ht="18.600000000000001" hidden="1" thickBot="1">
      <c r="B1348" s="143"/>
      <c r="C1348" s="160">
        <v>551</v>
      </c>
      <c r="D1348" s="456" t="s">
        <v>204</v>
      </c>
      <c r="E1348" s="702"/>
      <c r="F1348" s="449"/>
      <c r="G1348" s="245"/>
      <c r="H1348" s="245"/>
      <c r="I1348" s="476">
        <f t="shared" ref="I1348:I1355" si="332">F1348+G1348+H1348</f>
        <v>0</v>
      </c>
      <c r="J1348" s="243" t="str">
        <f t="shared" si="330"/>
        <v/>
      </c>
      <c r="K1348" s="244"/>
      <c r="L1348" s="423"/>
      <c r="M1348" s="252"/>
      <c r="N1348" s="315">
        <f t="shared" ref="N1348:N1355" si="333">I1348</f>
        <v>0</v>
      </c>
      <c r="O1348" s="424">
        <f t="shared" ref="O1348:O1355" si="334">L1348+M1348-N1348</f>
        <v>0</v>
      </c>
      <c r="P1348" s="244"/>
      <c r="Q1348" s="661"/>
      <c r="R1348" s="665"/>
      <c r="S1348" s="665"/>
      <c r="T1348" s="665"/>
      <c r="U1348" s="665"/>
      <c r="V1348" s="665"/>
      <c r="W1348" s="709"/>
      <c r="X1348" s="313">
        <f t="shared" si="331"/>
        <v>0</v>
      </c>
    </row>
    <row r="1349" spans="2:24" ht="18.600000000000001" hidden="1" thickBot="1">
      <c r="B1349" s="143"/>
      <c r="C1349" s="161">
        <v>552</v>
      </c>
      <c r="D1349" s="457" t="s">
        <v>205</v>
      </c>
      <c r="E1349" s="702"/>
      <c r="F1349" s="449"/>
      <c r="G1349" s="245"/>
      <c r="H1349" s="245"/>
      <c r="I1349" s="476">
        <f t="shared" si="332"/>
        <v>0</v>
      </c>
      <c r="J1349" s="243" t="str">
        <f t="shared" si="330"/>
        <v/>
      </c>
      <c r="K1349" s="244"/>
      <c r="L1349" s="423"/>
      <c r="M1349" s="252"/>
      <c r="N1349" s="315">
        <f t="shared" si="333"/>
        <v>0</v>
      </c>
      <c r="O1349" s="424">
        <f t="shared" si="334"/>
        <v>0</v>
      </c>
      <c r="P1349" s="244"/>
      <c r="Q1349" s="661"/>
      <c r="R1349" s="665"/>
      <c r="S1349" s="665"/>
      <c r="T1349" s="665"/>
      <c r="U1349" s="665"/>
      <c r="V1349" s="665"/>
      <c r="W1349" s="709"/>
      <c r="X1349" s="313">
        <f t="shared" si="331"/>
        <v>0</v>
      </c>
    </row>
    <row r="1350" spans="2:24" ht="18.600000000000001" hidden="1" thickBot="1">
      <c r="B1350" s="143"/>
      <c r="C1350" s="161">
        <v>558</v>
      </c>
      <c r="D1350" s="457" t="s">
        <v>1674</v>
      </c>
      <c r="E1350" s="702"/>
      <c r="F1350" s="592">
        <v>0</v>
      </c>
      <c r="G1350" s="592">
        <v>0</v>
      </c>
      <c r="H1350" s="592">
        <v>0</v>
      </c>
      <c r="I1350" s="476">
        <f t="shared" si="332"/>
        <v>0</v>
      </c>
      <c r="J1350" s="243" t="str">
        <f t="shared" si="330"/>
        <v/>
      </c>
      <c r="K1350" s="244"/>
      <c r="L1350" s="423"/>
      <c r="M1350" s="252"/>
      <c r="N1350" s="315">
        <f t="shared" si="333"/>
        <v>0</v>
      </c>
      <c r="O1350" s="424">
        <f t="shared" si="334"/>
        <v>0</v>
      </c>
      <c r="P1350" s="244"/>
      <c r="Q1350" s="661"/>
      <c r="R1350" s="665"/>
      <c r="S1350" s="665"/>
      <c r="T1350" s="665"/>
      <c r="U1350" s="665"/>
      <c r="V1350" s="665"/>
      <c r="W1350" s="709"/>
      <c r="X1350" s="313">
        <f t="shared" si="331"/>
        <v>0</v>
      </c>
    </row>
    <row r="1351" spans="2:24" ht="18.600000000000001" hidden="1" thickBot="1">
      <c r="B1351" s="143"/>
      <c r="C1351" s="161">
        <v>560</v>
      </c>
      <c r="D1351" s="458" t="s">
        <v>206</v>
      </c>
      <c r="E1351" s="702"/>
      <c r="F1351" s="449"/>
      <c r="G1351" s="245"/>
      <c r="H1351" s="245"/>
      <c r="I1351" s="476">
        <f t="shared" si="332"/>
        <v>0</v>
      </c>
      <c r="J1351" s="243" t="str">
        <f t="shared" si="330"/>
        <v/>
      </c>
      <c r="K1351" s="244"/>
      <c r="L1351" s="423"/>
      <c r="M1351" s="252"/>
      <c r="N1351" s="315">
        <f t="shared" si="333"/>
        <v>0</v>
      </c>
      <c r="O1351" s="424">
        <f t="shared" si="334"/>
        <v>0</v>
      </c>
      <c r="P1351" s="244"/>
      <c r="Q1351" s="661"/>
      <c r="R1351" s="665"/>
      <c r="S1351" s="665"/>
      <c r="T1351" s="665"/>
      <c r="U1351" s="665"/>
      <c r="V1351" s="665"/>
      <c r="W1351" s="709"/>
      <c r="X1351" s="313">
        <f t="shared" si="331"/>
        <v>0</v>
      </c>
    </row>
    <row r="1352" spans="2:24" ht="18.600000000000001" hidden="1" thickBot="1">
      <c r="B1352" s="143"/>
      <c r="C1352" s="161">
        <v>580</v>
      </c>
      <c r="D1352" s="457" t="s">
        <v>207</v>
      </c>
      <c r="E1352" s="702"/>
      <c r="F1352" s="449"/>
      <c r="G1352" s="245"/>
      <c r="H1352" s="245"/>
      <c r="I1352" s="476">
        <f t="shared" si="332"/>
        <v>0</v>
      </c>
      <c r="J1352" s="243" t="str">
        <f t="shared" si="330"/>
        <v/>
      </c>
      <c r="K1352" s="244"/>
      <c r="L1352" s="423"/>
      <c r="M1352" s="252"/>
      <c r="N1352" s="315">
        <f t="shared" si="333"/>
        <v>0</v>
      </c>
      <c r="O1352" s="424">
        <f t="shared" si="334"/>
        <v>0</v>
      </c>
      <c r="P1352" s="244"/>
      <c r="Q1352" s="661"/>
      <c r="R1352" s="665"/>
      <c r="S1352" s="665"/>
      <c r="T1352" s="665"/>
      <c r="U1352" s="665"/>
      <c r="V1352" s="665"/>
      <c r="W1352" s="709"/>
      <c r="X1352" s="313">
        <f t="shared" si="331"/>
        <v>0</v>
      </c>
    </row>
    <row r="1353" spans="2:24" ht="18.600000000000001" hidden="1" thickBot="1">
      <c r="B1353" s="143"/>
      <c r="C1353" s="161">
        <v>588</v>
      </c>
      <c r="D1353" s="457" t="s">
        <v>1679</v>
      </c>
      <c r="E1353" s="702"/>
      <c r="F1353" s="592">
        <v>0</v>
      </c>
      <c r="G1353" s="592">
        <v>0</v>
      </c>
      <c r="H1353" s="592">
        <v>0</v>
      </c>
      <c r="I1353" s="476">
        <f t="shared" si="332"/>
        <v>0</v>
      </c>
      <c r="J1353" s="243" t="str">
        <f t="shared" si="330"/>
        <v/>
      </c>
      <c r="K1353" s="244"/>
      <c r="L1353" s="423"/>
      <c r="M1353" s="252"/>
      <c r="N1353" s="315">
        <f t="shared" si="333"/>
        <v>0</v>
      </c>
      <c r="O1353" s="424">
        <f t="shared" si="334"/>
        <v>0</v>
      </c>
      <c r="P1353" s="244"/>
      <c r="Q1353" s="661"/>
      <c r="R1353" s="665"/>
      <c r="S1353" s="665"/>
      <c r="T1353" s="665"/>
      <c r="U1353" s="665"/>
      <c r="V1353" s="665"/>
      <c r="W1353" s="709"/>
      <c r="X1353" s="313">
        <f t="shared" si="331"/>
        <v>0</v>
      </c>
    </row>
    <row r="1354" spans="2:24" ht="32.4" hidden="1" thickBot="1">
      <c r="B1354" s="143"/>
      <c r="C1354" s="162">
        <v>590</v>
      </c>
      <c r="D1354" s="459" t="s">
        <v>208</v>
      </c>
      <c r="E1354" s="702"/>
      <c r="F1354" s="449"/>
      <c r="G1354" s="245"/>
      <c r="H1354" s="245"/>
      <c r="I1354" s="476">
        <f t="shared" si="332"/>
        <v>0</v>
      </c>
      <c r="J1354" s="243" t="str">
        <f t="shared" si="330"/>
        <v/>
      </c>
      <c r="K1354" s="244"/>
      <c r="L1354" s="423"/>
      <c r="M1354" s="252"/>
      <c r="N1354" s="315">
        <f t="shared" si="333"/>
        <v>0</v>
      </c>
      <c r="O1354" s="424">
        <f t="shared" si="334"/>
        <v>0</v>
      </c>
      <c r="P1354" s="244"/>
      <c r="Q1354" s="661"/>
      <c r="R1354" s="665"/>
      <c r="S1354" s="665"/>
      <c r="T1354" s="665"/>
      <c r="U1354" s="665"/>
      <c r="V1354" s="665"/>
      <c r="W1354" s="709"/>
      <c r="X1354" s="313">
        <f t="shared" si="331"/>
        <v>0</v>
      </c>
    </row>
    <row r="1355" spans="2:24" ht="18.600000000000001" hidden="1" thickBot="1">
      <c r="B1355" s="684">
        <v>800</v>
      </c>
      <c r="C1355" s="969" t="s">
        <v>1058</v>
      </c>
      <c r="D1355" s="969"/>
      <c r="E1355" s="685"/>
      <c r="F1355" s="688"/>
      <c r="G1355" s="689"/>
      <c r="H1355" s="689"/>
      <c r="I1355" s="690">
        <f t="shared" si="332"/>
        <v>0</v>
      </c>
      <c r="J1355" s="243" t="str">
        <f t="shared" si="330"/>
        <v/>
      </c>
      <c r="K1355" s="244"/>
      <c r="L1355" s="428"/>
      <c r="M1355" s="254"/>
      <c r="N1355" s="315">
        <f t="shared" si="333"/>
        <v>0</v>
      </c>
      <c r="O1355" s="424">
        <f t="shared" si="334"/>
        <v>0</v>
      </c>
      <c r="P1355" s="244"/>
      <c r="Q1355" s="663"/>
      <c r="R1355" s="664"/>
      <c r="S1355" s="665"/>
      <c r="T1355" s="665"/>
      <c r="U1355" s="664"/>
      <c r="V1355" s="665"/>
      <c r="W1355" s="709"/>
      <c r="X1355" s="313">
        <f t="shared" si="331"/>
        <v>0</v>
      </c>
    </row>
    <row r="1356" spans="2:24" ht="18.600000000000001" thickBot="1">
      <c r="B1356" s="684">
        <v>1000</v>
      </c>
      <c r="C1356" s="971" t="s">
        <v>210</v>
      </c>
      <c r="D1356" s="971"/>
      <c r="E1356" s="685"/>
      <c r="F1356" s="686">
        <f>SUM(F1357:F1373)</f>
        <v>4000</v>
      </c>
      <c r="G1356" s="687">
        <f>SUM(G1357:G1373)</f>
        <v>0</v>
      </c>
      <c r="H1356" s="687">
        <f>SUM(H1357:H1373)</f>
        <v>0</v>
      </c>
      <c r="I1356" s="687">
        <f>SUM(I1357:I1373)</f>
        <v>4000</v>
      </c>
      <c r="J1356" s="243">
        <f t="shared" si="330"/>
        <v>1</v>
      </c>
      <c r="K1356" s="244"/>
      <c r="L1356" s="316">
        <f>SUM(L1357:L1373)</f>
        <v>0</v>
      </c>
      <c r="M1356" s="317">
        <f>SUM(M1357:M1373)</f>
        <v>0</v>
      </c>
      <c r="N1356" s="425">
        <f>SUM(N1357:N1373)</f>
        <v>4000</v>
      </c>
      <c r="O1356" s="426">
        <f>SUM(O1357:O1373)</f>
        <v>-4000</v>
      </c>
      <c r="P1356" s="244"/>
      <c r="Q1356" s="316">
        <f t="shared" ref="Q1356:W1356" si="335">SUM(Q1357:Q1373)</f>
        <v>0</v>
      </c>
      <c r="R1356" s="317">
        <f t="shared" si="335"/>
        <v>0</v>
      </c>
      <c r="S1356" s="317">
        <f t="shared" si="335"/>
        <v>4000</v>
      </c>
      <c r="T1356" s="317">
        <f t="shared" si="335"/>
        <v>-4000</v>
      </c>
      <c r="U1356" s="317">
        <f t="shared" si="335"/>
        <v>0</v>
      </c>
      <c r="V1356" s="317">
        <f t="shared" si="335"/>
        <v>0</v>
      </c>
      <c r="W1356" s="426">
        <f t="shared" si="335"/>
        <v>0</v>
      </c>
      <c r="X1356" s="313">
        <f t="shared" si="331"/>
        <v>-4000</v>
      </c>
    </row>
    <row r="1357" spans="2:24" ht="18.600000000000001" hidden="1" thickBot="1">
      <c r="B1357" s="136"/>
      <c r="C1357" s="144">
        <v>1011</v>
      </c>
      <c r="D1357" s="163" t="s">
        <v>211</v>
      </c>
      <c r="E1357" s="702"/>
      <c r="F1357" s="449"/>
      <c r="G1357" s="245"/>
      <c r="H1357" s="245"/>
      <c r="I1357" s="476">
        <f t="shared" ref="I1357:I1373" si="336">F1357+G1357+H1357</f>
        <v>0</v>
      </c>
      <c r="J1357" s="243" t="str">
        <f t="shared" si="330"/>
        <v/>
      </c>
      <c r="K1357" s="244"/>
      <c r="L1357" s="423"/>
      <c r="M1357" s="252"/>
      <c r="N1357" s="315">
        <f t="shared" ref="N1357:N1373" si="337">I1357</f>
        <v>0</v>
      </c>
      <c r="O1357" s="424">
        <f t="shared" ref="O1357:O1373" si="338">L1357+M1357-N1357</f>
        <v>0</v>
      </c>
      <c r="P1357" s="244"/>
      <c r="Q1357" s="423"/>
      <c r="R1357" s="252"/>
      <c r="S1357" s="429">
        <f t="shared" ref="S1357:S1364" si="339">+IF(+(L1357+M1357)&gt;=I1357,+M1357,+(+I1357-L1357))</f>
        <v>0</v>
      </c>
      <c r="T1357" s="315">
        <f t="shared" ref="T1357:T1364" si="340">Q1357+R1357-S1357</f>
        <v>0</v>
      </c>
      <c r="U1357" s="252"/>
      <c r="V1357" s="252"/>
      <c r="W1357" s="253"/>
      <c r="X1357" s="313">
        <f t="shared" si="331"/>
        <v>0</v>
      </c>
    </row>
    <row r="1358" spans="2:24" ht="18.600000000000001" hidden="1" thickBot="1">
      <c r="B1358" s="136"/>
      <c r="C1358" s="137">
        <v>1012</v>
      </c>
      <c r="D1358" s="145" t="s">
        <v>212</v>
      </c>
      <c r="E1358" s="702"/>
      <c r="F1358" s="449"/>
      <c r="G1358" s="245"/>
      <c r="H1358" s="245"/>
      <c r="I1358" s="476">
        <f t="shared" si="336"/>
        <v>0</v>
      </c>
      <c r="J1358" s="243" t="str">
        <f t="shared" si="330"/>
        <v/>
      </c>
      <c r="K1358" s="244"/>
      <c r="L1358" s="423"/>
      <c r="M1358" s="252"/>
      <c r="N1358" s="315">
        <f t="shared" si="337"/>
        <v>0</v>
      </c>
      <c r="O1358" s="424">
        <f t="shared" si="338"/>
        <v>0</v>
      </c>
      <c r="P1358" s="244"/>
      <c r="Q1358" s="423"/>
      <c r="R1358" s="252"/>
      <c r="S1358" s="429">
        <f t="shared" si="339"/>
        <v>0</v>
      </c>
      <c r="T1358" s="315">
        <f t="shared" si="340"/>
        <v>0</v>
      </c>
      <c r="U1358" s="252"/>
      <c r="V1358" s="252"/>
      <c r="W1358" s="253"/>
      <c r="X1358" s="313">
        <f t="shared" si="331"/>
        <v>0</v>
      </c>
    </row>
    <row r="1359" spans="2:24" ht="18.600000000000001" hidden="1" thickBot="1">
      <c r="B1359" s="136"/>
      <c r="C1359" s="137">
        <v>1013</v>
      </c>
      <c r="D1359" s="145" t="s">
        <v>213</v>
      </c>
      <c r="E1359" s="702"/>
      <c r="F1359" s="449"/>
      <c r="G1359" s="245"/>
      <c r="H1359" s="245"/>
      <c r="I1359" s="476">
        <f t="shared" si="336"/>
        <v>0</v>
      </c>
      <c r="J1359" s="243" t="str">
        <f t="shared" si="330"/>
        <v/>
      </c>
      <c r="K1359" s="244"/>
      <c r="L1359" s="423"/>
      <c r="M1359" s="252"/>
      <c r="N1359" s="315">
        <f t="shared" si="337"/>
        <v>0</v>
      </c>
      <c r="O1359" s="424">
        <f t="shared" si="338"/>
        <v>0</v>
      </c>
      <c r="P1359" s="244"/>
      <c r="Q1359" s="423"/>
      <c r="R1359" s="252"/>
      <c r="S1359" s="429">
        <f t="shared" si="339"/>
        <v>0</v>
      </c>
      <c r="T1359" s="315">
        <f t="shared" si="340"/>
        <v>0</v>
      </c>
      <c r="U1359" s="252"/>
      <c r="V1359" s="252"/>
      <c r="W1359" s="253"/>
      <c r="X1359" s="313">
        <f t="shared" si="331"/>
        <v>0</v>
      </c>
    </row>
    <row r="1360" spans="2:24" ht="18.600000000000001" hidden="1" thickBot="1">
      <c r="B1360" s="136"/>
      <c r="C1360" s="137">
        <v>1014</v>
      </c>
      <c r="D1360" s="145" t="s">
        <v>214</v>
      </c>
      <c r="E1360" s="702"/>
      <c r="F1360" s="449"/>
      <c r="G1360" s="245"/>
      <c r="H1360" s="245"/>
      <c r="I1360" s="476">
        <f t="shared" si="336"/>
        <v>0</v>
      </c>
      <c r="J1360" s="243" t="str">
        <f t="shared" si="330"/>
        <v/>
      </c>
      <c r="K1360" s="244"/>
      <c r="L1360" s="423"/>
      <c r="M1360" s="252"/>
      <c r="N1360" s="315">
        <f t="shared" si="337"/>
        <v>0</v>
      </c>
      <c r="O1360" s="424">
        <f t="shared" si="338"/>
        <v>0</v>
      </c>
      <c r="P1360" s="244"/>
      <c r="Q1360" s="423"/>
      <c r="R1360" s="252"/>
      <c r="S1360" s="429">
        <f t="shared" si="339"/>
        <v>0</v>
      </c>
      <c r="T1360" s="315">
        <f t="shared" si="340"/>
        <v>0</v>
      </c>
      <c r="U1360" s="252"/>
      <c r="V1360" s="252"/>
      <c r="W1360" s="253"/>
      <c r="X1360" s="313">
        <f t="shared" si="331"/>
        <v>0</v>
      </c>
    </row>
    <row r="1361" spans="2:24" ht="18.600000000000001" hidden="1" thickBot="1">
      <c r="B1361" s="136"/>
      <c r="C1361" s="137">
        <v>1015</v>
      </c>
      <c r="D1361" s="145" t="s">
        <v>215</v>
      </c>
      <c r="E1361" s="702"/>
      <c r="F1361" s="449"/>
      <c r="G1361" s="245"/>
      <c r="H1361" s="245"/>
      <c r="I1361" s="476">
        <f t="shared" si="336"/>
        <v>0</v>
      </c>
      <c r="J1361" s="243" t="str">
        <f t="shared" si="330"/>
        <v/>
      </c>
      <c r="K1361" s="244"/>
      <c r="L1361" s="423"/>
      <c r="M1361" s="252"/>
      <c r="N1361" s="315">
        <f t="shared" si="337"/>
        <v>0</v>
      </c>
      <c r="O1361" s="424">
        <f t="shared" si="338"/>
        <v>0</v>
      </c>
      <c r="P1361" s="244"/>
      <c r="Q1361" s="423"/>
      <c r="R1361" s="252"/>
      <c r="S1361" s="429">
        <f t="shared" si="339"/>
        <v>0</v>
      </c>
      <c r="T1361" s="315">
        <f t="shared" si="340"/>
        <v>0</v>
      </c>
      <c r="U1361" s="252"/>
      <c r="V1361" s="252"/>
      <c r="W1361" s="253"/>
      <c r="X1361" s="313">
        <f t="shared" si="331"/>
        <v>0</v>
      </c>
    </row>
    <row r="1362" spans="2:24" ht="18.600000000000001" hidden="1" thickBot="1">
      <c r="B1362" s="136"/>
      <c r="C1362" s="137">
        <v>1016</v>
      </c>
      <c r="D1362" s="145" t="s">
        <v>216</v>
      </c>
      <c r="E1362" s="702"/>
      <c r="F1362" s="449"/>
      <c r="G1362" s="245"/>
      <c r="H1362" s="245"/>
      <c r="I1362" s="476">
        <f t="shared" si="336"/>
        <v>0</v>
      </c>
      <c r="J1362" s="243" t="str">
        <f t="shared" si="330"/>
        <v/>
      </c>
      <c r="K1362" s="244"/>
      <c r="L1362" s="423"/>
      <c r="M1362" s="252"/>
      <c r="N1362" s="315">
        <f t="shared" si="337"/>
        <v>0</v>
      </c>
      <c r="O1362" s="424">
        <f t="shared" si="338"/>
        <v>0</v>
      </c>
      <c r="P1362" s="244"/>
      <c r="Q1362" s="423"/>
      <c r="R1362" s="252"/>
      <c r="S1362" s="429">
        <f t="shared" si="339"/>
        <v>0</v>
      </c>
      <c r="T1362" s="315">
        <f t="shared" si="340"/>
        <v>0</v>
      </c>
      <c r="U1362" s="252"/>
      <c r="V1362" s="252"/>
      <c r="W1362" s="253"/>
      <c r="X1362" s="313">
        <f t="shared" si="331"/>
        <v>0</v>
      </c>
    </row>
    <row r="1363" spans="2:24" ht="18.600000000000001" thickBot="1">
      <c r="B1363" s="140"/>
      <c r="C1363" s="164">
        <v>1020</v>
      </c>
      <c r="D1363" s="165" t="s">
        <v>217</v>
      </c>
      <c r="E1363" s="702"/>
      <c r="F1363" s="449">
        <v>4000</v>
      </c>
      <c r="G1363" s="245"/>
      <c r="H1363" s="245"/>
      <c r="I1363" s="476">
        <f t="shared" si="336"/>
        <v>4000</v>
      </c>
      <c r="J1363" s="243">
        <f t="shared" si="330"/>
        <v>1</v>
      </c>
      <c r="K1363" s="244"/>
      <c r="L1363" s="423"/>
      <c r="M1363" s="252"/>
      <c r="N1363" s="315">
        <f t="shared" si="337"/>
        <v>4000</v>
      </c>
      <c r="O1363" s="424">
        <f t="shared" si="338"/>
        <v>-4000</v>
      </c>
      <c r="P1363" s="244"/>
      <c r="Q1363" s="423"/>
      <c r="R1363" s="252"/>
      <c r="S1363" s="429">
        <f t="shared" si="339"/>
        <v>4000</v>
      </c>
      <c r="T1363" s="315">
        <f t="shared" si="340"/>
        <v>-4000</v>
      </c>
      <c r="U1363" s="252"/>
      <c r="V1363" s="252"/>
      <c r="W1363" s="253"/>
      <c r="X1363" s="313">
        <f t="shared" si="331"/>
        <v>-4000</v>
      </c>
    </row>
    <row r="1364" spans="2:24" ht="18.600000000000001" hidden="1" thickBot="1">
      <c r="B1364" s="136"/>
      <c r="C1364" s="137">
        <v>1030</v>
      </c>
      <c r="D1364" s="145" t="s">
        <v>218</v>
      </c>
      <c r="E1364" s="702"/>
      <c r="F1364" s="449"/>
      <c r="G1364" s="245"/>
      <c r="H1364" s="245"/>
      <c r="I1364" s="476">
        <f t="shared" si="336"/>
        <v>0</v>
      </c>
      <c r="J1364" s="243" t="str">
        <f t="shared" si="330"/>
        <v/>
      </c>
      <c r="K1364" s="244"/>
      <c r="L1364" s="423"/>
      <c r="M1364" s="252"/>
      <c r="N1364" s="315">
        <f t="shared" si="337"/>
        <v>0</v>
      </c>
      <c r="O1364" s="424">
        <f t="shared" si="338"/>
        <v>0</v>
      </c>
      <c r="P1364" s="244"/>
      <c r="Q1364" s="423"/>
      <c r="R1364" s="252"/>
      <c r="S1364" s="429">
        <f t="shared" si="339"/>
        <v>0</v>
      </c>
      <c r="T1364" s="315">
        <f t="shared" si="340"/>
        <v>0</v>
      </c>
      <c r="U1364" s="252"/>
      <c r="V1364" s="252"/>
      <c r="W1364" s="253"/>
      <c r="X1364" s="313">
        <f t="shared" si="331"/>
        <v>0</v>
      </c>
    </row>
    <row r="1365" spans="2:24" ht="18.600000000000001" hidden="1" thickBot="1">
      <c r="B1365" s="136"/>
      <c r="C1365" s="164">
        <v>1051</v>
      </c>
      <c r="D1365" s="167" t="s">
        <v>219</v>
      </c>
      <c r="E1365" s="702"/>
      <c r="F1365" s="449"/>
      <c r="G1365" s="245"/>
      <c r="H1365" s="245"/>
      <c r="I1365" s="476">
        <f t="shared" si="336"/>
        <v>0</v>
      </c>
      <c r="J1365" s="243" t="str">
        <f t="shared" si="330"/>
        <v/>
      </c>
      <c r="K1365" s="244"/>
      <c r="L1365" s="423"/>
      <c r="M1365" s="252"/>
      <c r="N1365" s="315">
        <f t="shared" si="337"/>
        <v>0</v>
      </c>
      <c r="O1365" s="424">
        <f t="shared" si="338"/>
        <v>0</v>
      </c>
      <c r="P1365" s="244"/>
      <c r="Q1365" s="661"/>
      <c r="R1365" s="665"/>
      <c r="S1365" s="665"/>
      <c r="T1365" s="665"/>
      <c r="U1365" s="665"/>
      <c r="V1365" s="665"/>
      <c r="W1365" s="709"/>
      <c r="X1365" s="313">
        <f t="shared" si="331"/>
        <v>0</v>
      </c>
    </row>
    <row r="1366" spans="2:24" ht="18.600000000000001" hidden="1" thickBot="1">
      <c r="B1366" s="136"/>
      <c r="C1366" s="137">
        <v>1052</v>
      </c>
      <c r="D1366" s="145" t="s">
        <v>220</v>
      </c>
      <c r="E1366" s="702"/>
      <c r="F1366" s="449"/>
      <c r="G1366" s="245"/>
      <c r="H1366" s="245"/>
      <c r="I1366" s="476">
        <f t="shared" si="336"/>
        <v>0</v>
      </c>
      <c r="J1366" s="243" t="str">
        <f t="shared" si="330"/>
        <v/>
      </c>
      <c r="K1366" s="244"/>
      <c r="L1366" s="423"/>
      <c r="M1366" s="252"/>
      <c r="N1366" s="315">
        <f t="shared" si="337"/>
        <v>0</v>
      </c>
      <c r="O1366" s="424">
        <f t="shared" si="338"/>
        <v>0</v>
      </c>
      <c r="P1366" s="244"/>
      <c r="Q1366" s="661"/>
      <c r="R1366" s="665"/>
      <c r="S1366" s="665"/>
      <c r="T1366" s="665"/>
      <c r="U1366" s="665"/>
      <c r="V1366" s="665"/>
      <c r="W1366" s="709"/>
      <c r="X1366" s="313">
        <f t="shared" si="331"/>
        <v>0</v>
      </c>
    </row>
    <row r="1367" spans="2:24" ht="18.600000000000001" hidden="1" thickBot="1">
      <c r="B1367" s="136"/>
      <c r="C1367" s="168">
        <v>1053</v>
      </c>
      <c r="D1367" s="169" t="s">
        <v>1680</v>
      </c>
      <c r="E1367" s="702"/>
      <c r="F1367" s="449"/>
      <c r="G1367" s="245"/>
      <c r="H1367" s="245"/>
      <c r="I1367" s="476">
        <f t="shared" si="336"/>
        <v>0</v>
      </c>
      <c r="J1367" s="243" t="str">
        <f t="shared" si="330"/>
        <v/>
      </c>
      <c r="K1367" s="244"/>
      <c r="L1367" s="423"/>
      <c r="M1367" s="252"/>
      <c r="N1367" s="315">
        <f t="shared" si="337"/>
        <v>0</v>
      </c>
      <c r="O1367" s="424">
        <f t="shared" si="338"/>
        <v>0</v>
      </c>
      <c r="P1367" s="244"/>
      <c r="Q1367" s="661"/>
      <c r="R1367" s="665"/>
      <c r="S1367" s="665"/>
      <c r="T1367" s="665"/>
      <c r="U1367" s="665"/>
      <c r="V1367" s="665"/>
      <c r="W1367" s="709"/>
      <c r="X1367" s="313">
        <f t="shared" si="331"/>
        <v>0</v>
      </c>
    </row>
    <row r="1368" spans="2:24" ht="18.600000000000001" hidden="1" thickBot="1">
      <c r="B1368" s="136"/>
      <c r="C1368" s="137">
        <v>1062</v>
      </c>
      <c r="D1368" s="139" t="s">
        <v>221</v>
      </c>
      <c r="E1368" s="702"/>
      <c r="F1368" s="449"/>
      <c r="G1368" s="245"/>
      <c r="H1368" s="245"/>
      <c r="I1368" s="476">
        <f t="shared" si="336"/>
        <v>0</v>
      </c>
      <c r="J1368" s="243" t="str">
        <f t="shared" si="330"/>
        <v/>
      </c>
      <c r="K1368" s="244"/>
      <c r="L1368" s="423"/>
      <c r="M1368" s="252"/>
      <c r="N1368" s="315">
        <f t="shared" si="337"/>
        <v>0</v>
      </c>
      <c r="O1368" s="424">
        <f t="shared" si="338"/>
        <v>0</v>
      </c>
      <c r="P1368" s="244"/>
      <c r="Q1368" s="423"/>
      <c r="R1368" s="252"/>
      <c r="S1368" s="429">
        <f>+IF(+(L1368+M1368)&gt;=I1368,+M1368,+(+I1368-L1368))</f>
        <v>0</v>
      </c>
      <c r="T1368" s="315">
        <f>Q1368+R1368-S1368</f>
        <v>0</v>
      </c>
      <c r="U1368" s="252"/>
      <c r="V1368" s="252"/>
      <c r="W1368" s="253"/>
      <c r="X1368" s="313">
        <f t="shared" si="331"/>
        <v>0</v>
      </c>
    </row>
    <row r="1369" spans="2:24" ht="18.600000000000001" hidden="1" thickBot="1">
      <c r="B1369" s="136"/>
      <c r="C1369" s="137">
        <v>1063</v>
      </c>
      <c r="D1369" s="139" t="s">
        <v>222</v>
      </c>
      <c r="E1369" s="702"/>
      <c r="F1369" s="449"/>
      <c r="G1369" s="245"/>
      <c r="H1369" s="245"/>
      <c r="I1369" s="476">
        <f t="shared" si="336"/>
        <v>0</v>
      </c>
      <c r="J1369" s="243" t="str">
        <f t="shared" si="330"/>
        <v/>
      </c>
      <c r="K1369" s="244"/>
      <c r="L1369" s="423"/>
      <c r="M1369" s="252"/>
      <c r="N1369" s="315">
        <f t="shared" si="337"/>
        <v>0</v>
      </c>
      <c r="O1369" s="424">
        <f t="shared" si="338"/>
        <v>0</v>
      </c>
      <c r="P1369" s="244"/>
      <c r="Q1369" s="661"/>
      <c r="R1369" s="665"/>
      <c r="S1369" s="665"/>
      <c r="T1369" s="665"/>
      <c r="U1369" s="665"/>
      <c r="V1369" s="665"/>
      <c r="W1369" s="709"/>
      <c r="X1369" s="313">
        <f t="shared" si="331"/>
        <v>0</v>
      </c>
    </row>
    <row r="1370" spans="2:24" ht="18.600000000000001" hidden="1" thickBot="1">
      <c r="B1370" s="136"/>
      <c r="C1370" s="168">
        <v>1069</v>
      </c>
      <c r="D1370" s="170" t="s">
        <v>223</v>
      </c>
      <c r="E1370" s="702"/>
      <c r="F1370" s="449"/>
      <c r="G1370" s="245"/>
      <c r="H1370" s="245"/>
      <c r="I1370" s="476">
        <f t="shared" si="336"/>
        <v>0</v>
      </c>
      <c r="J1370" s="243" t="str">
        <f t="shared" ref="J1370:J1401" si="341">(IF($E1370&lt;&gt;0,$J$2,IF($I1370&lt;&gt;0,$J$2,"")))</f>
        <v/>
      </c>
      <c r="K1370" s="244"/>
      <c r="L1370" s="423"/>
      <c r="M1370" s="252"/>
      <c r="N1370" s="315">
        <f t="shared" si="337"/>
        <v>0</v>
      </c>
      <c r="O1370" s="424">
        <f t="shared" si="338"/>
        <v>0</v>
      </c>
      <c r="P1370" s="244"/>
      <c r="Q1370" s="423"/>
      <c r="R1370" s="252"/>
      <c r="S1370" s="429">
        <f>+IF(+(L1370+M1370)&gt;=I1370,+M1370,+(+I1370-L1370))</f>
        <v>0</v>
      </c>
      <c r="T1370" s="315">
        <f>Q1370+R1370-S1370</f>
        <v>0</v>
      </c>
      <c r="U1370" s="252"/>
      <c r="V1370" s="252"/>
      <c r="W1370" s="253"/>
      <c r="X1370" s="313">
        <f t="shared" ref="X1370:X1401" si="342">T1370-U1370-V1370-W1370</f>
        <v>0</v>
      </c>
    </row>
    <row r="1371" spans="2:24" ht="31.8" hidden="1" thickBot="1">
      <c r="B1371" s="140"/>
      <c r="C1371" s="137">
        <v>1091</v>
      </c>
      <c r="D1371" s="145" t="s">
        <v>224</v>
      </c>
      <c r="E1371" s="702"/>
      <c r="F1371" s="449"/>
      <c r="G1371" s="245"/>
      <c r="H1371" s="245"/>
      <c r="I1371" s="476">
        <f t="shared" si="336"/>
        <v>0</v>
      </c>
      <c r="J1371" s="243" t="str">
        <f t="shared" si="341"/>
        <v/>
      </c>
      <c r="K1371" s="244"/>
      <c r="L1371" s="423"/>
      <c r="M1371" s="252"/>
      <c r="N1371" s="315">
        <f t="shared" si="337"/>
        <v>0</v>
      </c>
      <c r="O1371" s="424">
        <f t="shared" si="338"/>
        <v>0</v>
      </c>
      <c r="P1371" s="244"/>
      <c r="Q1371" s="423"/>
      <c r="R1371" s="252"/>
      <c r="S1371" s="429">
        <f>+IF(+(L1371+M1371)&gt;=I1371,+M1371,+(+I1371-L1371))</f>
        <v>0</v>
      </c>
      <c r="T1371" s="315">
        <f>Q1371+R1371-S1371</f>
        <v>0</v>
      </c>
      <c r="U1371" s="252"/>
      <c r="V1371" s="252"/>
      <c r="W1371" s="253"/>
      <c r="X1371" s="313">
        <f t="shared" si="342"/>
        <v>0</v>
      </c>
    </row>
    <row r="1372" spans="2:24" ht="18.600000000000001" hidden="1" thickBot="1">
      <c r="B1372" s="136"/>
      <c r="C1372" s="137">
        <v>1092</v>
      </c>
      <c r="D1372" s="145" t="s">
        <v>351</v>
      </c>
      <c r="E1372" s="702"/>
      <c r="F1372" s="449"/>
      <c r="G1372" s="245"/>
      <c r="H1372" s="245"/>
      <c r="I1372" s="476">
        <f t="shared" si="336"/>
        <v>0</v>
      </c>
      <c r="J1372" s="243" t="str">
        <f t="shared" si="341"/>
        <v/>
      </c>
      <c r="K1372" s="244"/>
      <c r="L1372" s="423"/>
      <c r="M1372" s="252"/>
      <c r="N1372" s="315">
        <f t="shared" si="337"/>
        <v>0</v>
      </c>
      <c r="O1372" s="424">
        <f t="shared" si="338"/>
        <v>0</v>
      </c>
      <c r="P1372" s="244"/>
      <c r="Q1372" s="661"/>
      <c r="R1372" s="665"/>
      <c r="S1372" s="665"/>
      <c r="T1372" s="665"/>
      <c r="U1372" s="665"/>
      <c r="V1372" s="665"/>
      <c r="W1372" s="709"/>
      <c r="X1372" s="313">
        <f t="shared" si="342"/>
        <v>0</v>
      </c>
    </row>
    <row r="1373" spans="2:24" ht="18.600000000000001" hidden="1" thickBot="1">
      <c r="B1373" s="136"/>
      <c r="C1373" s="142">
        <v>1098</v>
      </c>
      <c r="D1373" s="146" t="s">
        <v>225</v>
      </c>
      <c r="E1373" s="702"/>
      <c r="F1373" s="449"/>
      <c r="G1373" s="245"/>
      <c r="H1373" s="245"/>
      <c r="I1373" s="476">
        <f t="shared" si="336"/>
        <v>0</v>
      </c>
      <c r="J1373" s="243" t="str">
        <f t="shared" si="341"/>
        <v/>
      </c>
      <c r="K1373" s="244"/>
      <c r="L1373" s="423"/>
      <c r="M1373" s="252"/>
      <c r="N1373" s="315">
        <f t="shared" si="337"/>
        <v>0</v>
      </c>
      <c r="O1373" s="424">
        <f t="shared" si="338"/>
        <v>0</v>
      </c>
      <c r="P1373" s="244"/>
      <c r="Q1373" s="423"/>
      <c r="R1373" s="252"/>
      <c r="S1373" s="429">
        <f>+IF(+(L1373+M1373)&gt;=I1373,+M1373,+(+I1373-L1373))</f>
        <v>0</v>
      </c>
      <c r="T1373" s="315">
        <f>Q1373+R1373-S1373</f>
        <v>0</v>
      </c>
      <c r="U1373" s="252"/>
      <c r="V1373" s="252"/>
      <c r="W1373" s="253"/>
      <c r="X1373" s="313">
        <f t="shared" si="342"/>
        <v>0</v>
      </c>
    </row>
    <row r="1374" spans="2:24" ht="18.600000000000001" hidden="1" thickBot="1">
      <c r="B1374" s="684">
        <v>1900</v>
      </c>
      <c r="C1374" s="946" t="s">
        <v>285</v>
      </c>
      <c r="D1374" s="946"/>
      <c r="E1374" s="685"/>
      <c r="F1374" s="686">
        <f>SUM(F1375:F1377)</f>
        <v>0</v>
      </c>
      <c r="G1374" s="687">
        <f>SUM(G1375:G1377)</f>
        <v>0</v>
      </c>
      <c r="H1374" s="687">
        <f>SUM(H1375:H1377)</f>
        <v>0</v>
      </c>
      <c r="I1374" s="687">
        <f>SUM(I1375:I1377)</f>
        <v>0</v>
      </c>
      <c r="J1374" s="243" t="str">
        <f t="shared" si="341"/>
        <v/>
      </c>
      <c r="K1374" s="244"/>
      <c r="L1374" s="316">
        <f>SUM(L1375:L1377)</f>
        <v>0</v>
      </c>
      <c r="M1374" s="317">
        <f>SUM(M1375:M1377)</f>
        <v>0</v>
      </c>
      <c r="N1374" s="425">
        <f>SUM(N1375:N1377)</f>
        <v>0</v>
      </c>
      <c r="O1374" s="426">
        <f>SUM(O1375:O1377)</f>
        <v>0</v>
      </c>
      <c r="P1374" s="244"/>
      <c r="Q1374" s="663"/>
      <c r="R1374" s="664"/>
      <c r="S1374" s="664"/>
      <c r="T1374" s="664"/>
      <c r="U1374" s="664"/>
      <c r="V1374" s="664"/>
      <c r="W1374" s="710"/>
      <c r="X1374" s="313">
        <f t="shared" si="342"/>
        <v>0</v>
      </c>
    </row>
    <row r="1375" spans="2:24" ht="18.600000000000001" hidden="1" thickBot="1">
      <c r="B1375" s="136"/>
      <c r="C1375" s="144">
        <v>1901</v>
      </c>
      <c r="D1375" s="138" t="s">
        <v>286</v>
      </c>
      <c r="E1375" s="702"/>
      <c r="F1375" s="449"/>
      <c r="G1375" s="245"/>
      <c r="H1375" s="245"/>
      <c r="I1375" s="476">
        <f>F1375+G1375+H1375</f>
        <v>0</v>
      </c>
      <c r="J1375" s="243" t="str">
        <f t="shared" si="341"/>
        <v/>
      </c>
      <c r="K1375" s="244"/>
      <c r="L1375" s="423"/>
      <c r="M1375" s="252"/>
      <c r="N1375" s="315">
        <f>I1375</f>
        <v>0</v>
      </c>
      <c r="O1375" s="424">
        <f>L1375+M1375-N1375</f>
        <v>0</v>
      </c>
      <c r="P1375" s="244"/>
      <c r="Q1375" s="661"/>
      <c r="R1375" s="665"/>
      <c r="S1375" s="665"/>
      <c r="T1375" s="665"/>
      <c r="U1375" s="665"/>
      <c r="V1375" s="665"/>
      <c r="W1375" s="709"/>
      <c r="X1375" s="313">
        <f t="shared" si="342"/>
        <v>0</v>
      </c>
    </row>
    <row r="1376" spans="2:24" ht="18.600000000000001" hidden="1" thickBot="1">
      <c r="B1376" s="136"/>
      <c r="C1376" s="137">
        <v>1981</v>
      </c>
      <c r="D1376" s="139" t="s">
        <v>287</v>
      </c>
      <c r="E1376" s="702"/>
      <c r="F1376" s="449"/>
      <c r="G1376" s="245"/>
      <c r="H1376" s="245"/>
      <c r="I1376" s="476">
        <f>F1376+G1376+H1376</f>
        <v>0</v>
      </c>
      <c r="J1376" s="243" t="str">
        <f t="shared" si="341"/>
        <v/>
      </c>
      <c r="K1376" s="244"/>
      <c r="L1376" s="423"/>
      <c r="M1376" s="252"/>
      <c r="N1376" s="315">
        <f>I1376</f>
        <v>0</v>
      </c>
      <c r="O1376" s="424">
        <f>L1376+M1376-N1376</f>
        <v>0</v>
      </c>
      <c r="P1376" s="244"/>
      <c r="Q1376" s="661"/>
      <c r="R1376" s="665"/>
      <c r="S1376" s="665"/>
      <c r="T1376" s="665"/>
      <c r="U1376" s="665"/>
      <c r="V1376" s="665"/>
      <c r="W1376" s="709"/>
      <c r="X1376" s="313">
        <f t="shared" si="342"/>
        <v>0</v>
      </c>
    </row>
    <row r="1377" spans="2:24" ht="18.600000000000001" hidden="1" thickBot="1">
      <c r="B1377" s="136"/>
      <c r="C1377" s="142">
        <v>1991</v>
      </c>
      <c r="D1377" s="141" t="s">
        <v>288</v>
      </c>
      <c r="E1377" s="702"/>
      <c r="F1377" s="449"/>
      <c r="G1377" s="245"/>
      <c r="H1377" s="245"/>
      <c r="I1377" s="476">
        <f>F1377+G1377+H1377</f>
        <v>0</v>
      </c>
      <c r="J1377" s="243" t="str">
        <f t="shared" si="341"/>
        <v/>
      </c>
      <c r="K1377" s="244"/>
      <c r="L1377" s="423"/>
      <c r="M1377" s="252"/>
      <c r="N1377" s="315">
        <f>I1377</f>
        <v>0</v>
      </c>
      <c r="O1377" s="424">
        <f>L1377+M1377-N1377</f>
        <v>0</v>
      </c>
      <c r="P1377" s="244"/>
      <c r="Q1377" s="661"/>
      <c r="R1377" s="665"/>
      <c r="S1377" s="665"/>
      <c r="T1377" s="665"/>
      <c r="U1377" s="665"/>
      <c r="V1377" s="665"/>
      <c r="W1377" s="709"/>
      <c r="X1377" s="313">
        <f t="shared" si="342"/>
        <v>0</v>
      </c>
    </row>
    <row r="1378" spans="2:24" ht="18.600000000000001" hidden="1" thickBot="1">
      <c r="B1378" s="684">
        <v>2100</v>
      </c>
      <c r="C1378" s="946" t="s">
        <v>1066</v>
      </c>
      <c r="D1378" s="946"/>
      <c r="E1378" s="685"/>
      <c r="F1378" s="686">
        <f>SUM(F1379:F1383)</f>
        <v>0</v>
      </c>
      <c r="G1378" s="687">
        <f>SUM(G1379:G1383)</f>
        <v>0</v>
      </c>
      <c r="H1378" s="687">
        <f>SUM(H1379:H1383)</f>
        <v>0</v>
      </c>
      <c r="I1378" s="687">
        <f>SUM(I1379:I1383)</f>
        <v>0</v>
      </c>
      <c r="J1378" s="243" t="str">
        <f t="shared" si="341"/>
        <v/>
      </c>
      <c r="K1378" s="244"/>
      <c r="L1378" s="316">
        <f>SUM(L1379:L1383)</f>
        <v>0</v>
      </c>
      <c r="M1378" s="317">
        <f>SUM(M1379:M1383)</f>
        <v>0</v>
      </c>
      <c r="N1378" s="425">
        <f>SUM(N1379:N1383)</f>
        <v>0</v>
      </c>
      <c r="O1378" s="426">
        <f>SUM(O1379:O1383)</f>
        <v>0</v>
      </c>
      <c r="P1378" s="244"/>
      <c r="Q1378" s="663"/>
      <c r="R1378" s="664"/>
      <c r="S1378" s="664"/>
      <c r="T1378" s="664"/>
      <c r="U1378" s="664"/>
      <c r="V1378" s="664"/>
      <c r="W1378" s="710"/>
      <c r="X1378" s="313">
        <f t="shared" si="342"/>
        <v>0</v>
      </c>
    </row>
    <row r="1379" spans="2:24" ht="18.600000000000001" hidden="1" thickBot="1">
      <c r="B1379" s="136"/>
      <c r="C1379" s="144">
        <v>2110</v>
      </c>
      <c r="D1379" s="147" t="s">
        <v>226</v>
      </c>
      <c r="E1379" s="702"/>
      <c r="F1379" s="449"/>
      <c r="G1379" s="245"/>
      <c r="H1379" s="245"/>
      <c r="I1379" s="476">
        <f>F1379+G1379+H1379</f>
        <v>0</v>
      </c>
      <c r="J1379" s="243" t="str">
        <f t="shared" si="341"/>
        <v/>
      </c>
      <c r="K1379" s="244"/>
      <c r="L1379" s="423"/>
      <c r="M1379" s="252"/>
      <c r="N1379" s="315">
        <f>I1379</f>
        <v>0</v>
      </c>
      <c r="O1379" s="424">
        <f>L1379+M1379-N1379</f>
        <v>0</v>
      </c>
      <c r="P1379" s="244"/>
      <c r="Q1379" s="661"/>
      <c r="R1379" s="665"/>
      <c r="S1379" s="665"/>
      <c r="T1379" s="665"/>
      <c r="U1379" s="665"/>
      <c r="V1379" s="665"/>
      <c r="W1379" s="709"/>
      <c r="X1379" s="313">
        <f t="shared" si="342"/>
        <v>0</v>
      </c>
    </row>
    <row r="1380" spans="2:24" ht="18.600000000000001" hidden="1" thickBot="1">
      <c r="B1380" s="171"/>
      <c r="C1380" s="137">
        <v>2120</v>
      </c>
      <c r="D1380" s="159" t="s">
        <v>227</v>
      </c>
      <c r="E1380" s="702"/>
      <c r="F1380" s="449"/>
      <c r="G1380" s="245"/>
      <c r="H1380" s="245"/>
      <c r="I1380" s="476">
        <f>F1380+G1380+H1380</f>
        <v>0</v>
      </c>
      <c r="J1380" s="243" t="str">
        <f t="shared" si="341"/>
        <v/>
      </c>
      <c r="K1380" s="244"/>
      <c r="L1380" s="423"/>
      <c r="M1380" s="252"/>
      <c r="N1380" s="315">
        <f>I1380</f>
        <v>0</v>
      </c>
      <c r="O1380" s="424">
        <f>L1380+M1380-N1380</f>
        <v>0</v>
      </c>
      <c r="P1380" s="244"/>
      <c r="Q1380" s="661"/>
      <c r="R1380" s="665"/>
      <c r="S1380" s="665"/>
      <c r="T1380" s="665"/>
      <c r="U1380" s="665"/>
      <c r="V1380" s="665"/>
      <c r="W1380" s="709"/>
      <c r="X1380" s="313">
        <f t="shared" si="342"/>
        <v>0</v>
      </c>
    </row>
    <row r="1381" spans="2:24" ht="18.600000000000001" hidden="1" thickBot="1">
      <c r="B1381" s="171"/>
      <c r="C1381" s="137">
        <v>2125</v>
      </c>
      <c r="D1381" s="156" t="s">
        <v>1059</v>
      </c>
      <c r="E1381" s="702"/>
      <c r="F1381" s="592">
        <v>0</v>
      </c>
      <c r="G1381" s="592">
        <v>0</v>
      </c>
      <c r="H1381" s="592">
        <v>0</v>
      </c>
      <c r="I1381" s="476">
        <f>F1381+G1381+H1381</f>
        <v>0</v>
      </c>
      <c r="J1381" s="243" t="str">
        <f t="shared" si="341"/>
        <v/>
      </c>
      <c r="K1381" s="244"/>
      <c r="L1381" s="423"/>
      <c r="M1381" s="252"/>
      <c r="N1381" s="315">
        <f>I1381</f>
        <v>0</v>
      </c>
      <c r="O1381" s="424">
        <f>L1381+M1381-N1381</f>
        <v>0</v>
      </c>
      <c r="P1381" s="244"/>
      <c r="Q1381" s="661"/>
      <c r="R1381" s="665"/>
      <c r="S1381" s="665"/>
      <c r="T1381" s="665"/>
      <c r="U1381" s="665"/>
      <c r="V1381" s="665"/>
      <c r="W1381" s="709"/>
      <c r="X1381" s="313">
        <f t="shared" si="342"/>
        <v>0</v>
      </c>
    </row>
    <row r="1382" spans="2:24" ht="18.600000000000001" hidden="1" thickBot="1">
      <c r="B1382" s="143"/>
      <c r="C1382" s="137">
        <v>2140</v>
      </c>
      <c r="D1382" s="159" t="s">
        <v>229</v>
      </c>
      <c r="E1382" s="702"/>
      <c r="F1382" s="592">
        <v>0</v>
      </c>
      <c r="G1382" s="592">
        <v>0</v>
      </c>
      <c r="H1382" s="592">
        <v>0</v>
      </c>
      <c r="I1382" s="476">
        <f>F1382+G1382+H1382</f>
        <v>0</v>
      </c>
      <c r="J1382" s="243" t="str">
        <f t="shared" si="341"/>
        <v/>
      </c>
      <c r="K1382" s="244"/>
      <c r="L1382" s="423"/>
      <c r="M1382" s="252"/>
      <c r="N1382" s="315">
        <f>I1382</f>
        <v>0</v>
      </c>
      <c r="O1382" s="424">
        <f>L1382+M1382-N1382</f>
        <v>0</v>
      </c>
      <c r="P1382" s="244"/>
      <c r="Q1382" s="661"/>
      <c r="R1382" s="665"/>
      <c r="S1382" s="665"/>
      <c r="T1382" s="665"/>
      <c r="U1382" s="665"/>
      <c r="V1382" s="665"/>
      <c r="W1382" s="709"/>
      <c r="X1382" s="313">
        <f t="shared" si="342"/>
        <v>0</v>
      </c>
    </row>
    <row r="1383" spans="2:24" ht="18.600000000000001" hidden="1" thickBot="1">
      <c r="B1383" s="136"/>
      <c r="C1383" s="142">
        <v>2190</v>
      </c>
      <c r="D1383" s="491" t="s">
        <v>230</v>
      </c>
      <c r="E1383" s="702"/>
      <c r="F1383" s="449"/>
      <c r="G1383" s="245"/>
      <c r="H1383" s="245"/>
      <c r="I1383" s="476">
        <f>F1383+G1383+H1383</f>
        <v>0</v>
      </c>
      <c r="J1383" s="243" t="str">
        <f t="shared" si="341"/>
        <v/>
      </c>
      <c r="K1383" s="244"/>
      <c r="L1383" s="423"/>
      <c r="M1383" s="252"/>
      <c r="N1383" s="315">
        <f>I1383</f>
        <v>0</v>
      </c>
      <c r="O1383" s="424">
        <f>L1383+M1383-N1383</f>
        <v>0</v>
      </c>
      <c r="P1383" s="244"/>
      <c r="Q1383" s="661"/>
      <c r="R1383" s="665"/>
      <c r="S1383" s="665"/>
      <c r="T1383" s="665"/>
      <c r="U1383" s="665"/>
      <c r="V1383" s="665"/>
      <c r="W1383" s="709"/>
      <c r="X1383" s="313">
        <f t="shared" si="342"/>
        <v>0</v>
      </c>
    </row>
    <row r="1384" spans="2:24" ht="18.600000000000001" hidden="1" thickBot="1">
      <c r="B1384" s="684">
        <v>2200</v>
      </c>
      <c r="C1384" s="946" t="s">
        <v>231</v>
      </c>
      <c r="D1384" s="946"/>
      <c r="E1384" s="685"/>
      <c r="F1384" s="686">
        <f>SUM(F1385:F1386)</f>
        <v>0</v>
      </c>
      <c r="G1384" s="687">
        <f>SUM(G1385:G1386)</f>
        <v>0</v>
      </c>
      <c r="H1384" s="687">
        <f>SUM(H1385:H1386)</f>
        <v>0</v>
      </c>
      <c r="I1384" s="687">
        <f>SUM(I1385:I1386)</f>
        <v>0</v>
      </c>
      <c r="J1384" s="243" t="str">
        <f t="shared" si="341"/>
        <v/>
      </c>
      <c r="K1384" s="244"/>
      <c r="L1384" s="316">
        <f>SUM(L1385:L1386)</f>
        <v>0</v>
      </c>
      <c r="M1384" s="317">
        <f>SUM(M1385:M1386)</f>
        <v>0</v>
      </c>
      <c r="N1384" s="425">
        <f>SUM(N1385:N1386)</f>
        <v>0</v>
      </c>
      <c r="O1384" s="426">
        <f>SUM(O1385:O1386)</f>
        <v>0</v>
      </c>
      <c r="P1384" s="244"/>
      <c r="Q1384" s="663"/>
      <c r="R1384" s="664"/>
      <c r="S1384" s="664"/>
      <c r="T1384" s="664"/>
      <c r="U1384" s="664"/>
      <c r="V1384" s="664"/>
      <c r="W1384" s="710"/>
      <c r="X1384" s="313">
        <f t="shared" si="342"/>
        <v>0</v>
      </c>
    </row>
    <row r="1385" spans="2:24" ht="18.600000000000001" hidden="1" thickBot="1">
      <c r="B1385" s="136"/>
      <c r="C1385" s="137">
        <v>2221</v>
      </c>
      <c r="D1385" s="139" t="s">
        <v>1439</v>
      </c>
      <c r="E1385" s="702"/>
      <c r="F1385" s="449"/>
      <c r="G1385" s="245"/>
      <c r="H1385" s="245"/>
      <c r="I1385" s="476">
        <f>F1385+G1385+H1385</f>
        <v>0</v>
      </c>
      <c r="J1385" s="243" t="str">
        <f t="shared" si="341"/>
        <v/>
      </c>
      <c r="K1385" s="244"/>
      <c r="L1385" s="423"/>
      <c r="M1385" s="252"/>
      <c r="N1385" s="315">
        <f t="shared" ref="N1385:N1393" si="343">I1385</f>
        <v>0</v>
      </c>
      <c r="O1385" s="424">
        <f t="shared" ref="O1385:O1393" si="344">L1385+M1385-N1385</f>
        <v>0</v>
      </c>
      <c r="P1385" s="244"/>
      <c r="Q1385" s="661"/>
      <c r="R1385" s="665"/>
      <c r="S1385" s="665"/>
      <c r="T1385" s="665"/>
      <c r="U1385" s="665"/>
      <c r="V1385" s="665"/>
      <c r="W1385" s="709"/>
      <c r="X1385" s="313">
        <f t="shared" si="342"/>
        <v>0</v>
      </c>
    </row>
    <row r="1386" spans="2:24" ht="18.600000000000001" hidden="1" thickBot="1">
      <c r="B1386" s="136"/>
      <c r="C1386" s="142">
        <v>2224</v>
      </c>
      <c r="D1386" s="141" t="s">
        <v>232</v>
      </c>
      <c r="E1386" s="702"/>
      <c r="F1386" s="449"/>
      <c r="G1386" s="245"/>
      <c r="H1386" s="245"/>
      <c r="I1386" s="476">
        <f>F1386+G1386+H1386</f>
        <v>0</v>
      </c>
      <c r="J1386" s="243" t="str">
        <f t="shared" si="341"/>
        <v/>
      </c>
      <c r="K1386" s="244"/>
      <c r="L1386" s="423"/>
      <c r="M1386" s="252"/>
      <c r="N1386" s="315">
        <f t="shared" si="343"/>
        <v>0</v>
      </c>
      <c r="O1386" s="424">
        <f t="shared" si="344"/>
        <v>0</v>
      </c>
      <c r="P1386" s="244"/>
      <c r="Q1386" s="661"/>
      <c r="R1386" s="665"/>
      <c r="S1386" s="665"/>
      <c r="T1386" s="665"/>
      <c r="U1386" s="665"/>
      <c r="V1386" s="665"/>
      <c r="W1386" s="709"/>
      <c r="X1386" s="313">
        <f t="shared" si="342"/>
        <v>0</v>
      </c>
    </row>
    <row r="1387" spans="2:24" ht="18.600000000000001" hidden="1" thickBot="1">
      <c r="B1387" s="684">
        <v>2500</v>
      </c>
      <c r="C1387" s="949" t="s">
        <v>233</v>
      </c>
      <c r="D1387" s="949"/>
      <c r="E1387" s="685"/>
      <c r="F1387" s="688"/>
      <c r="G1387" s="689"/>
      <c r="H1387" s="689"/>
      <c r="I1387" s="690">
        <f>F1387+G1387+H1387</f>
        <v>0</v>
      </c>
      <c r="J1387" s="243" t="str">
        <f t="shared" si="341"/>
        <v/>
      </c>
      <c r="K1387" s="244"/>
      <c r="L1387" s="428"/>
      <c r="M1387" s="254"/>
      <c r="N1387" s="315">
        <f t="shared" si="343"/>
        <v>0</v>
      </c>
      <c r="O1387" s="424">
        <f t="shared" si="344"/>
        <v>0</v>
      </c>
      <c r="P1387" s="244"/>
      <c r="Q1387" s="663"/>
      <c r="R1387" s="664"/>
      <c r="S1387" s="665"/>
      <c r="T1387" s="665"/>
      <c r="U1387" s="664"/>
      <c r="V1387" s="665"/>
      <c r="W1387" s="709"/>
      <c r="X1387" s="313">
        <f t="shared" si="342"/>
        <v>0</v>
      </c>
    </row>
    <row r="1388" spans="2:24" ht="18.600000000000001" hidden="1" thickBot="1">
      <c r="B1388" s="684">
        <v>2600</v>
      </c>
      <c r="C1388" s="952" t="s">
        <v>234</v>
      </c>
      <c r="D1388" s="962"/>
      <c r="E1388" s="685"/>
      <c r="F1388" s="688"/>
      <c r="G1388" s="689"/>
      <c r="H1388" s="689"/>
      <c r="I1388" s="690">
        <f>F1388+G1388+H1388</f>
        <v>0</v>
      </c>
      <c r="J1388" s="243" t="str">
        <f t="shared" si="341"/>
        <v/>
      </c>
      <c r="K1388" s="244"/>
      <c r="L1388" s="428"/>
      <c r="M1388" s="254"/>
      <c r="N1388" s="315">
        <f t="shared" si="343"/>
        <v>0</v>
      </c>
      <c r="O1388" s="424">
        <f t="shared" si="344"/>
        <v>0</v>
      </c>
      <c r="P1388" s="244"/>
      <c r="Q1388" s="663"/>
      <c r="R1388" s="664"/>
      <c r="S1388" s="665"/>
      <c r="T1388" s="665"/>
      <c r="U1388" s="664"/>
      <c r="V1388" s="665"/>
      <c r="W1388" s="709"/>
      <c r="X1388" s="313">
        <f t="shared" si="342"/>
        <v>0</v>
      </c>
    </row>
    <row r="1389" spans="2:24" ht="18.600000000000001" hidden="1" thickBot="1">
      <c r="B1389" s="684">
        <v>2700</v>
      </c>
      <c r="C1389" s="952" t="s">
        <v>235</v>
      </c>
      <c r="D1389" s="962"/>
      <c r="E1389" s="685"/>
      <c r="F1389" s="688"/>
      <c r="G1389" s="689"/>
      <c r="H1389" s="689"/>
      <c r="I1389" s="690">
        <f>F1389+G1389+H1389</f>
        <v>0</v>
      </c>
      <c r="J1389" s="243" t="str">
        <f t="shared" si="341"/>
        <v/>
      </c>
      <c r="K1389" s="244"/>
      <c r="L1389" s="428"/>
      <c r="M1389" s="254"/>
      <c r="N1389" s="315">
        <f t="shared" si="343"/>
        <v>0</v>
      </c>
      <c r="O1389" s="424">
        <f t="shared" si="344"/>
        <v>0</v>
      </c>
      <c r="P1389" s="244"/>
      <c r="Q1389" s="663"/>
      <c r="R1389" s="664"/>
      <c r="S1389" s="665"/>
      <c r="T1389" s="665"/>
      <c r="U1389" s="664"/>
      <c r="V1389" s="665"/>
      <c r="W1389" s="709"/>
      <c r="X1389" s="313">
        <f t="shared" si="342"/>
        <v>0</v>
      </c>
    </row>
    <row r="1390" spans="2:24" ht="18.600000000000001" hidden="1" thickBot="1">
      <c r="B1390" s="684">
        <v>2800</v>
      </c>
      <c r="C1390" s="952" t="s">
        <v>1681</v>
      </c>
      <c r="D1390" s="962"/>
      <c r="E1390" s="685"/>
      <c r="F1390" s="686">
        <f>SUM(F1391:F1393)</f>
        <v>0</v>
      </c>
      <c r="G1390" s="687">
        <f>SUM(G1391:G1393)</f>
        <v>0</v>
      </c>
      <c r="H1390" s="687">
        <f>SUM(H1391:H1393)</f>
        <v>0</v>
      </c>
      <c r="I1390" s="687">
        <f>SUM(I1391:I1393)</f>
        <v>0</v>
      </c>
      <c r="J1390" s="243" t="str">
        <f t="shared" si="341"/>
        <v/>
      </c>
      <c r="K1390" s="244"/>
      <c r="L1390" s="428"/>
      <c r="M1390" s="254"/>
      <c r="N1390" s="315">
        <f t="shared" si="343"/>
        <v>0</v>
      </c>
      <c r="O1390" s="424">
        <f t="shared" si="344"/>
        <v>0</v>
      </c>
      <c r="P1390" s="244"/>
      <c r="Q1390" s="663"/>
      <c r="R1390" s="664"/>
      <c r="S1390" s="665"/>
      <c r="T1390" s="665"/>
      <c r="U1390" s="664"/>
      <c r="V1390" s="665"/>
      <c r="W1390" s="709"/>
      <c r="X1390" s="313">
        <f t="shared" si="342"/>
        <v>0</v>
      </c>
    </row>
    <row r="1391" spans="2:24" ht="18.600000000000001" hidden="1" thickBot="1">
      <c r="B1391" s="136"/>
      <c r="C1391" s="144">
        <v>2810</v>
      </c>
      <c r="D1391" s="138" t="s">
        <v>1880</v>
      </c>
      <c r="E1391" s="702"/>
      <c r="F1391" s="449"/>
      <c r="G1391" s="245"/>
      <c r="H1391" s="245"/>
      <c r="I1391" s="476"/>
      <c r="J1391" s="243" t="str">
        <f t="shared" si="341"/>
        <v/>
      </c>
      <c r="K1391" s="244"/>
      <c r="L1391" s="423"/>
      <c r="M1391" s="252"/>
      <c r="N1391" s="315">
        <f t="shared" si="343"/>
        <v>0</v>
      </c>
      <c r="O1391" s="424">
        <f t="shared" si="344"/>
        <v>0</v>
      </c>
      <c r="P1391" s="244"/>
      <c r="Q1391" s="661"/>
      <c r="R1391" s="665"/>
      <c r="S1391" s="665"/>
      <c r="T1391" s="665"/>
      <c r="U1391" s="665"/>
      <c r="V1391" s="665"/>
      <c r="W1391" s="709"/>
      <c r="X1391" s="313">
        <f t="shared" si="342"/>
        <v>0</v>
      </c>
    </row>
    <row r="1392" spans="2:24" ht="18.600000000000001" hidden="1" thickBot="1">
      <c r="B1392" s="136"/>
      <c r="C1392" s="137">
        <v>2820</v>
      </c>
      <c r="D1392" s="139" t="s">
        <v>1881</v>
      </c>
      <c r="E1392" s="702"/>
      <c r="F1392" s="449"/>
      <c r="G1392" s="245"/>
      <c r="H1392" s="245"/>
      <c r="I1392" s="476">
        <f>F1392+G1392+H1392</f>
        <v>0</v>
      </c>
      <c r="J1392" s="243" t="str">
        <f t="shared" si="341"/>
        <v/>
      </c>
      <c r="K1392" s="244"/>
      <c r="L1392" s="423"/>
      <c r="M1392" s="252"/>
      <c r="N1392" s="315">
        <f t="shared" si="343"/>
        <v>0</v>
      </c>
      <c r="O1392" s="424">
        <f t="shared" si="344"/>
        <v>0</v>
      </c>
      <c r="P1392" s="244"/>
      <c r="Q1392" s="661"/>
      <c r="R1392" s="665"/>
      <c r="S1392" s="665"/>
      <c r="T1392" s="665"/>
      <c r="U1392" s="665"/>
      <c r="V1392" s="665"/>
      <c r="W1392" s="709"/>
      <c r="X1392" s="313">
        <f t="shared" si="342"/>
        <v>0</v>
      </c>
    </row>
    <row r="1393" spans="2:24" ht="31.8" hidden="1" thickBot="1">
      <c r="B1393" s="136"/>
      <c r="C1393" s="142">
        <v>2890</v>
      </c>
      <c r="D1393" s="141" t="s">
        <v>1882</v>
      </c>
      <c r="E1393" s="702"/>
      <c r="F1393" s="449"/>
      <c r="G1393" s="245"/>
      <c r="H1393" s="245"/>
      <c r="I1393" s="476">
        <f>F1393+G1393+H1393</f>
        <v>0</v>
      </c>
      <c r="J1393" s="243" t="str">
        <f t="shared" si="341"/>
        <v/>
      </c>
      <c r="K1393" s="244"/>
      <c r="L1393" s="423"/>
      <c r="M1393" s="252"/>
      <c r="N1393" s="315">
        <f t="shared" si="343"/>
        <v>0</v>
      </c>
      <c r="O1393" s="424">
        <f t="shared" si="344"/>
        <v>0</v>
      </c>
      <c r="P1393" s="244"/>
      <c r="Q1393" s="661"/>
      <c r="R1393" s="665"/>
      <c r="S1393" s="665"/>
      <c r="T1393" s="665"/>
      <c r="U1393" s="665"/>
      <c r="V1393" s="665"/>
      <c r="W1393" s="709"/>
      <c r="X1393" s="313">
        <f t="shared" si="342"/>
        <v>0</v>
      </c>
    </row>
    <row r="1394" spans="2:24" ht="18.600000000000001" hidden="1" thickBot="1">
      <c r="B1394" s="684">
        <v>2900</v>
      </c>
      <c r="C1394" s="948" t="s">
        <v>236</v>
      </c>
      <c r="D1394" s="966"/>
      <c r="E1394" s="685"/>
      <c r="F1394" s="686">
        <f>SUM(F1395:F1402)</f>
        <v>0</v>
      </c>
      <c r="G1394" s="687">
        <f>SUM(G1395:G1402)</f>
        <v>0</v>
      </c>
      <c r="H1394" s="687">
        <f>SUM(H1395:H1402)</f>
        <v>0</v>
      </c>
      <c r="I1394" s="687">
        <f>SUM(I1395:I1402)</f>
        <v>0</v>
      </c>
      <c r="J1394" s="243" t="str">
        <f t="shared" si="341"/>
        <v/>
      </c>
      <c r="K1394" s="244"/>
      <c r="L1394" s="316">
        <f>SUM(L1395:L1402)</f>
        <v>0</v>
      </c>
      <c r="M1394" s="317">
        <f>SUM(M1395:M1402)</f>
        <v>0</v>
      </c>
      <c r="N1394" s="425">
        <f>SUM(N1395:N1402)</f>
        <v>0</v>
      </c>
      <c r="O1394" s="426">
        <f>SUM(O1395:O1402)</f>
        <v>0</v>
      </c>
      <c r="P1394" s="244"/>
      <c r="Q1394" s="663"/>
      <c r="R1394" s="664"/>
      <c r="S1394" s="664"/>
      <c r="T1394" s="664"/>
      <c r="U1394" s="664"/>
      <c r="V1394" s="664"/>
      <c r="W1394" s="710"/>
      <c r="X1394" s="313">
        <f t="shared" si="342"/>
        <v>0</v>
      </c>
    </row>
    <row r="1395" spans="2:24" ht="18.600000000000001" hidden="1" thickBot="1">
      <c r="B1395" s="172"/>
      <c r="C1395" s="144">
        <v>2910</v>
      </c>
      <c r="D1395" s="319" t="s">
        <v>1718</v>
      </c>
      <c r="E1395" s="702"/>
      <c r="F1395" s="449"/>
      <c r="G1395" s="245"/>
      <c r="H1395" s="245"/>
      <c r="I1395" s="476">
        <f t="shared" ref="I1395:I1402" si="345">F1395+G1395+H1395</f>
        <v>0</v>
      </c>
      <c r="J1395" s="243" t="str">
        <f t="shared" si="341"/>
        <v/>
      </c>
      <c r="K1395" s="244"/>
      <c r="L1395" s="423"/>
      <c r="M1395" s="252"/>
      <c r="N1395" s="315">
        <f t="shared" ref="N1395:N1402" si="346">I1395</f>
        <v>0</v>
      </c>
      <c r="O1395" s="424">
        <f t="shared" ref="O1395:O1402" si="347">L1395+M1395-N1395</f>
        <v>0</v>
      </c>
      <c r="P1395" s="244"/>
      <c r="Q1395" s="661"/>
      <c r="R1395" s="665"/>
      <c r="S1395" s="665"/>
      <c r="T1395" s="665"/>
      <c r="U1395" s="665"/>
      <c r="V1395" s="665"/>
      <c r="W1395" s="709"/>
      <c r="X1395" s="313">
        <f t="shared" si="342"/>
        <v>0</v>
      </c>
    </row>
    <row r="1396" spans="2:24" ht="18.600000000000001" hidden="1" thickBot="1">
      <c r="B1396" s="172"/>
      <c r="C1396" s="144">
        <v>2920</v>
      </c>
      <c r="D1396" s="319" t="s">
        <v>237</v>
      </c>
      <c r="E1396" s="702"/>
      <c r="F1396" s="449"/>
      <c r="G1396" s="245"/>
      <c r="H1396" s="245"/>
      <c r="I1396" s="476">
        <f t="shared" si="345"/>
        <v>0</v>
      </c>
      <c r="J1396" s="243" t="str">
        <f t="shared" si="341"/>
        <v/>
      </c>
      <c r="K1396" s="244"/>
      <c r="L1396" s="423"/>
      <c r="M1396" s="252"/>
      <c r="N1396" s="315">
        <f t="shared" si="346"/>
        <v>0</v>
      </c>
      <c r="O1396" s="424">
        <f t="shared" si="347"/>
        <v>0</v>
      </c>
      <c r="P1396" s="244"/>
      <c r="Q1396" s="661"/>
      <c r="R1396" s="665"/>
      <c r="S1396" s="665"/>
      <c r="T1396" s="665"/>
      <c r="U1396" s="665"/>
      <c r="V1396" s="665"/>
      <c r="W1396" s="709"/>
      <c r="X1396" s="313">
        <f t="shared" si="342"/>
        <v>0</v>
      </c>
    </row>
    <row r="1397" spans="2:24" ht="33" hidden="1" thickBot="1">
      <c r="B1397" s="172"/>
      <c r="C1397" s="168">
        <v>2969</v>
      </c>
      <c r="D1397" s="320" t="s">
        <v>238</v>
      </c>
      <c r="E1397" s="702"/>
      <c r="F1397" s="449"/>
      <c r="G1397" s="245"/>
      <c r="H1397" s="245"/>
      <c r="I1397" s="476">
        <f t="shared" si="345"/>
        <v>0</v>
      </c>
      <c r="J1397" s="243" t="str">
        <f t="shared" si="341"/>
        <v/>
      </c>
      <c r="K1397" s="244"/>
      <c r="L1397" s="423"/>
      <c r="M1397" s="252"/>
      <c r="N1397" s="315">
        <f t="shared" si="346"/>
        <v>0</v>
      </c>
      <c r="O1397" s="424">
        <f t="shared" si="347"/>
        <v>0</v>
      </c>
      <c r="P1397" s="244"/>
      <c r="Q1397" s="661"/>
      <c r="R1397" s="665"/>
      <c r="S1397" s="665"/>
      <c r="T1397" s="665"/>
      <c r="U1397" s="665"/>
      <c r="V1397" s="665"/>
      <c r="W1397" s="709"/>
      <c r="X1397" s="313">
        <f t="shared" si="342"/>
        <v>0</v>
      </c>
    </row>
    <row r="1398" spans="2:24" ht="33" hidden="1" thickBot="1">
      <c r="B1398" s="172"/>
      <c r="C1398" s="168">
        <v>2970</v>
      </c>
      <c r="D1398" s="320" t="s">
        <v>239</v>
      </c>
      <c r="E1398" s="702"/>
      <c r="F1398" s="449"/>
      <c r="G1398" s="245"/>
      <c r="H1398" s="245"/>
      <c r="I1398" s="476">
        <f t="shared" si="345"/>
        <v>0</v>
      </c>
      <c r="J1398" s="243" t="str">
        <f t="shared" si="341"/>
        <v/>
      </c>
      <c r="K1398" s="244"/>
      <c r="L1398" s="423"/>
      <c r="M1398" s="252"/>
      <c r="N1398" s="315">
        <f t="shared" si="346"/>
        <v>0</v>
      </c>
      <c r="O1398" s="424">
        <f t="shared" si="347"/>
        <v>0</v>
      </c>
      <c r="P1398" s="244"/>
      <c r="Q1398" s="661"/>
      <c r="R1398" s="665"/>
      <c r="S1398" s="665"/>
      <c r="T1398" s="665"/>
      <c r="U1398" s="665"/>
      <c r="V1398" s="665"/>
      <c r="W1398" s="709"/>
      <c r="X1398" s="313">
        <f t="shared" si="342"/>
        <v>0</v>
      </c>
    </row>
    <row r="1399" spans="2:24" ht="18.600000000000001" hidden="1" thickBot="1">
      <c r="B1399" s="172"/>
      <c r="C1399" s="166">
        <v>2989</v>
      </c>
      <c r="D1399" s="321" t="s">
        <v>240</v>
      </c>
      <c r="E1399" s="702"/>
      <c r="F1399" s="449"/>
      <c r="G1399" s="245"/>
      <c r="H1399" s="245"/>
      <c r="I1399" s="476">
        <f t="shared" si="345"/>
        <v>0</v>
      </c>
      <c r="J1399" s="243" t="str">
        <f t="shared" si="341"/>
        <v/>
      </c>
      <c r="K1399" s="244"/>
      <c r="L1399" s="423"/>
      <c r="M1399" s="252"/>
      <c r="N1399" s="315">
        <f t="shared" si="346"/>
        <v>0</v>
      </c>
      <c r="O1399" s="424">
        <f t="shared" si="347"/>
        <v>0</v>
      </c>
      <c r="P1399" s="244"/>
      <c r="Q1399" s="661"/>
      <c r="R1399" s="665"/>
      <c r="S1399" s="665"/>
      <c r="T1399" s="665"/>
      <c r="U1399" s="665"/>
      <c r="V1399" s="665"/>
      <c r="W1399" s="709"/>
      <c r="X1399" s="313">
        <f t="shared" si="342"/>
        <v>0</v>
      </c>
    </row>
    <row r="1400" spans="2:24" ht="33" hidden="1" thickBot="1">
      <c r="B1400" s="136"/>
      <c r="C1400" s="137">
        <v>2990</v>
      </c>
      <c r="D1400" s="322" t="s">
        <v>1699</v>
      </c>
      <c r="E1400" s="702"/>
      <c r="F1400" s="449"/>
      <c r="G1400" s="245"/>
      <c r="H1400" s="245"/>
      <c r="I1400" s="476">
        <f t="shared" si="345"/>
        <v>0</v>
      </c>
      <c r="J1400" s="243" t="str">
        <f t="shared" si="341"/>
        <v/>
      </c>
      <c r="K1400" s="244"/>
      <c r="L1400" s="423"/>
      <c r="M1400" s="252"/>
      <c r="N1400" s="315">
        <f t="shared" si="346"/>
        <v>0</v>
      </c>
      <c r="O1400" s="424">
        <f t="shared" si="347"/>
        <v>0</v>
      </c>
      <c r="P1400" s="244"/>
      <c r="Q1400" s="661"/>
      <c r="R1400" s="665"/>
      <c r="S1400" s="665"/>
      <c r="T1400" s="665"/>
      <c r="U1400" s="665"/>
      <c r="V1400" s="665"/>
      <c r="W1400" s="709"/>
      <c r="X1400" s="313">
        <f t="shared" si="342"/>
        <v>0</v>
      </c>
    </row>
    <row r="1401" spans="2:24" ht="18.600000000000001" hidden="1" thickBot="1">
      <c r="B1401" s="136"/>
      <c r="C1401" s="137">
        <v>2991</v>
      </c>
      <c r="D1401" s="322" t="s">
        <v>241</v>
      </c>
      <c r="E1401" s="702"/>
      <c r="F1401" s="449"/>
      <c r="G1401" s="245"/>
      <c r="H1401" s="245"/>
      <c r="I1401" s="476">
        <f t="shared" si="345"/>
        <v>0</v>
      </c>
      <c r="J1401" s="243" t="str">
        <f t="shared" si="341"/>
        <v/>
      </c>
      <c r="K1401" s="244"/>
      <c r="L1401" s="423"/>
      <c r="M1401" s="252"/>
      <c r="N1401" s="315">
        <f t="shared" si="346"/>
        <v>0</v>
      </c>
      <c r="O1401" s="424">
        <f t="shared" si="347"/>
        <v>0</v>
      </c>
      <c r="P1401" s="244"/>
      <c r="Q1401" s="661"/>
      <c r="R1401" s="665"/>
      <c r="S1401" s="665"/>
      <c r="T1401" s="665"/>
      <c r="U1401" s="665"/>
      <c r="V1401" s="665"/>
      <c r="W1401" s="709"/>
      <c r="X1401" s="313">
        <f t="shared" si="342"/>
        <v>0</v>
      </c>
    </row>
    <row r="1402" spans="2:24" ht="18.600000000000001" hidden="1" thickBot="1">
      <c r="B1402" s="136"/>
      <c r="C1402" s="142">
        <v>2992</v>
      </c>
      <c r="D1402" s="154" t="s">
        <v>242</v>
      </c>
      <c r="E1402" s="702"/>
      <c r="F1402" s="449"/>
      <c r="G1402" s="245"/>
      <c r="H1402" s="245"/>
      <c r="I1402" s="476">
        <f t="shared" si="345"/>
        <v>0</v>
      </c>
      <c r="J1402" s="243" t="str">
        <f t="shared" ref="J1402:J1433" si="348">(IF($E1402&lt;&gt;0,$J$2,IF($I1402&lt;&gt;0,$J$2,"")))</f>
        <v/>
      </c>
      <c r="K1402" s="244"/>
      <c r="L1402" s="423"/>
      <c r="M1402" s="252"/>
      <c r="N1402" s="315">
        <f t="shared" si="346"/>
        <v>0</v>
      </c>
      <c r="O1402" s="424">
        <f t="shared" si="347"/>
        <v>0</v>
      </c>
      <c r="P1402" s="244"/>
      <c r="Q1402" s="661"/>
      <c r="R1402" s="665"/>
      <c r="S1402" s="665"/>
      <c r="T1402" s="665"/>
      <c r="U1402" s="665"/>
      <c r="V1402" s="665"/>
      <c r="W1402" s="709"/>
      <c r="X1402" s="313">
        <f t="shared" ref="X1402:X1433" si="349">T1402-U1402-V1402-W1402</f>
        <v>0</v>
      </c>
    </row>
    <row r="1403" spans="2:24" ht="18.600000000000001" hidden="1" thickBot="1">
      <c r="B1403" s="684">
        <v>3300</v>
      </c>
      <c r="C1403" s="948" t="s">
        <v>1738</v>
      </c>
      <c r="D1403" s="948"/>
      <c r="E1403" s="685"/>
      <c r="F1403" s="671">
        <v>0</v>
      </c>
      <c r="G1403" s="671">
        <v>0</v>
      </c>
      <c r="H1403" s="671">
        <v>0</v>
      </c>
      <c r="I1403" s="687">
        <f>SUM(I1404:I1408)</f>
        <v>0</v>
      </c>
      <c r="J1403" s="243" t="str">
        <f t="shared" si="348"/>
        <v/>
      </c>
      <c r="K1403" s="244"/>
      <c r="L1403" s="663"/>
      <c r="M1403" s="664"/>
      <c r="N1403" s="664"/>
      <c r="O1403" s="710"/>
      <c r="P1403" s="244"/>
      <c r="Q1403" s="663"/>
      <c r="R1403" s="664"/>
      <c r="S1403" s="664"/>
      <c r="T1403" s="664"/>
      <c r="U1403" s="664"/>
      <c r="V1403" s="664"/>
      <c r="W1403" s="710"/>
      <c r="X1403" s="313">
        <f t="shared" si="349"/>
        <v>0</v>
      </c>
    </row>
    <row r="1404" spans="2:24" ht="18.600000000000001" hidden="1" thickBot="1">
      <c r="B1404" s="143"/>
      <c r="C1404" s="144">
        <v>3301</v>
      </c>
      <c r="D1404" s="460" t="s">
        <v>243</v>
      </c>
      <c r="E1404" s="702"/>
      <c r="F1404" s="592">
        <v>0</v>
      </c>
      <c r="G1404" s="592">
        <v>0</v>
      </c>
      <c r="H1404" s="592">
        <v>0</v>
      </c>
      <c r="I1404" s="476">
        <f t="shared" ref="I1404:I1411" si="350">F1404+G1404+H1404</f>
        <v>0</v>
      </c>
      <c r="J1404" s="243" t="str">
        <f t="shared" si="348"/>
        <v/>
      </c>
      <c r="K1404" s="244"/>
      <c r="L1404" s="661"/>
      <c r="M1404" s="665"/>
      <c r="N1404" s="665"/>
      <c r="O1404" s="709"/>
      <c r="P1404" s="244"/>
      <c r="Q1404" s="661"/>
      <c r="R1404" s="665"/>
      <c r="S1404" s="665"/>
      <c r="T1404" s="665"/>
      <c r="U1404" s="665"/>
      <c r="V1404" s="665"/>
      <c r="W1404" s="709"/>
      <c r="X1404" s="313">
        <f t="shared" si="349"/>
        <v>0</v>
      </c>
    </row>
    <row r="1405" spans="2:24" ht="18.600000000000001" hidden="1" thickBot="1">
      <c r="B1405" s="143"/>
      <c r="C1405" s="168">
        <v>3302</v>
      </c>
      <c r="D1405" s="461" t="s">
        <v>1060</v>
      </c>
      <c r="E1405" s="702"/>
      <c r="F1405" s="592">
        <v>0</v>
      </c>
      <c r="G1405" s="592">
        <v>0</v>
      </c>
      <c r="H1405" s="592">
        <v>0</v>
      </c>
      <c r="I1405" s="476">
        <f t="shared" si="350"/>
        <v>0</v>
      </c>
      <c r="J1405" s="243" t="str">
        <f t="shared" si="348"/>
        <v/>
      </c>
      <c r="K1405" s="244"/>
      <c r="L1405" s="661"/>
      <c r="M1405" s="665"/>
      <c r="N1405" s="665"/>
      <c r="O1405" s="709"/>
      <c r="P1405" s="244"/>
      <c r="Q1405" s="661"/>
      <c r="R1405" s="665"/>
      <c r="S1405" s="665"/>
      <c r="T1405" s="665"/>
      <c r="U1405" s="665"/>
      <c r="V1405" s="665"/>
      <c r="W1405" s="709"/>
      <c r="X1405" s="313">
        <f t="shared" si="349"/>
        <v>0</v>
      </c>
    </row>
    <row r="1406" spans="2:24" ht="18.600000000000001" hidden="1" thickBot="1">
      <c r="B1406" s="143"/>
      <c r="C1406" s="166">
        <v>3304</v>
      </c>
      <c r="D1406" s="462" t="s">
        <v>245</v>
      </c>
      <c r="E1406" s="702"/>
      <c r="F1406" s="592">
        <v>0</v>
      </c>
      <c r="G1406" s="592">
        <v>0</v>
      </c>
      <c r="H1406" s="592">
        <v>0</v>
      </c>
      <c r="I1406" s="476">
        <f t="shared" si="350"/>
        <v>0</v>
      </c>
      <c r="J1406" s="243" t="str">
        <f t="shared" si="348"/>
        <v/>
      </c>
      <c r="K1406" s="244"/>
      <c r="L1406" s="661"/>
      <c r="M1406" s="665"/>
      <c r="N1406" s="665"/>
      <c r="O1406" s="709"/>
      <c r="P1406" s="244"/>
      <c r="Q1406" s="661"/>
      <c r="R1406" s="665"/>
      <c r="S1406" s="665"/>
      <c r="T1406" s="665"/>
      <c r="U1406" s="665"/>
      <c r="V1406" s="665"/>
      <c r="W1406" s="709"/>
      <c r="X1406" s="313">
        <f t="shared" si="349"/>
        <v>0</v>
      </c>
    </row>
    <row r="1407" spans="2:24" ht="47.4" hidden="1" thickBot="1">
      <c r="B1407" s="143"/>
      <c r="C1407" s="142">
        <v>3306</v>
      </c>
      <c r="D1407" s="463" t="s">
        <v>1883</v>
      </c>
      <c r="E1407" s="702"/>
      <c r="F1407" s="592">
        <v>0</v>
      </c>
      <c r="G1407" s="592">
        <v>0</v>
      </c>
      <c r="H1407" s="592">
        <v>0</v>
      </c>
      <c r="I1407" s="476">
        <f t="shared" si="350"/>
        <v>0</v>
      </c>
      <c r="J1407" s="243" t="str">
        <f t="shared" si="348"/>
        <v/>
      </c>
      <c r="K1407" s="244"/>
      <c r="L1407" s="661"/>
      <c r="M1407" s="665"/>
      <c r="N1407" s="665"/>
      <c r="O1407" s="709"/>
      <c r="P1407" s="244"/>
      <c r="Q1407" s="661"/>
      <c r="R1407" s="665"/>
      <c r="S1407" s="665"/>
      <c r="T1407" s="665"/>
      <c r="U1407" s="665"/>
      <c r="V1407" s="665"/>
      <c r="W1407" s="709"/>
      <c r="X1407" s="313">
        <f t="shared" si="349"/>
        <v>0</v>
      </c>
    </row>
    <row r="1408" spans="2:24" ht="18.600000000000001" hidden="1" thickBot="1">
      <c r="B1408" s="143"/>
      <c r="C1408" s="142">
        <v>3307</v>
      </c>
      <c r="D1408" s="463" t="s">
        <v>1771</v>
      </c>
      <c r="E1408" s="702"/>
      <c r="F1408" s="592">
        <v>0</v>
      </c>
      <c r="G1408" s="592">
        <v>0</v>
      </c>
      <c r="H1408" s="592">
        <v>0</v>
      </c>
      <c r="I1408" s="476">
        <f t="shared" si="350"/>
        <v>0</v>
      </c>
      <c r="J1408" s="243" t="str">
        <f t="shared" si="348"/>
        <v/>
      </c>
      <c r="K1408" s="244"/>
      <c r="L1408" s="661"/>
      <c r="M1408" s="665"/>
      <c r="N1408" s="665"/>
      <c r="O1408" s="709"/>
      <c r="P1408" s="244"/>
      <c r="Q1408" s="661"/>
      <c r="R1408" s="665"/>
      <c r="S1408" s="665"/>
      <c r="T1408" s="665"/>
      <c r="U1408" s="665"/>
      <c r="V1408" s="665"/>
      <c r="W1408" s="709"/>
      <c r="X1408" s="313">
        <f t="shared" si="349"/>
        <v>0</v>
      </c>
    </row>
    <row r="1409" spans="2:24" ht="18.600000000000001" hidden="1" thickBot="1">
      <c r="B1409" s="684">
        <v>3900</v>
      </c>
      <c r="C1409" s="949" t="s">
        <v>246</v>
      </c>
      <c r="D1409" s="950"/>
      <c r="E1409" s="685"/>
      <c r="F1409" s="671">
        <v>0</v>
      </c>
      <c r="G1409" s="671">
        <v>0</v>
      </c>
      <c r="H1409" s="671">
        <v>0</v>
      </c>
      <c r="I1409" s="690">
        <f t="shared" si="350"/>
        <v>0</v>
      </c>
      <c r="J1409" s="243" t="str">
        <f t="shared" si="348"/>
        <v/>
      </c>
      <c r="K1409" s="244"/>
      <c r="L1409" s="428"/>
      <c r="M1409" s="254"/>
      <c r="N1409" s="317">
        <f>I1409</f>
        <v>0</v>
      </c>
      <c r="O1409" s="424">
        <f>L1409+M1409-N1409</f>
        <v>0</v>
      </c>
      <c r="P1409" s="244"/>
      <c r="Q1409" s="428"/>
      <c r="R1409" s="254"/>
      <c r="S1409" s="429">
        <f>+IF(+(L1409+M1409)&gt;=I1409,+M1409,+(+I1409-L1409))</f>
        <v>0</v>
      </c>
      <c r="T1409" s="315">
        <f>Q1409+R1409-S1409</f>
        <v>0</v>
      </c>
      <c r="U1409" s="254"/>
      <c r="V1409" s="254"/>
      <c r="W1409" s="253"/>
      <c r="X1409" s="313">
        <f t="shared" si="349"/>
        <v>0</v>
      </c>
    </row>
    <row r="1410" spans="2:24" ht="18.600000000000001" hidden="1" thickBot="1">
      <c r="B1410" s="684">
        <v>4000</v>
      </c>
      <c r="C1410" s="951" t="s">
        <v>247</v>
      </c>
      <c r="D1410" s="951"/>
      <c r="E1410" s="685"/>
      <c r="F1410" s="688"/>
      <c r="G1410" s="689"/>
      <c r="H1410" s="689"/>
      <c r="I1410" s="690">
        <f t="shared" si="350"/>
        <v>0</v>
      </c>
      <c r="J1410" s="243" t="str">
        <f t="shared" si="348"/>
        <v/>
      </c>
      <c r="K1410" s="244"/>
      <c r="L1410" s="428"/>
      <c r="M1410" s="254"/>
      <c r="N1410" s="317">
        <f>I1410</f>
        <v>0</v>
      </c>
      <c r="O1410" s="424">
        <f>L1410+M1410-N1410</f>
        <v>0</v>
      </c>
      <c r="P1410" s="244"/>
      <c r="Q1410" s="663"/>
      <c r="R1410" s="664"/>
      <c r="S1410" s="664"/>
      <c r="T1410" s="665"/>
      <c r="U1410" s="664"/>
      <c r="V1410" s="664"/>
      <c r="W1410" s="709"/>
      <c r="X1410" s="313">
        <f t="shared" si="349"/>
        <v>0</v>
      </c>
    </row>
    <row r="1411" spans="2:24" ht="18.600000000000001" hidden="1" thickBot="1">
      <c r="B1411" s="684">
        <v>4100</v>
      </c>
      <c r="C1411" s="951" t="s">
        <v>248</v>
      </c>
      <c r="D1411" s="951"/>
      <c r="E1411" s="685"/>
      <c r="F1411" s="671">
        <v>0</v>
      </c>
      <c r="G1411" s="671">
        <v>0</v>
      </c>
      <c r="H1411" s="671">
        <v>0</v>
      </c>
      <c r="I1411" s="690">
        <f t="shared" si="350"/>
        <v>0</v>
      </c>
      <c r="J1411" s="243" t="str">
        <f t="shared" si="348"/>
        <v/>
      </c>
      <c r="K1411" s="244"/>
      <c r="L1411" s="663"/>
      <c r="M1411" s="664"/>
      <c r="N1411" s="664"/>
      <c r="O1411" s="710"/>
      <c r="P1411" s="244"/>
      <c r="Q1411" s="663"/>
      <c r="R1411" s="664"/>
      <c r="S1411" s="664"/>
      <c r="T1411" s="664"/>
      <c r="U1411" s="664"/>
      <c r="V1411" s="664"/>
      <c r="W1411" s="710"/>
      <c r="X1411" s="313">
        <f t="shared" si="349"/>
        <v>0</v>
      </c>
    </row>
    <row r="1412" spans="2:24" ht="18.600000000000001" hidden="1" thickBot="1">
      <c r="B1412" s="684">
        <v>4200</v>
      </c>
      <c r="C1412" s="948" t="s">
        <v>249</v>
      </c>
      <c r="D1412" s="966"/>
      <c r="E1412" s="685"/>
      <c r="F1412" s="686">
        <f>SUM(F1413:F1418)</f>
        <v>0</v>
      </c>
      <c r="G1412" s="687">
        <f>SUM(G1413:G1418)</f>
        <v>0</v>
      </c>
      <c r="H1412" s="687">
        <f>SUM(H1413:H1418)</f>
        <v>0</v>
      </c>
      <c r="I1412" s="687">
        <f>SUM(I1413:I1418)</f>
        <v>0</v>
      </c>
      <c r="J1412" s="243" t="str">
        <f t="shared" si="348"/>
        <v/>
      </c>
      <c r="K1412" s="244"/>
      <c r="L1412" s="316">
        <f>SUM(L1413:L1418)</f>
        <v>0</v>
      </c>
      <c r="M1412" s="317">
        <f>SUM(M1413:M1418)</f>
        <v>0</v>
      </c>
      <c r="N1412" s="425">
        <f>SUM(N1413:N1418)</f>
        <v>0</v>
      </c>
      <c r="O1412" s="426">
        <f>SUM(O1413:O1418)</f>
        <v>0</v>
      </c>
      <c r="P1412" s="244"/>
      <c r="Q1412" s="316">
        <f t="shared" ref="Q1412:W1412" si="351">SUM(Q1413:Q1418)</f>
        <v>0</v>
      </c>
      <c r="R1412" s="317">
        <f t="shared" si="351"/>
        <v>0</v>
      </c>
      <c r="S1412" s="317">
        <f t="shared" si="351"/>
        <v>0</v>
      </c>
      <c r="T1412" s="317">
        <f t="shared" si="351"/>
        <v>0</v>
      </c>
      <c r="U1412" s="317">
        <f t="shared" si="351"/>
        <v>0</v>
      </c>
      <c r="V1412" s="317">
        <f t="shared" si="351"/>
        <v>0</v>
      </c>
      <c r="W1412" s="426">
        <f t="shared" si="351"/>
        <v>0</v>
      </c>
      <c r="X1412" s="313">
        <f t="shared" si="349"/>
        <v>0</v>
      </c>
    </row>
    <row r="1413" spans="2:24" ht="18.600000000000001" hidden="1" thickBot="1">
      <c r="B1413" s="173"/>
      <c r="C1413" s="144">
        <v>4201</v>
      </c>
      <c r="D1413" s="138" t="s">
        <v>250</v>
      </c>
      <c r="E1413" s="702"/>
      <c r="F1413" s="449"/>
      <c r="G1413" s="245"/>
      <c r="H1413" s="245"/>
      <c r="I1413" s="476">
        <f t="shared" ref="I1413:I1418" si="352">F1413+G1413+H1413</f>
        <v>0</v>
      </c>
      <c r="J1413" s="243" t="str">
        <f t="shared" si="348"/>
        <v/>
      </c>
      <c r="K1413" s="244"/>
      <c r="L1413" s="423"/>
      <c r="M1413" s="252"/>
      <c r="N1413" s="315">
        <f t="shared" ref="N1413:N1418" si="353">I1413</f>
        <v>0</v>
      </c>
      <c r="O1413" s="424">
        <f t="shared" ref="O1413:O1418" si="354">L1413+M1413-N1413</f>
        <v>0</v>
      </c>
      <c r="P1413" s="244"/>
      <c r="Q1413" s="423"/>
      <c r="R1413" s="252"/>
      <c r="S1413" s="429">
        <f t="shared" ref="S1413:S1418" si="355">+IF(+(L1413+M1413)&gt;=I1413,+M1413,+(+I1413-L1413))</f>
        <v>0</v>
      </c>
      <c r="T1413" s="315">
        <f t="shared" ref="T1413:T1418" si="356">Q1413+R1413-S1413</f>
        <v>0</v>
      </c>
      <c r="U1413" s="252"/>
      <c r="V1413" s="252"/>
      <c r="W1413" s="253"/>
      <c r="X1413" s="313">
        <f t="shared" si="349"/>
        <v>0</v>
      </c>
    </row>
    <row r="1414" spans="2:24" ht="18.600000000000001" hidden="1" thickBot="1">
      <c r="B1414" s="173"/>
      <c r="C1414" s="137">
        <v>4202</v>
      </c>
      <c r="D1414" s="139" t="s">
        <v>251</v>
      </c>
      <c r="E1414" s="702"/>
      <c r="F1414" s="449"/>
      <c r="G1414" s="245"/>
      <c r="H1414" s="245"/>
      <c r="I1414" s="476">
        <f t="shared" si="352"/>
        <v>0</v>
      </c>
      <c r="J1414" s="243" t="str">
        <f t="shared" si="348"/>
        <v/>
      </c>
      <c r="K1414" s="244"/>
      <c r="L1414" s="423"/>
      <c r="M1414" s="252"/>
      <c r="N1414" s="315">
        <f t="shared" si="353"/>
        <v>0</v>
      </c>
      <c r="O1414" s="424">
        <f t="shared" si="354"/>
        <v>0</v>
      </c>
      <c r="P1414" s="244"/>
      <c r="Q1414" s="423"/>
      <c r="R1414" s="252"/>
      <c r="S1414" s="429">
        <f t="shared" si="355"/>
        <v>0</v>
      </c>
      <c r="T1414" s="315">
        <f t="shared" si="356"/>
        <v>0</v>
      </c>
      <c r="U1414" s="252"/>
      <c r="V1414" s="252"/>
      <c r="W1414" s="253"/>
      <c r="X1414" s="313">
        <f t="shared" si="349"/>
        <v>0</v>
      </c>
    </row>
    <row r="1415" spans="2:24" ht="18.600000000000001" hidden="1" thickBot="1">
      <c r="B1415" s="173"/>
      <c r="C1415" s="137">
        <v>4214</v>
      </c>
      <c r="D1415" s="139" t="s">
        <v>252</v>
      </c>
      <c r="E1415" s="702"/>
      <c r="F1415" s="449"/>
      <c r="G1415" s="245"/>
      <c r="H1415" s="245"/>
      <c r="I1415" s="476">
        <f t="shared" si="352"/>
        <v>0</v>
      </c>
      <c r="J1415" s="243" t="str">
        <f t="shared" si="348"/>
        <v/>
      </c>
      <c r="K1415" s="244"/>
      <c r="L1415" s="423"/>
      <c r="M1415" s="252"/>
      <c r="N1415" s="315">
        <f t="shared" si="353"/>
        <v>0</v>
      </c>
      <c r="O1415" s="424">
        <f t="shared" si="354"/>
        <v>0</v>
      </c>
      <c r="P1415" s="244"/>
      <c r="Q1415" s="423"/>
      <c r="R1415" s="252"/>
      <c r="S1415" s="429">
        <f t="shared" si="355"/>
        <v>0</v>
      </c>
      <c r="T1415" s="315">
        <f t="shared" si="356"/>
        <v>0</v>
      </c>
      <c r="U1415" s="252"/>
      <c r="V1415" s="252"/>
      <c r="W1415" s="253"/>
      <c r="X1415" s="313">
        <f t="shared" si="349"/>
        <v>0</v>
      </c>
    </row>
    <row r="1416" spans="2:24" ht="18.600000000000001" hidden="1" thickBot="1">
      <c r="B1416" s="173"/>
      <c r="C1416" s="137">
        <v>4217</v>
      </c>
      <c r="D1416" s="139" t="s">
        <v>253</v>
      </c>
      <c r="E1416" s="702"/>
      <c r="F1416" s="449"/>
      <c r="G1416" s="245"/>
      <c r="H1416" s="245"/>
      <c r="I1416" s="476">
        <f t="shared" si="352"/>
        <v>0</v>
      </c>
      <c r="J1416" s="243" t="str">
        <f t="shared" si="348"/>
        <v/>
      </c>
      <c r="K1416" s="244"/>
      <c r="L1416" s="423"/>
      <c r="M1416" s="252"/>
      <c r="N1416" s="315">
        <f t="shared" si="353"/>
        <v>0</v>
      </c>
      <c r="O1416" s="424">
        <f t="shared" si="354"/>
        <v>0</v>
      </c>
      <c r="P1416" s="244"/>
      <c r="Q1416" s="423"/>
      <c r="R1416" s="252"/>
      <c r="S1416" s="429">
        <f t="shared" si="355"/>
        <v>0</v>
      </c>
      <c r="T1416" s="315">
        <f t="shared" si="356"/>
        <v>0</v>
      </c>
      <c r="U1416" s="252"/>
      <c r="V1416" s="252"/>
      <c r="W1416" s="253"/>
      <c r="X1416" s="313">
        <f t="shared" si="349"/>
        <v>0</v>
      </c>
    </row>
    <row r="1417" spans="2:24" ht="18.600000000000001" hidden="1" thickBot="1">
      <c r="B1417" s="173"/>
      <c r="C1417" s="137">
        <v>4218</v>
      </c>
      <c r="D1417" s="145" t="s">
        <v>254</v>
      </c>
      <c r="E1417" s="702"/>
      <c r="F1417" s="449"/>
      <c r="G1417" s="245"/>
      <c r="H1417" s="245"/>
      <c r="I1417" s="476">
        <f t="shared" si="352"/>
        <v>0</v>
      </c>
      <c r="J1417" s="243" t="str">
        <f t="shared" si="348"/>
        <v/>
      </c>
      <c r="K1417" s="244"/>
      <c r="L1417" s="423"/>
      <c r="M1417" s="252"/>
      <c r="N1417" s="315">
        <f t="shared" si="353"/>
        <v>0</v>
      </c>
      <c r="O1417" s="424">
        <f t="shared" si="354"/>
        <v>0</v>
      </c>
      <c r="P1417" s="244"/>
      <c r="Q1417" s="423"/>
      <c r="R1417" s="252"/>
      <c r="S1417" s="429">
        <f t="shared" si="355"/>
        <v>0</v>
      </c>
      <c r="T1417" s="315">
        <f t="shared" si="356"/>
        <v>0</v>
      </c>
      <c r="U1417" s="252"/>
      <c r="V1417" s="252"/>
      <c r="W1417" s="253"/>
      <c r="X1417" s="313">
        <f t="shared" si="349"/>
        <v>0</v>
      </c>
    </row>
    <row r="1418" spans="2:24" ht="18.600000000000001" hidden="1" thickBot="1">
      <c r="B1418" s="173"/>
      <c r="C1418" s="137">
        <v>4219</v>
      </c>
      <c r="D1418" s="156" t="s">
        <v>255</v>
      </c>
      <c r="E1418" s="702"/>
      <c r="F1418" s="449"/>
      <c r="G1418" s="245"/>
      <c r="H1418" s="245"/>
      <c r="I1418" s="476">
        <f t="shared" si="352"/>
        <v>0</v>
      </c>
      <c r="J1418" s="243" t="str">
        <f t="shared" si="348"/>
        <v/>
      </c>
      <c r="K1418" s="244"/>
      <c r="L1418" s="423"/>
      <c r="M1418" s="252"/>
      <c r="N1418" s="315">
        <f t="shared" si="353"/>
        <v>0</v>
      </c>
      <c r="O1418" s="424">
        <f t="shared" si="354"/>
        <v>0</v>
      </c>
      <c r="P1418" s="244"/>
      <c r="Q1418" s="423"/>
      <c r="R1418" s="252"/>
      <c r="S1418" s="429">
        <f t="shared" si="355"/>
        <v>0</v>
      </c>
      <c r="T1418" s="315">
        <f t="shared" si="356"/>
        <v>0</v>
      </c>
      <c r="U1418" s="252"/>
      <c r="V1418" s="252"/>
      <c r="W1418" s="253"/>
      <c r="X1418" s="313">
        <f t="shared" si="349"/>
        <v>0</v>
      </c>
    </row>
    <row r="1419" spans="2:24" ht="18.600000000000001" hidden="1" thickBot="1">
      <c r="B1419" s="684">
        <v>4300</v>
      </c>
      <c r="C1419" s="946" t="s">
        <v>1683</v>
      </c>
      <c r="D1419" s="946"/>
      <c r="E1419" s="685"/>
      <c r="F1419" s="686">
        <f>SUM(F1420:F1422)</f>
        <v>0</v>
      </c>
      <c r="G1419" s="687">
        <f>SUM(G1420:G1422)</f>
        <v>0</v>
      </c>
      <c r="H1419" s="687">
        <f>SUM(H1420:H1422)</f>
        <v>0</v>
      </c>
      <c r="I1419" s="687">
        <f>SUM(I1420:I1422)</f>
        <v>0</v>
      </c>
      <c r="J1419" s="243" t="str">
        <f t="shared" si="348"/>
        <v/>
      </c>
      <c r="K1419" s="244"/>
      <c r="L1419" s="316">
        <f>SUM(L1420:L1422)</f>
        <v>0</v>
      </c>
      <c r="M1419" s="317">
        <f>SUM(M1420:M1422)</f>
        <v>0</v>
      </c>
      <c r="N1419" s="425">
        <f>SUM(N1420:N1422)</f>
        <v>0</v>
      </c>
      <c r="O1419" s="426">
        <f>SUM(O1420:O1422)</f>
        <v>0</v>
      </c>
      <c r="P1419" s="244"/>
      <c r="Q1419" s="316">
        <f t="shared" ref="Q1419:W1419" si="357">SUM(Q1420:Q1422)</f>
        <v>0</v>
      </c>
      <c r="R1419" s="317">
        <f t="shared" si="357"/>
        <v>0</v>
      </c>
      <c r="S1419" s="317">
        <f t="shared" si="357"/>
        <v>0</v>
      </c>
      <c r="T1419" s="317">
        <f t="shared" si="357"/>
        <v>0</v>
      </c>
      <c r="U1419" s="317">
        <f t="shared" si="357"/>
        <v>0</v>
      </c>
      <c r="V1419" s="317">
        <f t="shared" si="357"/>
        <v>0</v>
      </c>
      <c r="W1419" s="426">
        <f t="shared" si="357"/>
        <v>0</v>
      </c>
      <c r="X1419" s="313">
        <f t="shared" si="349"/>
        <v>0</v>
      </c>
    </row>
    <row r="1420" spans="2:24" ht="18.600000000000001" hidden="1" thickBot="1">
      <c r="B1420" s="173"/>
      <c r="C1420" s="144">
        <v>4301</v>
      </c>
      <c r="D1420" s="163" t="s">
        <v>256</v>
      </c>
      <c r="E1420" s="702"/>
      <c r="F1420" s="449"/>
      <c r="G1420" s="245"/>
      <c r="H1420" s="245"/>
      <c r="I1420" s="476">
        <f t="shared" ref="I1420:I1425" si="358">F1420+G1420+H1420</f>
        <v>0</v>
      </c>
      <c r="J1420" s="243" t="str">
        <f t="shared" si="348"/>
        <v/>
      </c>
      <c r="K1420" s="244"/>
      <c r="L1420" s="423"/>
      <c r="M1420" s="252"/>
      <c r="N1420" s="315">
        <f t="shared" ref="N1420:N1425" si="359">I1420</f>
        <v>0</v>
      </c>
      <c r="O1420" s="424">
        <f t="shared" ref="O1420:O1425" si="360">L1420+M1420-N1420</f>
        <v>0</v>
      </c>
      <c r="P1420" s="244"/>
      <c r="Q1420" s="423"/>
      <c r="R1420" s="252"/>
      <c r="S1420" s="429">
        <f t="shared" ref="S1420:S1425" si="361">+IF(+(L1420+M1420)&gt;=I1420,+M1420,+(+I1420-L1420))</f>
        <v>0</v>
      </c>
      <c r="T1420" s="315">
        <f t="shared" ref="T1420:T1425" si="362">Q1420+R1420-S1420</f>
        <v>0</v>
      </c>
      <c r="U1420" s="252"/>
      <c r="V1420" s="252"/>
      <c r="W1420" s="253"/>
      <c r="X1420" s="313">
        <f t="shared" si="349"/>
        <v>0</v>
      </c>
    </row>
    <row r="1421" spans="2:24" ht="18.600000000000001" hidden="1" thickBot="1">
      <c r="B1421" s="173"/>
      <c r="C1421" s="137">
        <v>4302</v>
      </c>
      <c r="D1421" s="139" t="s">
        <v>1061</v>
      </c>
      <c r="E1421" s="702"/>
      <c r="F1421" s="449"/>
      <c r="G1421" s="245"/>
      <c r="H1421" s="245"/>
      <c r="I1421" s="476">
        <f t="shared" si="358"/>
        <v>0</v>
      </c>
      <c r="J1421" s="243" t="str">
        <f t="shared" si="348"/>
        <v/>
      </c>
      <c r="K1421" s="244"/>
      <c r="L1421" s="423"/>
      <c r="M1421" s="252"/>
      <c r="N1421" s="315">
        <f t="shared" si="359"/>
        <v>0</v>
      </c>
      <c r="O1421" s="424">
        <f t="shared" si="360"/>
        <v>0</v>
      </c>
      <c r="P1421" s="244"/>
      <c r="Q1421" s="423"/>
      <c r="R1421" s="252"/>
      <c r="S1421" s="429">
        <f t="shared" si="361"/>
        <v>0</v>
      </c>
      <c r="T1421" s="315">
        <f t="shared" si="362"/>
        <v>0</v>
      </c>
      <c r="U1421" s="252"/>
      <c r="V1421" s="252"/>
      <c r="W1421" s="253"/>
      <c r="X1421" s="313">
        <f t="shared" si="349"/>
        <v>0</v>
      </c>
    </row>
    <row r="1422" spans="2:24" ht="18.600000000000001" hidden="1" thickBot="1">
      <c r="B1422" s="173"/>
      <c r="C1422" s="142">
        <v>4309</v>
      </c>
      <c r="D1422" s="148" t="s">
        <v>258</v>
      </c>
      <c r="E1422" s="702"/>
      <c r="F1422" s="449"/>
      <c r="G1422" s="245"/>
      <c r="H1422" s="245"/>
      <c r="I1422" s="476">
        <f t="shared" si="358"/>
        <v>0</v>
      </c>
      <c r="J1422" s="243" t="str">
        <f t="shared" si="348"/>
        <v/>
      </c>
      <c r="K1422" s="244"/>
      <c r="L1422" s="423"/>
      <c r="M1422" s="252"/>
      <c r="N1422" s="315">
        <f t="shared" si="359"/>
        <v>0</v>
      </c>
      <c r="O1422" s="424">
        <f t="shared" si="360"/>
        <v>0</v>
      </c>
      <c r="P1422" s="244"/>
      <c r="Q1422" s="423"/>
      <c r="R1422" s="252"/>
      <c r="S1422" s="429">
        <f t="shared" si="361"/>
        <v>0</v>
      </c>
      <c r="T1422" s="315">
        <f t="shared" si="362"/>
        <v>0</v>
      </c>
      <c r="U1422" s="252"/>
      <c r="V1422" s="252"/>
      <c r="W1422" s="253"/>
      <c r="X1422" s="313">
        <f t="shared" si="349"/>
        <v>0</v>
      </c>
    </row>
    <row r="1423" spans="2:24" ht="18.600000000000001" hidden="1" thickBot="1">
      <c r="B1423" s="684">
        <v>4400</v>
      </c>
      <c r="C1423" s="949" t="s">
        <v>1684</v>
      </c>
      <c r="D1423" s="949"/>
      <c r="E1423" s="685"/>
      <c r="F1423" s="688"/>
      <c r="G1423" s="689"/>
      <c r="H1423" s="689"/>
      <c r="I1423" s="690">
        <f t="shared" si="358"/>
        <v>0</v>
      </c>
      <c r="J1423" s="243" t="str">
        <f t="shared" si="348"/>
        <v/>
      </c>
      <c r="K1423" s="244"/>
      <c r="L1423" s="428"/>
      <c r="M1423" s="254"/>
      <c r="N1423" s="317">
        <f t="shared" si="359"/>
        <v>0</v>
      </c>
      <c r="O1423" s="424">
        <f t="shared" si="360"/>
        <v>0</v>
      </c>
      <c r="P1423" s="244"/>
      <c r="Q1423" s="428"/>
      <c r="R1423" s="254"/>
      <c r="S1423" s="429">
        <f t="shared" si="361"/>
        <v>0</v>
      </c>
      <c r="T1423" s="315">
        <f t="shared" si="362"/>
        <v>0</v>
      </c>
      <c r="U1423" s="254"/>
      <c r="V1423" s="254"/>
      <c r="W1423" s="253"/>
      <c r="X1423" s="313">
        <f t="shared" si="349"/>
        <v>0</v>
      </c>
    </row>
    <row r="1424" spans="2:24" ht="18.600000000000001" hidden="1" thickBot="1">
      <c r="B1424" s="684">
        <v>4500</v>
      </c>
      <c r="C1424" s="951" t="s">
        <v>1685</v>
      </c>
      <c r="D1424" s="951"/>
      <c r="E1424" s="685"/>
      <c r="F1424" s="688"/>
      <c r="G1424" s="689"/>
      <c r="H1424" s="689"/>
      <c r="I1424" s="690">
        <f t="shared" si="358"/>
        <v>0</v>
      </c>
      <c r="J1424" s="243" t="str">
        <f t="shared" si="348"/>
        <v/>
      </c>
      <c r="K1424" s="244"/>
      <c r="L1424" s="428"/>
      <c r="M1424" s="254"/>
      <c r="N1424" s="317">
        <f t="shared" si="359"/>
        <v>0</v>
      </c>
      <c r="O1424" s="424">
        <f t="shared" si="360"/>
        <v>0</v>
      </c>
      <c r="P1424" s="244"/>
      <c r="Q1424" s="428"/>
      <c r="R1424" s="254"/>
      <c r="S1424" s="429">
        <f t="shared" si="361"/>
        <v>0</v>
      </c>
      <c r="T1424" s="315">
        <f t="shared" si="362"/>
        <v>0</v>
      </c>
      <c r="U1424" s="254"/>
      <c r="V1424" s="254"/>
      <c r="W1424" s="253"/>
      <c r="X1424" s="313">
        <f t="shared" si="349"/>
        <v>0</v>
      </c>
    </row>
    <row r="1425" spans="2:24" ht="18.600000000000001" hidden="1" thickBot="1">
      <c r="B1425" s="684">
        <v>4600</v>
      </c>
      <c r="C1425" s="952" t="s">
        <v>259</v>
      </c>
      <c r="D1425" s="953"/>
      <c r="E1425" s="685"/>
      <c r="F1425" s="688"/>
      <c r="G1425" s="689"/>
      <c r="H1425" s="689"/>
      <c r="I1425" s="690">
        <f t="shared" si="358"/>
        <v>0</v>
      </c>
      <c r="J1425" s="243" t="str">
        <f t="shared" si="348"/>
        <v/>
      </c>
      <c r="K1425" s="244"/>
      <c r="L1425" s="428"/>
      <c r="M1425" s="254"/>
      <c r="N1425" s="317">
        <f t="shared" si="359"/>
        <v>0</v>
      </c>
      <c r="O1425" s="424">
        <f t="shared" si="360"/>
        <v>0</v>
      </c>
      <c r="P1425" s="244"/>
      <c r="Q1425" s="428"/>
      <c r="R1425" s="254"/>
      <c r="S1425" s="429">
        <f t="shared" si="361"/>
        <v>0</v>
      </c>
      <c r="T1425" s="315">
        <f t="shared" si="362"/>
        <v>0</v>
      </c>
      <c r="U1425" s="254"/>
      <c r="V1425" s="254"/>
      <c r="W1425" s="253"/>
      <c r="X1425" s="313">
        <f t="shared" si="349"/>
        <v>0</v>
      </c>
    </row>
    <row r="1426" spans="2:24" ht="18.600000000000001" hidden="1" thickBot="1">
      <c r="B1426" s="684">
        <v>4900</v>
      </c>
      <c r="C1426" s="948" t="s">
        <v>289</v>
      </c>
      <c r="D1426" s="948"/>
      <c r="E1426" s="685"/>
      <c r="F1426" s="686">
        <f>+F1427+F1428</f>
        <v>0</v>
      </c>
      <c r="G1426" s="687">
        <f>+G1427+G1428</f>
        <v>0</v>
      </c>
      <c r="H1426" s="687">
        <f>+H1427+H1428</f>
        <v>0</v>
      </c>
      <c r="I1426" s="687">
        <f>+I1427+I1428</f>
        <v>0</v>
      </c>
      <c r="J1426" s="243" t="str">
        <f t="shared" si="348"/>
        <v/>
      </c>
      <c r="K1426" s="244"/>
      <c r="L1426" s="663"/>
      <c r="M1426" s="664"/>
      <c r="N1426" s="664"/>
      <c r="O1426" s="710"/>
      <c r="P1426" s="244"/>
      <c r="Q1426" s="663"/>
      <c r="R1426" s="664"/>
      <c r="S1426" s="664"/>
      <c r="T1426" s="664"/>
      <c r="U1426" s="664"/>
      <c r="V1426" s="664"/>
      <c r="W1426" s="710"/>
      <c r="X1426" s="313">
        <f t="shared" si="349"/>
        <v>0</v>
      </c>
    </row>
    <row r="1427" spans="2:24" ht="18.600000000000001" hidden="1" thickBot="1">
      <c r="B1427" s="173"/>
      <c r="C1427" s="144">
        <v>4901</v>
      </c>
      <c r="D1427" s="174" t="s">
        <v>290</v>
      </c>
      <c r="E1427" s="702"/>
      <c r="F1427" s="449"/>
      <c r="G1427" s="245"/>
      <c r="H1427" s="245"/>
      <c r="I1427" s="476">
        <f>F1427+G1427+H1427</f>
        <v>0</v>
      </c>
      <c r="J1427" s="243" t="str">
        <f t="shared" si="348"/>
        <v/>
      </c>
      <c r="K1427" s="244"/>
      <c r="L1427" s="661"/>
      <c r="M1427" s="665"/>
      <c r="N1427" s="665"/>
      <c r="O1427" s="709"/>
      <c r="P1427" s="244"/>
      <c r="Q1427" s="661"/>
      <c r="R1427" s="665"/>
      <c r="S1427" s="665"/>
      <c r="T1427" s="665"/>
      <c r="U1427" s="665"/>
      <c r="V1427" s="665"/>
      <c r="W1427" s="709"/>
      <c r="X1427" s="313">
        <f t="shared" si="349"/>
        <v>0</v>
      </c>
    </row>
    <row r="1428" spans="2:24" ht="18.600000000000001" hidden="1" thickBot="1">
      <c r="B1428" s="173"/>
      <c r="C1428" s="142">
        <v>4902</v>
      </c>
      <c r="D1428" s="148" t="s">
        <v>291</v>
      </c>
      <c r="E1428" s="702"/>
      <c r="F1428" s="449"/>
      <c r="G1428" s="245"/>
      <c r="H1428" s="245"/>
      <c r="I1428" s="476">
        <f>F1428+G1428+H1428</f>
        <v>0</v>
      </c>
      <c r="J1428" s="243" t="str">
        <f t="shared" si="348"/>
        <v/>
      </c>
      <c r="K1428" s="244"/>
      <c r="L1428" s="661"/>
      <c r="M1428" s="665"/>
      <c r="N1428" s="665"/>
      <c r="O1428" s="709"/>
      <c r="P1428" s="244"/>
      <c r="Q1428" s="661"/>
      <c r="R1428" s="665"/>
      <c r="S1428" s="665"/>
      <c r="T1428" s="665"/>
      <c r="U1428" s="665"/>
      <c r="V1428" s="665"/>
      <c r="W1428" s="709"/>
      <c r="X1428" s="313">
        <f t="shared" si="349"/>
        <v>0</v>
      </c>
    </row>
    <row r="1429" spans="2:24" ht="18.600000000000001" hidden="1" thickBot="1">
      <c r="B1429" s="691">
        <v>5100</v>
      </c>
      <c r="C1429" s="963" t="s">
        <v>260</v>
      </c>
      <c r="D1429" s="963"/>
      <c r="E1429" s="692"/>
      <c r="F1429" s="693"/>
      <c r="G1429" s="694"/>
      <c r="H1429" s="694"/>
      <c r="I1429" s="690">
        <f>F1429+G1429+H1429</f>
        <v>0</v>
      </c>
      <c r="J1429" s="243" t="str">
        <f t="shared" si="348"/>
        <v/>
      </c>
      <c r="K1429" s="244"/>
      <c r="L1429" s="430"/>
      <c r="M1429" s="431"/>
      <c r="N1429" s="327">
        <f>I1429</f>
        <v>0</v>
      </c>
      <c r="O1429" s="424">
        <f>L1429+M1429-N1429</f>
        <v>0</v>
      </c>
      <c r="P1429" s="244"/>
      <c r="Q1429" s="430"/>
      <c r="R1429" s="431"/>
      <c r="S1429" s="429">
        <f>+IF(+(L1429+M1429)&gt;=I1429,+M1429,+(+I1429-L1429))</f>
        <v>0</v>
      </c>
      <c r="T1429" s="315">
        <f>Q1429+R1429-S1429</f>
        <v>0</v>
      </c>
      <c r="U1429" s="431"/>
      <c r="V1429" s="431"/>
      <c r="W1429" s="253"/>
      <c r="X1429" s="313">
        <f t="shared" si="349"/>
        <v>0</v>
      </c>
    </row>
    <row r="1430" spans="2:24" ht="18.600000000000001" hidden="1" thickBot="1">
      <c r="B1430" s="691">
        <v>5200</v>
      </c>
      <c r="C1430" s="947" t="s">
        <v>261</v>
      </c>
      <c r="D1430" s="947"/>
      <c r="E1430" s="692"/>
      <c r="F1430" s="695">
        <f>SUM(F1431:F1437)</f>
        <v>0</v>
      </c>
      <c r="G1430" s="696">
        <f>SUM(G1431:G1437)</f>
        <v>0</v>
      </c>
      <c r="H1430" s="696">
        <f>SUM(H1431:H1437)</f>
        <v>0</v>
      </c>
      <c r="I1430" s="696">
        <f>SUM(I1431:I1437)</f>
        <v>0</v>
      </c>
      <c r="J1430" s="243" t="str">
        <f t="shared" si="348"/>
        <v/>
      </c>
      <c r="K1430" s="244"/>
      <c r="L1430" s="326">
        <f>SUM(L1431:L1437)</f>
        <v>0</v>
      </c>
      <c r="M1430" s="327">
        <f>SUM(M1431:M1437)</f>
        <v>0</v>
      </c>
      <c r="N1430" s="432">
        <f>SUM(N1431:N1437)</f>
        <v>0</v>
      </c>
      <c r="O1430" s="433">
        <f>SUM(O1431:O1437)</f>
        <v>0</v>
      </c>
      <c r="P1430" s="244"/>
      <c r="Q1430" s="326">
        <f t="shared" ref="Q1430:W1430" si="363">SUM(Q1431:Q1437)</f>
        <v>0</v>
      </c>
      <c r="R1430" s="327">
        <f t="shared" si="363"/>
        <v>0</v>
      </c>
      <c r="S1430" s="327">
        <f t="shared" si="363"/>
        <v>0</v>
      </c>
      <c r="T1430" s="327">
        <f t="shared" si="363"/>
        <v>0</v>
      </c>
      <c r="U1430" s="327">
        <f t="shared" si="363"/>
        <v>0</v>
      </c>
      <c r="V1430" s="327">
        <f t="shared" si="363"/>
        <v>0</v>
      </c>
      <c r="W1430" s="433">
        <f t="shared" si="363"/>
        <v>0</v>
      </c>
      <c r="X1430" s="313">
        <f t="shared" si="349"/>
        <v>0</v>
      </c>
    </row>
    <row r="1431" spans="2:24" ht="18.600000000000001" hidden="1" thickBot="1">
      <c r="B1431" s="175"/>
      <c r="C1431" s="176">
        <v>5201</v>
      </c>
      <c r="D1431" s="177" t="s">
        <v>262</v>
      </c>
      <c r="E1431" s="703"/>
      <c r="F1431" s="473"/>
      <c r="G1431" s="434"/>
      <c r="H1431" s="434"/>
      <c r="I1431" s="476">
        <f t="shared" ref="I1431:I1437" si="364">F1431+G1431+H1431</f>
        <v>0</v>
      </c>
      <c r="J1431" s="243" t="str">
        <f t="shared" si="348"/>
        <v/>
      </c>
      <c r="K1431" s="244"/>
      <c r="L1431" s="435"/>
      <c r="M1431" s="436"/>
      <c r="N1431" s="330">
        <f t="shared" ref="N1431:N1437" si="365">I1431</f>
        <v>0</v>
      </c>
      <c r="O1431" s="424">
        <f t="shared" ref="O1431:O1437" si="366">L1431+M1431-N1431</f>
        <v>0</v>
      </c>
      <c r="P1431" s="244"/>
      <c r="Q1431" s="435"/>
      <c r="R1431" s="436"/>
      <c r="S1431" s="429">
        <f t="shared" ref="S1431:S1437" si="367">+IF(+(L1431+M1431)&gt;=I1431,+M1431,+(+I1431-L1431))</f>
        <v>0</v>
      </c>
      <c r="T1431" s="315">
        <f t="shared" ref="T1431:T1437" si="368">Q1431+R1431-S1431</f>
        <v>0</v>
      </c>
      <c r="U1431" s="436"/>
      <c r="V1431" s="436"/>
      <c r="W1431" s="253"/>
      <c r="X1431" s="313">
        <f t="shared" si="349"/>
        <v>0</v>
      </c>
    </row>
    <row r="1432" spans="2:24" ht="18.600000000000001" hidden="1" thickBot="1">
      <c r="B1432" s="175"/>
      <c r="C1432" s="178">
        <v>5202</v>
      </c>
      <c r="D1432" s="179" t="s">
        <v>263</v>
      </c>
      <c r="E1432" s="703"/>
      <c r="F1432" s="473"/>
      <c r="G1432" s="434"/>
      <c r="H1432" s="434"/>
      <c r="I1432" s="476">
        <f t="shared" si="364"/>
        <v>0</v>
      </c>
      <c r="J1432" s="243" t="str">
        <f t="shared" si="348"/>
        <v/>
      </c>
      <c r="K1432" s="244"/>
      <c r="L1432" s="435"/>
      <c r="M1432" s="436"/>
      <c r="N1432" s="330">
        <f t="shared" si="365"/>
        <v>0</v>
      </c>
      <c r="O1432" s="424">
        <f t="shared" si="366"/>
        <v>0</v>
      </c>
      <c r="P1432" s="244"/>
      <c r="Q1432" s="435"/>
      <c r="R1432" s="436"/>
      <c r="S1432" s="429">
        <f t="shared" si="367"/>
        <v>0</v>
      </c>
      <c r="T1432" s="315">
        <f t="shared" si="368"/>
        <v>0</v>
      </c>
      <c r="U1432" s="436"/>
      <c r="V1432" s="436"/>
      <c r="W1432" s="253"/>
      <c r="X1432" s="313">
        <f t="shared" si="349"/>
        <v>0</v>
      </c>
    </row>
    <row r="1433" spans="2:24" ht="18.600000000000001" hidden="1" thickBot="1">
      <c r="B1433" s="175"/>
      <c r="C1433" s="178">
        <v>5203</v>
      </c>
      <c r="D1433" s="179" t="s">
        <v>923</v>
      </c>
      <c r="E1433" s="703"/>
      <c r="F1433" s="473"/>
      <c r="G1433" s="434"/>
      <c r="H1433" s="434"/>
      <c r="I1433" s="476">
        <f t="shared" si="364"/>
        <v>0</v>
      </c>
      <c r="J1433" s="243" t="str">
        <f t="shared" si="348"/>
        <v/>
      </c>
      <c r="K1433" s="244"/>
      <c r="L1433" s="435"/>
      <c r="M1433" s="436"/>
      <c r="N1433" s="330">
        <f t="shared" si="365"/>
        <v>0</v>
      </c>
      <c r="O1433" s="424">
        <f t="shared" si="366"/>
        <v>0</v>
      </c>
      <c r="P1433" s="244"/>
      <c r="Q1433" s="435"/>
      <c r="R1433" s="436"/>
      <c r="S1433" s="429">
        <f t="shared" si="367"/>
        <v>0</v>
      </c>
      <c r="T1433" s="315">
        <f t="shared" si="368"/>
        <v>0</v>
      </c>
      <c r="U1433" s="436"/>
      <c r="V1433" s="436"/>
      <c r="W1433" s="253"/>
      <c r="X1433" s="313">
        <f t="shared" si="349"/>
        <v>0</v>
      </c>
    </row>
    <row r="1434" spans="2:24" ht="18.600000000000001" hidden="1" thickBot="1">
      <c r="B1434" s="175"/>
      <c r="C1434" s="178">
        <v>5204</v>
      </c>
      <c r="D1434" s="179" t="s">
        <v>924</v>
      </c>
      <c r="E1434" s="703"/>
      <c r="F1434" s="473"/>
      <c r="G1434" s="434"/>
      <c r="H1434" s="434"/>
      <c r="I1434" s="476">
        <f t="shared" si="364"/>
        <v>0</v>
      </c>
      <c r="J1434" s="243" t="str">
        <f t="shared" ref="J1434:J1456" si="369">(IF($E1434&lt;&gt;0,$J$2,IF($I1434&lt;&gt;0,$J$2,"")))</f>
        <v/>
      </c>
      <c r="K1434" s="244"/>
      <c r="L1434" s="435"/>
      <c r="M1434" s="436"/>
      <c r="N1434" s="330">
        <f t="shared" si="365"/>
        <v>0</v>
      </c>
      <c r="O1434" s="424">
        <f t="shared" si="366"/>
        <v>0</v>
      </c>
      <c r="P1434" s="244"/>
      <c r="Q1434" s="435"/>
      <c r="R1434" s="436"/>
      <c r="S1434" s="429">
        <f t="shared" si="367"/>
        <v>0</v>
      </c>
      <c r="T1434" s="315">
        <f t="shared" si="368"/>
        <v>0</v>
      </c>
      <c r="U1434" s="436"/>
      <c r="V1434" s="436"/>
      <c r="W1434" s="253"/>
      <c r="X1434" s="313">
        <f t="shared" ref="X1434:X1465" si="370">T1434-U1434-V1434-W1434</f>
        <v>0</v>
      </c>
    </row>
    <row r="1435" spans="2:24" ht="18.600000000000001" hidden="1" thickBot="1">
      <c r="B1435" s="175"/>
      <c r="C1435" s="178">
        <v>5205</v>
      </c>
      <c r="D1435" s="179" t="s">
        <v>925</v>
      </c>
      <c r="E1435" s="703"/>
      <c r="F1435" s="473"/>
      <c r="G1435" s="434"/>
      <c r="H1435" s="434"/>
      <c r="I1435" s="476">
        <f t="shared" si="364"/>
        <v>0</v>
      </c>
      <c r="J1435" s="243" t="str">
        <f t="shared" si="369"/>
        <v/>
      </c>
      <c r="K1435" s="244"/>
      <c r="L1435" s="435"/>
      <c r="M1435" s="436"/>
      <c r="N1435" s="330">
        <f t="shared" si="365"/>
        <v>0</v>
      </c>
      <c r="O1435" s="424">
        <f t="shared" si="366"/>
        <v>0</v>
      </c>
      <c r="P1435" s="244"/>
      <c r="Q1435" s="435"/>
      <c r="R1435" s="436"/>
      <c r="S1435" s="429">
        <f t="shared" si="367"/>
        <v>0</v>
      </c>
      <c r="T1435" s="315">
        <f t="shared" si="368"/>
        <v>0</v>
      </c>
      <c r="U1435" s="436"/>
      <c r="V1435" s="436"/>
      <c r="W1435" s="253"/>
      <c r="X1435" s="313">
        <f t="shared" si="370"/>
        <v>0</v>
      </c>
    </row>
    <row r="1436" spans="2:24" ht="18.600000000000001" hidden="1" thickBot="1">
      <c r="B1436" s="175"/>
      <c r="C1436" s="178">
        <v>5206</v>
      </c>
      <c r="D1436" s="179" t="s">
        <v>926</v>
      </c>
      <c r="E1436" s="703"/>
      <c r="F1436" s="473"/>
      <c r="G1436" s="434"/>
      <c r="H1436" s="434"/>
      <c r="I1436" s="476">
        <f t="shared" si="364"/>
        <v>0</v>
      </c>
      <c r="J1436" s="243" t="str">
        <f t="shared" si="369"/>
        <v/>
      </c>
      <c r="K1436" s="244"/>
      <c r="L1436" s="435"/>
      <c r="M1436" s="436"/>
      <c r="N1436" s="330">
        <f t="shared" si="365"/>
        <v>0</v>
      </c>
      <c r="O1436" s="424">
        <f t="shared" si="366"/>
        <v>0</v>
      </c>
      <c r="P1436" s="244"/>
      <c r="Q1436" s="435"/>
      <c r="R1436" s="436"/>
      <c r="S1436" s="429">
        <f t="shared" si="367"/>
        <v>0</v>
      </c>
      <c r="T1436" s="315">
        <f t="shared" si="368"/>
        <v>0</v>
      </c>
      <c r="U1436" s="436"/>
      <c r="V1436" s="436"/>
      <c r="W1436" s="253"/>
      <c r="X1436" s="313">
        <f t="shared" si="370"/>
        <v>0</v>
      </c>
    </row>
    <row r="1437" spans="2:24" ht="18.600000000000001" hidden="1" thickBot="1">
      <c r="B1437" s="175"/>
      <c r="C1437" s="180">
        <v>5219</v>
      </c>
      <c r="D1437" s="181" t="s">
        <v>927</v>
      </c>
      <c r="E1437" s="703"/>
      <c r="F1437" s="473"/>
      <c r="G1437" s="434"/>
      <c r="H1437" s="434"/>
      <c r="I1437" s="476">
        <f t="shared" si="364"/>
        <v>0</v>
      </c>
      <c r="J1437" s="243" t="str">
        <f t="shared" si="369"/>
        <v/>
      </c>
      <c r="K1437" s="244"/>
      <c r="L1437" s="435"/>
      <c r="M1437" s="436"/>
      <c r="N1437" s="330">
        <f t="shared" si="365"/>
        <v>0</v>
      </c>
      <c r="O1437" s="424">
        <f t="shared" si="366"/>
        <v>0</v>
      </c>
      <c r="P1437" s="244"/>
      <c r="Q1437" s="435"/>
      <c r="R1437" s="436"/>
      <c r="S1437" s="429">
        <f t="shared" si="367"/>
        <v>0</v>
      </c>
      <c r="T1437" s="315">
        <f t="shared" si="368"/>
        <v>0</v>
      </c>
      <c r="U1437" s="436"/>
      <c r="V1437" s="436"/>
      <c r="W1437" s="253"/>
      <c r="X1437" s="313">
        <f t="shared" si="370"/>
        <v>0</v>
      </c>
    </row>
    <row r="1438" spans="2:24" ht="18.600000000000001" hidden="1" thickBot="1">
      <c r="B1438" s="691">
        <v>5300</v>
      </c>
      <c r="C1438" s="954" t="s">
        <v>928</v>
      </c>
      <c r="D1438" s="954"/>
      <c r="E1438" s="692"/>
      <c r="F1438" s="695">
        <f>SUM(F1439:F1440)</f>
        <v>0</v>
      </c>
      <c r="G1438" s="696">
        <f>SUM(G1439:G1440)</f>
        <v>0</v>
      </c>
      <c r="H1438" s="696">
        <f>SUM(H1439:H1440)</f>
        <v>0</v>
      </c>
      <c r="I1438" s="696">
        <f>SUM(I1439:I1440)</f>
        <v>0</v>
      </c>
      <c r="J1438" s="243" t="str">
        <f t="shared" si="369"/>
        <v/>
      </c>
      <c r="K1438" s="244"/>
      <c r="L1438" s="326">
        <f>SUM(L1439:L1440)</f>
        <v>0</v>
      </c>
      <c r="M1438" s="327">
        <f>SUM(M1439:M1440)</f>
        <v>0</v>
      </c>
      <c r="N1438" s="432">
        <f>SUM(N1439:N1440)</f>
        <v>0</v>
      </c>
      <c r="O1438" s="433">
        <f>SUM(O1439:O1440)</f>
        <v>0</v>
      </c>
      <c r="P1438" s="244"/>
      <c r="Q1438" s="326">
        <f t="shared" ref="Q1438:W1438" si="371">SUM(Q1439:Q1440)</f>
        <v>0</v>
      </c>
      <c r="R1438" s="327">
        <f t="shared" si="371"/>
        <v>0</v>
      </c>
      <c r="S1438" s="327">
        <f t="shared" si="371"/>
        <v>0</v>
      </c>
      <c r="T1438" s="327">
        <f t="shared" si="371"/>
        <v>0</v>
      </c>
      <c r="U1438" s="327">
        <f t="shared" si="371"/>
        <v>0</v>
      </c>
      <c r="V1438" s="327">
        <f t="shared" si="371"/>
        <v>0</v>
      </c>
      <c r="W1438" s="433">
        <f t="shared" si="371"/>
        <v>0</v>
      </c>
      <c r="X1438" s="313">
        <f t="shared" si="370"/>
        <v>0</v>
      </c>
    </row>
    <row r="1439" spans="2:24" ht="18.600000000000001" hidden="1" thickBot="1">
      <c r="B1439" s="175"/>
      <c r="C1439" s="176">
        <v>5301</v>
      </c>
      <c r="D1439" s="177" t="s">
        <v>1440</v>
      </c>
      <c r="E1439" s="703"/>
      <c r="F1439" s="473"/>
      <c r="G1439" s="434"/>
      <c r="H1439" s="434"/>
      <c r="I1439" s="476">
        <f>F1439+G1439+H1439</f>
        <v>0</v>
      </c>
      <c r="J1439" s="243" t="str">
        <f t="shared" si="369"/>
        <v/>
      </c>
      <c r="K1439" s="244"/>
      <c r="L1439" s="435"/>
      <c r="M1439" s="436"/>
      <c r="N1439" s="330">
        <f>I1439</f>
        <v>0</v>
      </c>
      <c r="O1439" s="424">
        <f>L1439+M1439-N1439</f>
        <v>0</v>
      </c>
      <c r="P1439" s="244"/>
      <c r="Q1439" s="435"/>
      <c r="R1439" s="436"/>
      <c r="S1439" s="429">
        <f>+IF(+(L1439+M1439)&gt;=I1439,+M1439,+(+I1439-L1439))</f>
        <v>0</v>
      </c>
      <c r="T1439" s="315">
        <f>Q1439+R1439-S1439</f>
        <v>0</v>
      </c>
      <c r="U1439" s="436"/>
      <c r="V1439" s="436"/>
      <c r="W1439" s="253"/>
      <c r="X1439" s="313">
        <f t="shared" si="370"/>
        <v>0</v>
      </c>
    </row>
    <row r="1440" spans="2:24" ht="18.600000000000001" hidden="1" thickBot="1">
      <c r="B1440" s="175"/>
      <c r="C1440" s="180">
        <v>5309</v>
      </c>
      <c r="D1440" s="181" t="s">
        <v>929</v>
      </c>
      <c r="E1440" s="703"/>
      <c r="F1440" s="473"/>
      <c r="G1440" s="434"/>
      <c r="H1440" s="434"/>
      <c r="I1440" s="476">
        <f>F1440+G1440+H1440</f>
        <v>0</v>
      </c>
      <c r="J1440" s="243" t="str">
        <f t="shared" si="369"/>
        <v/>
      </c>
      <c r="K1440" s="244"/>
      <c r="L1440" s="435"/>
      <c r="M1440" s="436"/>
      <c r="N1440" s="330">
        <f>I1440</f>
        <v>0</v>
      </c>
      <c r="O1440" s="424">
        <f>L1440+M1440-N1440</f>
        <v>0</v>
      </c>
      <c r="P1440" s="244"/>
      <c r="Q1440" s="435"/>
      <c r="R1440" s="436"/>
      <c r="S1440" s="429">
        <f>+IF(+(L1440+M1440)&gt;=I1440,+M1440,+(+I1440-L1440))</f>
        <v>0</v>
      </c>
      <c r="T1440" s="315">
        <f>Q1440+R1440-S1440</f>
        <v>0</v>
      </c>
      <c r="U1440" s="436"/>
      <c r="V1440" s="436"/>
      <c r="W1440" s="253"/>
      <c r="X1440" s="313">
        <f t="shared" si="370"/>
        <v>0</v>
      </c>
    </row>
    <row r="1441" spans="2:24" ht="18.600000000000001" hidden="1" thickBot="1">
      <c r="B1441" s="691">
        <v>5400</v>
      </c>
      <c r="C1441" s="963" t="s">
        <v>1010</v>
      </c>
      <c r="D1441" s="963"/>
      <c r="E1441" s="692"/>
      <c r="F1441" s="693"/>
      <c r="G1441" s="694"/>
      <c r="H1441" s="694"/>
      <c r="I1441" s="690">
        <f>F1441+G1441+H1441</f>
        <v>0</v>
      </c>
      <c r="J1441" s="243" t="str">
        <f t="shared" si="369"/>
        <v/>
      </c>
      <c r="K1441" s="244"/>
      <c r="L1441" s="430"/>
      <c r="M1441" s="431"/>
      <c r="N1441" s="327">
        <f>I1441</f>
        <v>0</v>
      </c>
      <c r="O1441" s="424">
        <f>L1441+M1441-N1441</f>
        <v>0</v>
      </c>
      <c r="P1441" s="244"/>
      <c r="Q1441" s="430"/>
      <c r="R1441" s="431"/>
      <c r="S1441" s="429">
        <f>+IF(+(L1441+M1441)&gt;=I1441,+M1441,+(+I1441-L1441))</f>
        <v>0</v>
      </c>
      <c r="T1441" s="315">
        <f>Q1441+R1441-S1441</f>
        <v>0</v>
      </c>
      <c r="U1441" s="431"/>
      <c r="V1441" s="431"/>
      <c r="W1441" s="253"/>
      <c r="X1441" s="313">
        <f t="shared" si="370"/>
        <v>0</v>
      </c>
    </row>
    <row r="1442" spans="2:24" ht="18.600000000000001" hidden="1" thickBot="1">
      <c r="B1442" s="684">
        <v>5500</v>
      </c>
      <c r="C1442" s="948" t="s">
        <v>1011</v>
      </c>
      <c r="D1442" s="948"/>
      <c r="E1442" s="685"/>
      <c r="F1442" s="686">
        <f>SUM(F1443:F1446)</f>
        <v>0</v>
      </c>
      <c r="G1442" s="687">
        <f>SUM(G1443:G1446)</f>
        <v>0</v>
      </c>
      <c r="H1442" s="687">
        <f>SUM(H1443:H1446)</f>
        <v>0</v>
      </c>
      <c r="I1442" s="687">
        <f>SUM(I1443:I1446)</f>
        <v>0</v>
      </c>
      <c r="J1442" s="243" t="str">
        <f t="shared" si="369"/>
        <v/>
      </c>
      <c r="K1442" s="244"/>
      <c r="L1442" s="316">
        <f>SUM(L1443:L1446)</f>
        <v>0</v>
      </c>
      <c r="M1442" s="317">
        <f>SUM(M1443:M1446)</f>
        <v>0</v>
      </c>
      <c r="N1442" s="425">
        <f>SUM(N1443:N1446)</f>
        <v>0</v>
      </c>
      <c r="O1442" s="426">
        <f>SUM(O1443:O1446)</f>
        <v>0</v>
      </c>
      <c r="P1442" s="244"/>
      <c r="Q1442" s="316">
        <f t="shared" ref="Q1442:W1442" si="372">SUM(Q1443:Q1446)</f>
        <v>0</v>
      </c>
      <c r="R1442" s="317">
        <f t="shared" si="372"/>
        <v>0</v>
      </c>
      <c r="S1442" s="317">
        <f t="shared" si="372"/>
        <v>0</v>
      </c>
      <c r="T1442" s="317">
        <f t="shared" si="372"/>
        <v>0</v>
      </c>
      <c r="U1442" s="317">
        <f t="shared" si="372"/>
        <v>0</v>
      </c>
      <c r="V1442" s="317">
        <f t="shared" si="372"/>
        <v>0</v>
      </c>
      <c r="W1442" s="426">
        <f t="shared" si="372"/>
        <v>0</v>
      </c>
      <c r="X1442" s="313">
        <f t="shared" si="370"/>
        <v>0</v>
      </c>
    </row>
    <row r="1443" spans="2:24" ht="18.600000000000001" hidden="1" thickBot="1">
      <c r="B1443" s="173"/>
      <c r="C1443" s="144">
        <v>5501</v>
      </c>
      <c r="D1443" s="163" t="s">
        <v>1012</v>
      </c>
      <c r="E1443" s="702"/>
      <c r="F1443" s="449"/>
      <c r="G1443" s="245"/>
      <c r="H1443" s="245"/>
      <c r="I1443" s="476">
        <f>F1443+G1443+H1443</f>
        <v>0</v>
      </c>
      <c r="J1443" s="243" t="str">
        <f t="shared" si="369"/>
        <v/>
      </c>
      <c r="K1443" s="244"/>
      <c r="L1443" s="423"/>
      <c r="M1443" s="252"/>
      <c r="N1443" s="315">
        <f>I1443</f>
        <v>0</v>
      </c>
      <c r="O1443" s="424">
        <f>L1443+M1443-N1443</f>
        <v>0</v>
      </c>
      <c r="P1443" s="244"/>
      <c r="Q1443" s="423"/>
      <c r="R1443" s="252"/>
      <c r="S1443" s="429">
        <f>+IF(+(L1443+M1443)&gt;=I1443,+M1443,+(+I1443-L1443))</f>
        <v>0</v>
      </c>
      <c r="T1443" s="315">
        <f>Q1443+R1443-S1443</f>
        <v>0</v>
      </c>
      <c r="U1443" s="252"/>
      <c r="V1443" s="252"/>
      <c r="W1443" s="253"/>
      <c r="X1443" s="313">
        <f t="shared" si="370"/>
        <v>0</v>
      </c>
    </row>
    <row r="1444" spans="2:24" ht="18.600000000000001" hidden="1" thickBot="1">
      <c r="B1444" s="173"/>
      <c r="C1444" s="137">
        <v>5502</v>
      </c>
      <c r="D1444" s="145" t="s">
        <v>1013</v>
      </c>
      <c r="E1444" s="702"/>
      <c r="F1444" s="449"/>
      <c r="G1444" s="245"/>
      <c r="H1444" s="245"/>
      <c r="I1444" s="476">
        <f>F1444+G1444+H1444</f>
        <v>0</v>
      </c>
      <c r="J1444" s="243" t="str">
        <f t="shared" si="369"/>
        <v/>
      </c>
      <c r="K1444" s="244"/>
      <c r="L1444" s="423"/>
      <c r="M1444" s="252"/>
      <c r="N1444" s="315">
        <f>I1444</f>
        <v>0</v>
      </c>
      <c r="O1444" s="424">
        <f>L1444+M1444-N1444</f>
        <v>0</v>
      </c>
      <c r="P1444" s="244"/>
      <c r="Q1444" s="423"/>
      <c r="R1444" s="252"/>
      <c r="S1444" s="429">
        <f>+IF(+(L1444+M1444)&gt;=I1444,+M1444,+(+I1444-L1444))</f>
        <v>0</v>
      </c>
      <c r="T1444" s="315">
        <f>Q1444+R1444-S1444</f>
        <v>0</v>
      </c>
      <c r="U1444" s="252"/>
      <c r="V1444" s="252"/>
      <c r="W1444" s="253"/>
      <c r="X1444" s="313">
        <f t="shared" si="370"/>
        <v>0</v>
      </c>
    </row>
    <row r="1445" spans="2:24" ht="18.600000000000001" hidden="1" thickBot="1">
      <c r="B1445" s="173"/>
      <c r="C1445" s="137">
        <v>5503</v>
      </c>
      <c r="D1445" s="139" t="s">
        <v>1014</v>
      </c>
      <c r="E1445" s="702"/>
      <c r="F1445" s="449"/>
      <c r="G1445" s="245"/>
      <c r="H1445" s="245"/>
      <c r="I1445" s="476">
        <f>F1445+G1445+H1445</f>
        <v>0</v>
      </c>
      <c r="J1445" s="243" t="str">
        <f t="shared" si="369"/>
        <v/>
      </c>
      <c r="K1445" s="244"/>
      <c r="L1445" s="423"/>
      <c r="M1445" s="252"/>
      <c r="N1445" s="315">
        <f>I1445</f>
        <v>0</v>
      </c>
      <c r="O1445" s="424">
        <f>L1445+M1445-N1445</f>
        <v>0</v>
      </c>
      <c r="P1445" s="244"/>
      <c r="Q1445" s="423"/>
      <c r="R1445" s="252"/>
      <c r="S1445" s="429">
        <f>+IF(+(L1445+M1445)&gt;=I1445,+M1445,+(+I1445-L1445))</f>
        <v>0</v>
      </c>
      <c r="T1445" s="315">
        <f>Q1445+R1445-S1445</f>
        <v>0</v>
      </c>
      <c r="U1445" s="252"/>
      <c r="V1445" s="252"/>
      <c r="W1445" s="253"/>
      <c r="X1445" s="313">
        <f t="shared" si="370"/>
        <v>0</v>
      </c>
    </row>
    <row r="1446" spans="2:24" ht="18.600000000000001" hidden="1" thickBot="1">
      <c r="B1446" s="173"/>
      <c r="C1446" s="137">
        <v>5504</v>
      </c>
      <c r="D1446" s="145" t="s">
        <v>1015</v>
      </c>
      <c r="E1446" s="702"/>
      <c r="F1446" s="449"/>
      <c r="G1446" s="245"/>
      <c r="H1446" s="245"/>
      <c r="I1446" s="476">
        <f>F1446+G1446+H1446</f>
        <v>0</v>
      </c>
      <c r="J1446" s="243" t="str">
        <f t="shared" si="369"/>
        <v/>
      </c>
      <c r="K1446" s="244"/>
      <c r="L1446" s="423"/>
      <c r="M1446" s="252"/>
      <c r="N1446" s="315">
        <f>I1446</f>
        <v>0</v>
      </c>
      <c r="O1446" s="424">
        <f>L1446+M1446-N1446</f>
        <v>0</v>
      </c>
      <c r="P1446" s="244"/>
      <c r="Q1446" s="423"/>
      <c r="R1446" s="252"/>
      <c r="S1446" s="429">
        <f>+IF(+(L1446+M1446)&gt;=I1446,+M1446,+(+I1446-L1446))</f>
        <v>0</v>
      </c>
      <c r="T1446" s="315">
        <f>Q1446+R1446-S1446</f>
        <v>0</v>
      </c>
      <c r="U1446" s="252"/>
      <c r="V1446" s="252"/>
      <c r="W1446" s="253"/>
      <c r="X1446" s="313">
        <f t="shared" si="370"/>
        <v>0</v>
      </c>
    </row>
    <row r="1447" spans="2:24" ht="18.600000000000001" hidden="1" thickBot="1">
      <c r="B1447" s="684">
        <v>5700</v>
      </c>
      <c r="C1447" s="964" t="s">
        <v>1016</v>
      </c>
      <c r="D1447" s="965"/>
      <c r="E1447" s="692"/>
      <c r="F1447" s="671">
        <v>0</v>
      </c>
      <c r="G1447" s="671">
        <v>0</v>
      </c>
      <c r="H1447" s="671">
        <v>0</v>
      </c>
      <c r="I1447" s="696">
        <f>SUM(I1448:I1450)</f>
        <v>0</v>
      </c>
      <c r="J1447" s="243" t="str">
        <f t="shared" si="369"/>
        <v/>
      </c>
      <c r="K1447" s="244"/>
      <c r="L1447" s="326">
        <f>SUM(L1448:L1450)</f>
        <v>0</v>
      </c>
      <c r="M1447" s="327">
        <f>SUM(M1448:M1450)</f>
        <v>0</v>
      </c>
      <c r="N1447" s="432">
        <f>SUM(N1448:N1449)</f>
        <v>0</v>
      </c>
      <c r="O1447" s="433">
        <f>SUM(O1448:O1450)</f>
        <v>0</v>
      </c>
      <c r="P1447" s="244"/>
      <c r="Q1447" s="326">
        <f>SUM(Q1448:Q1450)</f>
        <v>0</v>
      </c>
      <c r="R1447" s="327">
        <f>SUM(R1448:R1450)</f>
        <v>0</v>
      </c>
      <c r="S1447" s="327">
        <f>SUM(S1448:S1450)</f>
        <v>0</v>
      </c>
      <c r="T1447" s="327">
        <f>SUM(T1448:T1450)</f>
        <v>0</v>
      </c>
      <c r="U1447" s="327">
        <f>SUM(U1448:U1450)</f>
        <v>0</v>
      </c>
      <c r="V1447" s="327">
        <f>SUM(V1448:V1449)</f>
        <v>0</v>
      </c>
      <c r="W1447" s="433">
        <f>SUM(W1448:W1450)</f>
        <v>0</v>
      </c>
      <c r="X1447" s="313">
        <f t="shared" si="370"/>
        <v>0</v>
      </c>
    </row>
    <row r="1448" spans="2:24" ht="18.600000000000001" hidden="1" thickBot="1">
      <c r="B1448" s="175"/>
      <c r="C1448" s="176">
        <v>5701</v>
      </c>
      <c r="D1448" s="177" t="s">
        <v>1017</v>
      </c>
      <c r="E1448" s="703"/>
      <c r="F1448" s="592">
        <v>0</v>
      </c>
      <c r="G1448" s="592">
        <v>0</v>
      </c>
      <c r="H1448" s="592">
        <v>0</v>
      </c>
      <c r="I1448" s="476">
        <f>F1448+G1448+H1448</f>
        <v>0</v>
      </c>
      <c r="J1448" s="243" t="str">
        <f t="shared" si="369"/>
        <v/>
      </c>
      <c r="K1448" s="244"/>
      <c r="L1448" s="435"/>
      <c r="M1448" s="436"/>
      <c r="N1448" s="330">
        <f>I1448</f>
        <v>0</v>
      </c>
      <c r="O1448" s="424">
        <f>L1448+M1448-N1448</f>
        <v>0</v>
      </c>
      <c r="P1448" s="244"/>
      <c r="Q1448" s="435"/>
      <c r="R1448" s="436"/>
      <c r="S1448" s="429">
        <f>+IF(+(L1448+M1448)&gt;=I1448,+M1448,+(+I1448-L1448))</f>
        <v>0</v>
      </c>
      <c r="T1448" s="315">
        <f>Q1448+R1448-S1448</f>
        <v>0</v>
      </c>
      <c r="U1448" s="436"/>
      <c r="V1448" s="436"/>
      <c r="W1448" s="253"/>
      <c r="X1448" s="313">
        <f t="shared" si="370"/>
        <v>0</v>
      </c>
    </row>
    <row r="1449" spans="2:24" ht="18.600000000000001" hidden="1" thickBot="1">
      <c r="B1449" s="175"/>
      <c r="C1449" s="180">
        <v>5702</v>
      </c>
      <c r="D1449" s="181" t="s">
        <v>1018</v>
      </c>
      <c r="E1449" s="703"/>
      <c r="F1449" s="592">
        <v>0</v>
      </c>
      <c r="G1449" s="592">
        <v>0</v>
      </c>
      <c r="H1449" s="592">
        <v>0</v>
      </c>
      <c r="I1449" s="476">
        <f>F1449+G1449+H1449</f>
        <v>0</v>
      </c>
      <c r="J1449" s="243" t="str">
        <f t="shared" si="369"/>
        <v/>
      </c>
      <c r="K1449" s="244"/>
      <c r="L1449" s="435"/>
      <c r="M1449" s="436"/>
      <c r="N1449" s="330">
        <f>I1449</f>
        <v>0</v>
      </c>
      <c r="O1449" s="424">
        <f>L1449+M1449-N1449</f>
        <v>0</v>
      </c>
      <c r="P1449" s="244"/>
      <c r="Q1449" s="435"/>
      <c r="R1449" s="436"/>
      <c r="S1449" s="429">
        <f>+IF(+(L1449+M1449)&gt;=I1449,+M1449,+(+I1449-L1449))</f>
        <v>0</v>
      </c>
      <c r="T1449" s="315">
        <f>Q1449+R1449-S1449</f>
        <v>0</v>
      </c>
      <c r="U1449" s="436"/>
      <c r="V1449" s="436"/>
      <c r="W1449" s="253"/>
      <c r="X1449" s="313">
        <f t="shared" si="370"/>
        <v>0</v>
      </c>
    </row>
    <row r="1450" spans="2:24" ht="18.600000000000001" hidden="1" thickBot="1">
      <c r="B1450" s="136"/>
      <c r="C1450" s="182">
        <v>4071</v>
      </c>
      <c r="D1450" s="464" t="s">
        <v>1019</v>
      </c>
      <c r="E1450" s="702"/>
      <c r="F1450" s="592">
        <v>0</v>
      </c>
      <c r="G1450" s="592">
        <v>0</v>
      </c>
      <c r="H1450" s="592">
        <v>0</v>
      </c>
      <c r="I1450" s="476">
        <f>F1450+G1450+H1450</f>
        <v>0</v>
      </c>
      <c r="J1450" s="243" t="str">
        <f t="shared" si="369"/>
        <v/>
      </c>
      <c r="K1450" s="244"/>
      <c r="L1450" s="711"/>
      <c r="M1450" s="665"/>
      <c r="N1450" s="665"/>
      <c r="O1450" s="712"/>
      <c r="P1450" s="244"/>
      <c r="Q1450" s="661"/>
      <c r="R1450" s="665"/>
      <c r="S1450" s="665"/>
      <c r="T1450" s="665"/>
      <c r="U1450" s="665"/>
      <c r="V1450" s="665"/>
      <c r="W1450" s="709"/>
      <c r="X1450" s="313">
        <f t="shared" si="370"/>
        <v>0</v>
      </c>
    </row>
    <row r="1451" spans="2:24" ht="16.2" hidden="1" thickBot="1">
      <c r="B1451" s="173"/>
      <c r="C1451" s="183"/>
      <c r="D1451" s="334"/>
      <c r="E1451" s="704"/>
      <c r="F1451" s="248"/>
      <c r="G1451" s="248"/>
      <c r="H1451" s="248"/>
      <c r="I1451" s="249"/>
      <c r="J1451" s="243" t="str">
        <f t="shared" si="369"/>
        <v/>
      </c>
      <c r="K1451" s="244"/>
      <c r="L1451" s="437"/>
      <c r="M1451" s="438"/>
      <c r="N1451" s="323"/>
      <c r="O1451" s="324"/>
      <c r="P1451" s="244"/>
      <c r="Q1451" s="437"/>
      <c r="R1451" s="438"/>
      <c r="S1451" s="323"/>
      <c r="T1451" s="323"/>
      <c r="U1451" s="438"/>
      <c r="V1451" s="323"/>
      <c r="W1451" s="324"/>
      <c r="X1451" s="324"/>
    </row>
    <row r="1452" spans="2:24" ht="18.600000000000001" hidden="1" thickBot="1">
      <c r="B1452" s="697">
        <v>98</v>
      </c>
      <c r="C1452" s="945" t="s">
        <v>1020</v>
      </c>
      <c r="D1452" s="946"/>
      <c r="E1452" s="685"/>
      <c r="F1452" s="688"/>
      <c r="G1452" s="689"/>
      <c r="H1452" s="689"/>
      <c r="I1452" s="690">
        <f>F1452+G1452+H1452</f>
        <v>0</v>
      </c>
      <c r="J1452" s="243" t="str">
        <f t="shared" si="369"/>
        <v/>
      </c>
      <c r="K1452" s="244"/>
      <c r="L1452" s="428"/>
      <c r="M1452" s="254"/>
      <c r="N1452" s="317">
        <f>I1452</f>
        <v>0</v>
      </c>
      <c r="O1452" s="424">
        <f>L1452+M1452-N1452</f>
        <v>0</v>
      </c>
      <c r="P1452" s="244"/>
      <c r="Q1452" s="428"/>
      <c r="R1452" s="254"/>
      <c r="S1452" s="429">
        <f>+IF(+(L1452+M1452)&gt;=I1452,+M1452,+(+I1452-L1452))</f>
        <v>0</v>
      </c>
      <c r="T1452" s="315">
        <f>Q1452+R1452-S1452</f>
        <v>0</v>
      </c>
      <c r="U1452" s="254"/>
      <c r="V1452" s="254"/>
      <c r="W1452" s="253"/>
      <c r="X1452" s="313">
        <f>T1452-U1452-V1452-W1452</f>
        <v>0</v>
      </c>
    </row>
    <row r="1453" spans="2:24" ht="16.8" hidden="1" thickBot="1">
      <c r="B1453" s="184"/>
      <c r="C1453" s="335" t="s">
        <v>1021</v>
      </c>
      <c r="D1453" s="336"/>
      <c r="E1453" s="395"/>
      <c r="F1453" s="395"/>
      <c r="G1453" s="395"/>
      <c r="H1453" s="395"/>
      <c r="I1453" s="337"/>
      <c r="J1453" s="243" t="str">
        <f t="shared" si="369"/>
        <v/>
      </c>
      <c r="K1453" s="244"/>
      <c r="L1453" s="338"/>
      <c r="M1453" s="339"/>
      <c r="N1453" s="339"/>
      <c r="O1453" s="340"/>
      <c r="P1453" s="244"/>
      <c r="Q1453" s="338"/>
      <c r="R1453" s="339"/>
      <c r="S1453" s="339"/>
      <c r="T1453" s="339"/>
      <c r="U1453" s="339"/>
      <c r="V1453" s="339"/>
      <c r="W1453" s="340"/>
      <c r="X1453" s="340"/>
    </row>
    <row r="1454" spans="2:24" ht="16.8" hidden="1" thickBot="1">
      <c r="B1454" s="184"/>
      <c r="C1454" s="341" t="s">
        <v>1022</v>
      </c>
      <c r="D1454" s="334"/>
      <c r="E1454" s="384"/>
      <c r="F1454" s="384"/>
      <c r="G1454" s="384"/>
      <c r="H1454" s="384"/>
      <c r="I1454" s="307"/>
      <c r="J1454" s="243" t="str">
        <f t="shared" si="369"/>
        <v/>
      </c>
      <c r="K1454" s="244"/>
      <c r="L1454" s="342"/>
      <c r="M1454" s="343"/>
      <c r="N1454" s="343"/>
      <c r="O1454" s="344"/>
      <c r="P1454" s="244"/>
      <c r="Q1454" s="342"/>
      <c r="R1454" s="343"/>
      <c r="S1454" s="343"/>
      <c r="T1454" s="343"/>
      <c r="U1454" s="343"/>
      <c r="V1454" s="343"/>
      <c r="W1454" s="344"/>
      <c r="X1454" s="344"/>
    </row>
    <row r="1455" spans="2:24" ht="16.8" hidden="1" thickBot="1">
      <c r="B1455" s="185"/>
      <c r="C1455" s="345" t="s">
        <v>1686</v>
      </c>
      <c r="D1455" s="346"/>
      <c r="E1455" s="396"/>
      <c r="F1455" s="396"/>
      <c r="G1455" s="396"/>
      <c r="H1455" s="396"/>
      <c r="I1455" s="309"/>
      <c r="J1455" s="243" t="str">
        <f t="shared" si="369"/>
        <v/>
      </c>
      <c r="K1455" s="244"/>
      <c r="L1455" s="347"/>
      <c r="M1455" s="348"/>
      <c r="N1455" s="348"/>
      <c r="O1455" s="349"/>
      <c r="P1455" s="244"/>
      <c r="Q1455" s="347"/>
      <c r="R1455" s="348"/>
      <c r="S1455" s="348"/>
      <c r="T1455" s="348"/>
      <c r="U1455" s="348"/>
      <c r="V1455" s="348"/>
      <c r="W1455" s="349"/>
      <c r="X1455" s="349"/>
    </row>
    <row r="1456" spans="2:24" ht="18.600000000000001" thickBot="1">
      <c r="B1456" s="607"/>
      <c r="C1456" s="608" t="s">
        <v>1241</v>
      </c>
      <c r="D1456" s="609" t="s">
        <v>1023</v>
      </c>
      <c r="E1456" s="698"/>
      <c r="F1456" s="698">
        <f>SUM(F1338,F1341,F1347,F1355,F1356,F1374,F1378,F1384,F1387,F1388,F1389,F1390,F1394,F1403,F1409,F1410,F1411,F1412,F1419,F1423,F1424,F1425,F1426,F1429,F1430,F1438,F1441,F1442,F1447)+F1452</f>
        <v>4000</v>
      </c>
      <c r="G1456" s="698">
        <f>SUM(G1338,G1341,G1347,G1355,G1356,G1374,G1378,G1384,G1387,G1388,G1389,G1390,G1394,G1403,G1409,G1410,G1411,G1412,G1419,G1423,G1424,G1425,G1426,G1429,G1430,G1438,G1441,G1442,G1447)+G1452</f>
        <v>0</v>
      </c>
      <c r="H1456" s="698">
        <f>SUM(H1338,H1341,H1347,H1355,H1356,H1374,H1378,H1384,H1387,H1388,H1389,H1390,H1394,H1403,H1409,H1410,H1411,H1412,H1419,H1423,H1424,H1425,H1426,H1429,H1430,H1438,H1441,H1442,H1447)+H1452</f>
        <v>0</v>
      </c>
      <c r="I1456" s="698">
        <f>SUM(I1338,I1341,I1347,I1355,I1356,I1374,I1378,I1384,I1387,I1388,I1389,I1390,I1394,I1403,I1409,I1410,I1411,I1412,I1419,I1423,I1424,I1425,I1426,I1429,I1430,I1438,I1441,I1442,I1447)+I1452</f>
        <v>4000</v>
      </c>
      <c r="J1456" s="243">
        <f t="shared" si="369"/>
        <v>1</v>
      </c>
      <c r="K1456" s="439" t="str">
        <f>LEFT(C1335,1)</f>
        <v>2</v>
      </c>
      <c r="L1456" s="276">
        <f>SUM(L1338,L1341,L1347,L1355,L1356,L1374,L1378,L1384,L1387,L1388,L1389,L1390,L1394,L1403,L1409,L1410,L1411,L1412,L1419,L1423,L1424,L1425,L1426,L1429,L1430,L1438,L1441,L1442,L1447)+L1452</f>
        <v>0</v>
      </c>
      <c r="M1456" s="276">
        <f>SUM(M1338,M1341,M1347,M1355,M1356,M1374,M1378,M1384,M1387,M1388,M1389,M1390,M1394,M1403,M1409,M1410,M1411,M1412,M1419,M1423,M1424,M1425,M1426,M1429,M1430,M1438,M1441,M1442,M1447)+M1452</f>
        <v>0</v>
      </c>
      <c r="N1456" s="276">
        <f>SUM(N1338,N1341,N1347,N1355,N1356,N1374,N1378,N1384,N1387,N1388,N1389,N1390,N1394,N1403,N1409,N1410,N1411,N1412,N1419,N1423,N1424,N1425,N1426,N1429,N1430,N1438,N1441,N1442,N1447)+N1452</f>
        <v>4000</v>
      </c>
      <c r="O1456" s="276">
        <f>SUM(O1338,O1341,O1347,O1355,O1356,O1374,O1378,O1384,O1387,O1388,O1389,O1390,O1394,O1403,O1409,O1410,O1411,O1412,O1419,O1423,O1424,O1425,O1426,O1429,O1430,O1438,O1441,O1442,O1447)+O1452</f>
        <v>-4000</v>
      </c>
      <c r="P1456" s="222"/>
      <c r="Q1456" s="276">
        <f t="shared" ref="Q1456:W1456" si="373">SUM(Q1338,Q1341,Q1347,Q1355,Q1356,Q1374,Q1378,Q1384,Q1387,Q1388,Q1389,Q1390,Q1394,Q1403,Q1409,Q1410,Q1411,Q1412,Q1419,Q1423,Q1424,Q1425,Q1426,Q1429,Q1430,Q1438,Q1441,Q1442,Q1447)+Q1452</f>
        <v>0</v>
      </c>
      <c r="R1456" s="276">
        <f t="shared" si="373"/>
        <v>0</v>
      </c>
      <c r="S1456" s="276">
        <f t="shared" si="373"/>
        <v>4000</v>
      </c>
      <c r="T1456" s="276">
        <f t="shared" si="373"/>
        <v>-4000</v>
      </c>
      <c r="U1456" s="276">
        <f t="shared" si="373"/>
        <v>0</v>
      </c>
      <c r="V1456" s="276">
        <f t="shared" si="373"/>
        <v>0</v>
      </c>
      <c r="W1456" s="276">
        <f t="shared" si="373"/>
        <v>0</v>
      </c>
      <c r="X1456" s="313">
        <f>T1456-U1456-V1456-W1456</f>
        <v>-4000</v>
      </c>
    </row>
    <row r="1457" spans="2:24">
      <c r="B1457" s="554" t="s">
        <v>32</v>
      </c>
      <c r="C1457" s="186"/>
      <c r="I1457" s="219"/>
      <c r="J1457" s="221">
        <f>J1456</f>
        <v>1</v>
      </c>
      <c r="P1457"/>
    </row>
    <row r="1458" spans="2:24">
      <c r="B1458" s="392"/>
      <c r="C1458" s="392"/>
      <c r="D1458" s="393"/>
      <c r="E1458" s="392"/>
      <c r="F1458" s="392"/>
      <c r="G1458" s="392"/>
      <c r="H1458" s="392"/>
      <c r="I1458" s="394"/>
      <c r="J1458" s="221">
        <f>J1456</f>
        <v>1</v>
      </c>
      <c r="L1458" s="392"/>
      <c r="M1458" s="392"/>
      <c r="N1458" s="394"/>
      <c r="O1458" s="394"/>
      <c r="P1458" s="394"/>
      <c r="Q1458" s="392"/>
      <c r="R1458" s="392"/>
      <c r="S1458" s="394"/>
      <c r="T1458" s="394"/>
      <c r="U1458" s="392"/>
      <c r="V1458" s="394"/>
      <c r="W1458" s="394"/>
      <c r="X1458" s="394"/>
    </row>
    <row r="1459" spans="2:24" ht="18" hidden="1">
      <c r="B1459" s="402"/>
      <c r="C1459" s="402"/>
      <c r="D1459" s="402"/>
      <c r="E1459" s="402"/>
      <c r="F1459" s="402"/>
      <c r="G1459" s="402"/>
      <c r="H1459" s="402"/>
      <c r="I1459" s="484"/>
      <c r="J1459" s="440">
        <f>(IF(E1456&lt;&gt;0,$G$2,IF(I1456&lt;&gt;0,$G$2,"")))</f>
        <v>0</v>
      </c>
    </row>
    <row r="1460" spans="2:24" ht="18" hidden="1">
      <c r="B1460" s="402"/>
      <c r="C1460" s="402"/>
      <c r="D1460" s="474"/>
      <c r="E1460" s="402"/>
      <c r="F1460" s="402"/>
      <c r="G1460" s="402"/>
      <c r="H1460" s="402"/>
      <c r="I1460" s="484"/>
      <c r="J1460" s="440" t="str">
        <f>(IF(E1457&lt;&gt;0,$G$2,IF(I1457&lt;&gt;0,$G$2,"")))</f>
        <v/>
      </c>
    </row>
    <row r="1461" spans="2:24">
      <c r="E1461" s="278"/>
      <c r="F1461" s="278"/>
      <c r="G1461" s="278"/>
      <c r="H1461" s="278"/>
      <c r="I1461" s="282"/>
      <c r="J1461" s="221">
        <f>(IF($E1597&lt;&gt;0,$J$2,IF($I1597&lt;&gt;0,$J$2,"")))</f>
        <v>1</v>
      </c>
      <c r="L1461" s="278"/>
      <c r="M1461" s="278"/>
      <c r="N1461" s="282"/>
      <c r="O1461" s="282"/>
      <c r="P1461" s="282"/>
      <c r="Q1461" s="278"/>
      <c r="R1461" s="278"/>
      <c r="S1461" s="282"/>
      <c r="T1461" s="282"/>
      <c r="U1461" s="278"/>
      <c r="V1461" s="282"/>
      <c r="W1461" s="282"/>
    </row>
    <row r="1462" spans="2:24">
      <c r="C1462" s="227"/>
      <c r="D1462" s="228"/>
      <c r="E1462" s="278"/>
      <c r="F1462" s="278"/>
      <c r="G1462" s="278"/>
      <c r="H1462" s="278"/>
      <c r="I1462" s="282"/>
      <c r="J1462" s="221">
        <f>(IF($E1597&lt;&gt;0,$J$2,IF($I1597&lt;&gt;0,$J$2,"")))</f>
        <v>1</v>
      </c>
      <c r="L1462" s="278"/>
      <c r="M1462" s="278"/>
      <c r="N1462" s="282"/>
      <c r="O1462" s="282"/>
      <c r="P1462" s="282"/>
      <c r="Q1462" s="278"/>
      <c r="R1462" s="278"/>
      <c r="S1462" s="282"/>
      <c r="T1462" s="282"/>
      <c r="U1462" s="278"/>
      <c r="V1462" s="282"/>
      <c r="W1462" s="282"/>
    </row>
    <row r="1463" spans="2:24">
      <c r="B1463" s="935" t="str">
        <f>$B$7</f>
        <v>БЮДЖЕТ - НАЧАЛЕН ПЛАН
ПО ПЪЛНА ЕДИННА БЮДЖЕТНА КЛАСИФИКАЦИЯ</v>
      </c>
      <c r="C1463" s="936"/>
      <c r="D1463" s="936"/>
      <c r="E1463" s="278"/>
      <c r="F1463" s="278"/>
      <c r="G1463" s="278"/>
      <c r="H1463" s="278"/>
      <c r="I1463" s="282"/>
      <c r="J1463" s="221">
        <f>(IF($E1597&lt;&gt;0,$J$2,IF($I1597&lt;&gt;0,$J$2,"")))</f>
        <v>1</v>
      </c>
      <c r="L1463" s="278"/>
      <c r="M1463" s="278"/>
      <c r="N1463" s="282"/>
      <c r="O1463" s="282"/>
      <c r="P1463" s="282"/>
      <c r="Q1463" s="278"/>
      <c r="R1463" s="278"/>
      <c r="S1463" s="282"/>
      <c r="T1463" s="282"/>
      <c r="U1463" s="278"/>
      <c r="V1463" s="282"/>
      <c r="W1463" s="282"/>
    </row>
    <row r="1464" spans="2:24">
      <c r="C1464" s="227"/>
      <c r="D1464" s="228"/>
      <c r="E1464" s="279" t="s">
        <v>1654</v>
      </c>
      <c r="F1464" s="279" t="s">
        <v>1522</v>
      </c>
      <c r="G1464" s="278"/>
      <c r="H1464" s="278"/>
      <c r="I1464" s="282"/>
      <c r="J1464" s="221">
        <f>(IF($E1597&lt;&gt;0,$J$2,IF($I1597&lt;&gt;0,$J$2,"")))</f>
        <v>1</v>
      </c>
      <c r="L1464" s="278"/>
      <c r="M1464" s="278"/>
      <c r="N1464" s="282"/>
      <c r="O1464" s="282"/>
      <c r="P1464" s="282"/>
      <c r="Q1464" s="278"/>
      <c r="R1464" s="278"/>
      <c r="S1464" s="282"/>
      <c r="T1464" s="282"/>
      <c r="U1464" s="278"/>
      <c r="V1464" s="282"/>
      <c r="W1464" s="282"/>
    </row>
    <row r="1465" spans="2:24" ht="17.399999999999999">
      <c r="B1465" s="937" t="str">
        <f>$B$9</f>
        <v>Маджарово</v>
      </c>
      <c r="C1465" s="938"/>
      <c r="D1465" s="939"/>
      <c r="E1465" s="578">
        <f>$E$9</f>
        <v>45292</v>
      </c>
      <c r="F1465" s="579">
        <f>$F$9</f>
        <v>45657</v>
      </c>
      <c r="G1465" s="278"/>
      <c r="H1465" s="278"/>
      <c r="I1465" s="282"/>
      <c r="J1465" s="221">
        <f>(IF($E1597&lt;&gt;0,$J$2,IF($I1597&lt;&gt;0,$J$2,"")))</f>
        <v>1</v>
      </c>
      <c r="L1465" s="278"/>
      <c r="M1465" s="278"/>
      <c r="N1465" s="282"/>
      <c r="O1465" s="282"/>
      <c r="P1465" s="282"/>
      <c r="Q1465" s="278"/>
      <c r="R1465" s="278"/>
      <c r="S1465" s="282"/>
      <c r="T1465" s="282"/>
      <c r="U1465" s="278"/>
      <c r="V1465" s="282"/>
      <c r="W1465" s="282"/>
    </row>
    <row r="1466" spans="2:24">
      <c r="B1466" s="230" t="str">
        <f>$B$10</f>
        <v>(наименование на разпоредителя с бюджет)</v>
      </c>
      <c r="E1466" s="278"/>
      <c r="F1466" s="280">
        <f>$F$10</f>
        <v>0</v>
      </c>
      <c r="G1466" s="278"/>
      <c r="H1466" s="278"/>
      <c r="I1466" s="282"/>
      <c r="J1466" s="221">
        <f>(IF($E1597&lt;&gt;0,$J$2,IF($I1597&lt;&gt;0,$J$2,"")))</f>
        <v>1</v>
      </c>
      <c r="L1466" s="278"/>
      <c r="M1466" s="278"/>
      <c r="N1466" s="282"/>
      <c r="O1466" s="282"/>
      <c r="P1466" s="282"/>
      <c r="Q1466" s="278"/>
      <c r="R1466" s="278"/>
      <c r="S1466" s="282"/>
      <c r="T1466" s="282"/>
      <c r="U1466" s="278"/>
      <c r="V1466" s="282"/>
      <c r="W1466" s="282"/>
    </row>
    <row r="1467" spans="2:24">
      <c r="B1467" s="230"/>
      <c r="E1467" s="281"/>
      <c r="F1467" s="278"/>
      <c r="G1467" s="278"/>
      <c r="H1467" s="278"/>
      <c r="I1467" s="282"/>
      <c r="J1467" s="221">
        <f>(IF($E1597&lt;&gt;0,$J$2,IF($I1597&lt;&gt;0,$J$2,"")))</f>
        <v>1</v>
      </c>
      <c r="L1467" s="278"/>
      <c r="M1467" s="278"/>
      <c r="N1467" s="282"/>
      <c r="O1467" s="282"/>
      <c r="P1467" s="282"/>
      <c r="Q1467" s="278"/>
      <c r="R1467" s="278"/>
      <c r="S1467" s="282"/>
      <c r="T1467" s="282"/>
      <c r="U1467" s="278"/>
      <c r="V1467" s="282"/>
      <c r="W1467" s="282"/>
    </row>
    <row r="1468" spans="2:24" ht="18">
      <c r="B1468" s="906" t="str">
        <f>$B$12</f>
        <v>Маджарово</v>
      </c>
      <c r="C1468" s="907"/>
      <c r="D1468" s="908"/>
      <c r="E1468" s="229" t="s">
        <v>1655</v>
      </c>
      <c r="F1468" s="580" t="str">
        <f>$F$12</f>
        <v>7604</v>
      </c>
      <c r="G1468" s="278"/>
      <c r="H1468" s="278"/>
      <c r="I1468" s="282"/>
      <c r="J1468" s="221">
        <f>(IF($E1597&lt;&gt;0,$J$2,IF($I1597&lt;&gt;0,$J$2,"")))</f>
        <v>1</v>
      </c>
      <c r="L1468" s="278"/>
      <c r="M1468" s="278"/>
      <c r="N1468" s="282"/>
      <c r="O1468" s="282"/>
      <c r="P1468" s="282"/>
      <c r="Q1468" s="278"/>
      <c r="R1468" s="278"/>
      <c r="S1468" s="282"/>
      <c r="T1468" s="282"/>
      <c r="U1468" s="278"/>
      <c r="V1468" s="282"/>
      <c r="W1468" s="282"/>
    </row>
    <row r="1469" spans="2:24">
      <c r="B1469" s="581" t="str">
        <f>$B$13</f>
        <v>(наименование на първостепенния разпоредител с бюджет)</v>
      </c>
      <c r="E1469" s="281" t="s">
        <v>1656</v>
      </c>
      <c r="F1469" s="278"/>
      <c r="G1469" s="278"/>
      <c r="H1469" s="278"/>
      <c r="I1469" s="282"/>
      <c r="J1469" s="221">
        <f>(IF($E1597&lt;&gt;0,$J$2,IF($I1597&lt;&gt;0,$J$2,"")))</f>
        <v>1</v>
      </c>
      <c r="L1469" s="278"/>
      <c r="M1469" s="278"/>
      <c r="N1469" s="282"/>
      <c r="O1469" s="282"/>
      <c r="P1469" s="282"/>
      <c r="Q1469" s="278"/>
      <c r="R1469" s="278"/>
      <c r="S1469" s="282"/>
      <c r="T1469" s="282"/>
      <c r="U1469" s="278"/>
      <c r="V1469" s="282"/>
      <c r="W1469" s="282"/>
    </row>
    <row r="1470" spans="2:24" ht="18">
      <c r="B1470" s="230"/>
      <c r="D1470" s="441"/>
      <c r="E1470" s="277"/>
      <c r="F1470" s="277"/>
      <c r="G1470" s="277"/>
      <c r="H1470" s="277"/>
      <c r="I1470" s="384"/>
      <c r="J1470" s="221">
        <f>(IF($E1597&lt;&gt;0,$J$2,IF($I1597&lt;&gt;0,$J$2,"")))</f>
        <v>1</v>
      </c>
      <c r="L1470" s="278"/>
      <c r="M1470" s="278"/>
      <c r="N1470" s="282"/>
      <c r="O1470" s="282"/>
      <c r="P1470" s="282"/>
      <c r="Q1470" s="278"/>
      <c r="R1470" s="278"/>
      <c r="S1470" s="282"/>
      <c r="T1470" s="282"/>
      <c r="U1470" s="278"/>
      <c r="V1470" s="282"/>
      <c r="W1470" s="282"/>
    </row>
    <row r="1471" spans="2:24" ht="16.8" thickBot="1">
      <c r="C1471" s="227"/>
      <c r="D1471" s="228"/>
      <c r="E1471" s="278"/>
      <c r="F1471" s="281"/>
      <c r="G1471" s="281"/>
      <c r="H1471" s="281"/>
      <c r="I1471" s="284" t="s">
        <v>1657</v>
      </c>
      <c r="J1471" s="221">
        <f>(IF($E1597&lt;&gt;0,$J$2,IF($I1597&lt;&gt;0,$J$2,"")))</f>
        <v>1</v>
      </c>
      <c r="L1471" s="283" t="s">
        <v>91</v>
      </c>
      <c r="M1471" s="278"/>
      <c r="N1471" s="282"/>
      <c r="O1471" s="284" t="s">
        <v>1657</v>
      </c>
      <c r="P1471" s="282"/>
      <c r="Q1471" s="283" t="s">
        <v>92</v>
      </c>
      <c r="R1471" s="278"/>
      <c r="S1471" s="282"/>
      <c r="T1471" s="284" t="s">
        <v>1657</v>
      </c>
      <c r="U1471" s="278"/>
      <c r="V1471" s="282"/>
      <c r="W1471" s="284" t="s">
        <v>1657</v>
      </c>
    </row>
    <row r="1472" spans="2:24" ht="18.600000000000001" thickBot="1">
      <c r="B1472" s="672"/>
      <c r="C1472" s="673"/>
      <c r="D1472" s="674" t="s">
        <v>1054</v>
      </c>
      <c r="E1472" s="675"/>
      <c r="F1472" s="956" t="s">
        <v>1459</v>
      </c>
      <c r="G1472" s="957"/>
      <c r="H1472" s="958"/>
      <c r="I1472" s="959"/>
      <c r="J1472" s="221">
        <f>(IF($E1597&lt;&gt;0,$J$2,IF($I1597&lt;&gt;0,$J$2,"")))</f>
        <v>1</v>
      </c>
      <c r="L1472" s="916" t="s">
        <v>1893</v>
      </c>
      <c r="M1472" s="916" t="s">
        <v>1894</v>
      </c>
      <c r="N1472" s="918" t="s">
        <v>1895</v>
      </c>
      <c r="O1472" s="918" t="s">
        <v>93</v>
      </c>
      <c r="P1472" s="222"/>
      <c r="Q1472" s="918" t="s">
        <v>1896</v>
      </c>
      <c r="R1472" s="918" t="s">
        <v>1897</v>
      </c>
      <c r="S1472" s="918" t="s">
        <v>1898</v>
      </c>
      <c r="T1472" s="918" t="s">
        <v>94</v>
      </c>
      <c r="U1472" s="409" t="s">
        <v>95</v>
      </c>
      <c r="V1472" s="410"/>
      <c r="W1472" s="411"/>
      <c r="X1472" s="291"/>
    </row>
    <row r="1473" spans="2:24" ht="31.8" thickBot="1">
      <c r="B1473" s="676" t="s">
        <v>1573</v>
      </c>
      <c r="C1473" s="677" t="s">
        <v>1658</v>
      </c>
      <c r="D1473" s="678" t="s">
        <v>1055</v>
      </c>
      <c r="E1473" s="679"/>
      <c r="F1473" s="605" t="s">
        <v>1460</v>
      </c>
      <c r="G1473" s="605" t="s">
        <v>1461</v>
      </c>
      <c r="H1473" s="605" t="s">
        <v>1458</v>
      </c>
      <c r="I1473" s="605" t="s">
        <v>1048</v>
      </c>
      <c r="J1473" s="221">
        <f>(IF($E1597&lt;&gt;0,$J$2,IF($I1597&lt;&gt;0,$J$2,"")))</f>
        <v>1</v>
      </c>
      <c r="L1473" s="970"/>
      <c r="M1473" s="955"/>
      <c r="N1473" s="970"/>
      <c r="O1473" s="955"/>
      <c r="P1473" s="222"/>
      <c r="Q1473" s="967"/>
      <c r="R1473" s="967"/>
      <c r="S1473" s="967"/>
      <c r="T1473" s="967"/>
      <c r="U1473" s="412">
        <f>$C$3</f>
        <v>2024</v>
      </c>
      <c r="V1473" s="412">
        <f>$C$3+1</f>
        <v>2025</v>
      </c>
      <c r="W1473" s="412" t="str">
        <f>CONCATENATE("след ",$C$3+1)</f>
        <v>след 2025</v>
      </c>
      <c r="X1473" s="413" t="s">
        <v>96</v>
      </c>
    </row>
    <row r="1474" spans="2:24" ht="18" thickBot="1">
      <c r="B1474" s="506"/>
      <c r="C1474" s="397"/>
      <c r="D1474" s="295" t="s">
        <v>1243</v>
      </c>
      <c r="E1474" s="699"/>
      <c r="F1474" s="296"/>
      <c r="G1474" s="296"/>
      <c r="H1474" s="296"/>
      <c r="I1474" s="483"/>
      <c r="J1474" s="221">
        <f>(IF($E1597&lt;&gt;0,$J$2,IF($I1597&lt;&gt;0,$J$2,"")))</f>
        <v>1</v>
      </c>
      <c r="L1474" s="297" t="s">
        <v>97</v>
      </c>
      <c r="M1474" s="297" t="s">
        <v>98</v>
      </c>
      <c r="N1474" s="298" t="s">
        <v>99</v>
      </c>
      <c r="O1474" s="298" t="s">
        <v>100</v>
      </c>
      <c r="P1474" s="222"/>
      <c r="Q1474" s="504" t="s">
        <v>101</v>
      </c>
      <c r="R1474" s="504" t="s">
        <v>102</v>
      </c>
      <c r="S1474" s="504" t="s">
        <v>103</v>
      </c>
      <c r="T1474" s="504" t="s">
        <v>104</v>
      </c>
      <c r="U1474" s="504" t="s">
        <v>1025</v>
      </c>
      <c r="V1474" s="504" t="s">
        <v>1026</v>
      </c>
      <c r="W1474" s="504" t="s">
        <v>1027</v>
      </c>
      <c r="X1474" s="414" t="s">
        <v>1028</v>
      </c>
    </row>
    <row r="1475" spans="2:24" ht="122.4" thickBot="1">
      <c r="B1475" s="236"/>
      <c r="C1475" s="511">
        <f>VLOOKUP(D1475,OP_LIST2,2,FALSE)</f>
        <v>0</v>
      </c>
      <c r="D1475" s="512" t="s">
        <v>943</v>
      </c>
      <c r="E1475" s="700"/>
      <c r="F1475" s="368"/>
      <c r="G1475" s="368"/>
      <c r="H1475" s="368"/>
      <c r="I1475" s="303"/>
      <c r="J1475" s="221">
        <f>(IF($E1597&lt;&gt;0,$J$2,IF($I1597&lt;&gt;0,$J$2,"")))</f>
        <v>1</v>
      </c>
      <c r="L1475" s="415" t="s">
        <v>1029</v>
      </c>
      <c r="M1475" s="415" t="s">
        <v>1029</v>
      </c>
      <c r="N1475" s="415" t="s">
        <v>1030</v>
      </c>
      <c r="O1475" s="415" t="s">
        <v>1031</v>
      </c>
      <c r="P1475" s="222"/>
      <c r="Q1475" s="415" t="s">
        <v>1029</v>
      </c>
      <c r="R1475" s="415" t="s">
        <v>1029</v>
      </c>
      <c r="S1475" s="415" t="s">
        <v>1056</v>
      </c>
      <c r="T1475" s="415" t="s">
        <v>1033</v>
      </c>
      <c r="U1475" s="415" t="s">
        <v>1029</v>
      </c>
      <c r="V1475" s="415" t="s">
        <v>1029</v>
      </c>
      <c r="W1475" s="415" t="s">
        <v>1029</v>
      </c>
      <c r="X1475" s="306" t="s">
        <v>1034</v>
      </c>
    </row>
    <row r="1476" spans="2:24" ht="18" thickBot="1">
      <c r="B1476" s="510"/>
      <c r="C1476" s="513">
        <f>VLOOKUP(D1477,EBK_DEIN2,2,FALSE)</f>
        <v>3311</v>
      </c>
      <c r="D1476" s="505" t="s">
        <v>1443</v>
      </c>
      <c r="E1476" s="701"/>
      <c r="F1476" s="368"/>
      <c r="G1476" s="368"/>
      <c r="H1476" s="368"/>
      <c r="I1476" s="303"/>
      <c r="J1476" s="221">
        <f>(IF($E1597&lt;&gt;0,$J$2,IF($I1597&lt;&gt;0,$J$2,"")))</f>
        <v>1</v>
      </c>
      <c r="L1476" s="416"/>
      <c r="M1476" s="416"/>
      <c r="N1476" s="344"/>
      <c r="O1476" s="417"/>
      <c r="P1476" s="222"/>
      <c r="Q1476" s="416"/>
      <c r="R1476" s="416"/>
      <c r="S1476" s="344"/>
      <c r="T1476" s="417"/>
      <c r="U1476" s="416"/>
      <c r="V1476" s="344"/>
      <c r="W1476" s="417"/>
      <c r="X1476" s="418"/>
    </row>
    <row r="1477" spans="2:24" ht="18">
      <c r="B1477" s="419"/>
      <c r="C1477" s="238"/>
      <c r="D1477" s="502" t="s">
        <v>1703</v>
      </c>
      <c r="E1477" s="701"/>
      <c r="F1477" s="368"/>
      <c r="G1477" s="368"/>
      <c r="H1477" s="368"/>
      <c r="I1477" s="303"/>
      <c r="J1477" s="221">
        <f>(IF($E1597&lt;&gt;0,$J$2,IF($I1597&lt;&gt;0,$J$2,"")))</f>
        <v>1</v>
      </c>
      <c r="L1477" s="416"/>
      <c r="M1477" s="416"/>
      <c r="N1477" s="344"/>
      <c r="O1477" s="420">
        <f>SUMIF(O1480:O1481,"&lt;0")+SUMIF(O1483:O1487,"&lt;0")+SUMIF(O1489:O1496,"&lt;0")+SUMIF(O1498:O1514,"&lt;0")+SUMIF(O1520:O1524,"&lt;0")+SUMIF(O1526:O1531,"&lt;0")+SUMIF(O1537:O1543,"&lt;0")+SUMIF(O1550:O1551,"&lt;0")+SUMIF(O1554:O1559,"&lt;0")+SUMIF(O1561:O1566,"&lt;0")+SUMIF(O1570,"&lt;0")+SUMIF(O1572:O1578,"&lt;0")+SUMIF(O1580:O1582,"&lt;0")+SUMIF(O1584:O1587,"&lt;0")+SUMIF(O1589:O1590,"&lt;0")+SUMIF(O1593,"&lt;0")</f>
        <v>-518733</v>
      </c>
      <c r="P1477" s="222"/>
      <c r="Q1477" s="416"/>
      <c r="R1477" s="416"/>
      <c r="S1477" s="344"/>
      <c r="T1477" s="420">
        <f>SUMIF(T1480:T1481,"&lt;0")+SUMIF(T1483:T1487,"&lt;0")+SUMIF(T1489:T1496,"&lt;0")+SUMIF(T1498:T1514,"&lt;0")+SUMIF(T1520:T1524,"&lt;0")+SUMIF(T1526:T1531,"&lt;0")+SUMIF(T1537:T1543,"&lt;0")+SUMIF(T1550:T1551,"&lt;0")+SUMIF(T1554:T1559,"&lt;0")+SUMIF(T1561:T1566,"&lt;0")+SUMIF(T1570,"&lt;0")+SUMIF(T1572:T1578,"&lt;0")+SUMIF(T1580:T1582,"&lt;0")+SUMIF(T1584:T1587,"&lt;0")+SUMIF(T1589:T1590,"&lt;0")+SUMIF(T1593,"&lt;0")</f>
        <v>-95500</v>
      </c>
      <c r="U1477" s="416"/>
      <c r="V1477" s="344"/>
      <c r="W1477" s="417"/>
      <c r="X1477" s="308"/>
    </row>
    <row r="1478" spans="2:24" ht="18.600000000000001" thickBot="1">
      <c r="B1478" s="354"/>
      <c r="C1478" s="238"/>
      <c r="D1478" s="292" t="s">
        <v>1057</v>
      </c>
      <c r="E1478" s="701"/>
      <c r="F1478" s="368"/>
      <c r="G1478" s="368"/>
      <c r="H1478" s="368"/>
      <c r="I1478" s="303"/>
      <c r="J1478" s="221">
        <f>(IF($E1597&lt;&gt;0,$J$2,IF($I1597&lt;&gt;0,$J$2,"")))</f>
        <v>1</v>
      </c>
      <c r="L1478" s="416"/>
      <c r="M1478" s="416"/>
      <c r="N1478" s="344"/>
      <c r="O1478" s="417"/>
      <c r="P1478" s="222"/>
      <c r="Q1478" s="416"/>
      <c r="R1478" s="416"/>
      <c r="S1478" s="344"/>
      <c r="T1478" s="417"/>
      <c r="U1478" s="416"/>
      <c r="V1478" s="344"/>
      <c r="W1478" s="417"/>
      <c r="X1478" s="310"/>
    </row>
    <row r="1479" spans="2:24" ht="18.600000000000001" thickBot="1">
      <c r="B1479" s="680">
        <v>100</v>
      </c>
      <c r="C1479" s="960" t="s">
        <v>1244</v>
      </c>
      <c r="D1479" s="961"/>
      <c r="E1479" s="681"/>
      <c r="F1479" s="682">
        <f>SUM(F1480:F1481)</f>
        <v>300000</v>
      </c>
      <c r="G1479" s="683">
        <f>SUM(G1480:G1481)</f>
        <v>0</v>
      </c>
      <c r="H1479" s="683">
        <f>SUM(H1480:H1481)</f>
        <v>0</v>
      </c>
      <c r="I1479" s="683">
        <f>SUM(I1480:I1481)</f>
        <v>300000</v>
      </c>
      <c r="J1479" s="243">
        <f t="shared" ref="J1479:J1510" si="374">(IF($E1479&lt;&gt;0,$J$2,IF($I1479&lt;&gt;0,$J$2,"")))</f>
        <v>1</v>
      </c>
      <c r="K1479" s="244"/>
      <c r="L1479" s="311">
        <f>SUM(L1480:L1481)</f>
        <v>0</v>
      </c>
      <c r="M1479" s="312">
        <f>SUM(M1480:M1481)</f>
        <v>0</v>
      </c>
      <c r="N1479" s="421">
        <f>SUM(N1480:N1481)</f>
        <v>300000</v>
      </c>
      <c r="O1479" s="422">
        <f>SUM(O1480:O1481)</f>
        <v>-300000</v>
      </c>
      <c r="P1479" s="244"/>
      <c r="Q1479" s="705"/>
      <c r="R1479" s="706"/>
      <c r="S1479" s="707"/>
      <c r="T1479" s="706"/>
      <c r="U1479" s="706"/>
      <c r="V1479" s="706"/>
      <c r="W1479" s="708"/>
      <c r="X1479" s="313">
        <f t="shared" ref="X1479:X1510" si="375">T1479-U1479-V1479-W1479</f>
        <v>0</v>
      </c>
    </row>
    <row r="1480" spans="2:24" ht="18.600000000000001" thickBot="1">
      <c r="B1480" s="140"/>
      <c r="C1480" s="144">
        <v>101</v>
      </c>
      <c r="D1480" s="138" t="s">
        <v>1245</v>
      </c>
      <c r="E1480" s="702"/>
      <c r="F1480" s="449">
        <v>300000</v>
      </c>
      <c r="G1480" s="245"/>
      <c r="H1480" s="245"/>
      <c r="I1480" s="476">
        <f>F1480+G1480+H1480</f>
        <v>300000</v>
      </c>
      <c r="J1480" s="243">
        <f t="shared" si="374"/>
        <v>1</v>
      </c>
      <c r="K1480" s="244"/>
      <c r="L1480" s="423"/>
      <c r="M1480" s="252"/>
      <c r="N1480" s="315">
        <f>I1480</f>
        <v>300000</v>
      </c>
      <c r="O1480" s="424">
        <f>L1480+M1480-N1480</f>
        <v>-300000</v>
      </c>
      <c r="P1480" s="244"/>
      <c r="Q1480" s="661"/>
      <c r="R1480" s="665"/>
      <c r="S1480" s="665"/>
      <c r="T1480" s="665"/>
      <c r="U1480" s="665"/>
      <c r="V1480" s="665"/>
      <c r="W1480" s="709"/>
      <c r="X1480" s="313">
        <f t="shared" si="375"/>
        <v>0</v>
      </c>
    </row>
    <row r="1481" spans="2:24" ht="18.600000000000001" hidden="1" thickBot="1">
      <c r="B1481" s="140"/>
      <c r="C1481" s="137">
        <v>102</v>
      </c>
      <c r="D1481" s="139" t="s">
        <v>1246</v>
      </c>
      <c r="E1481" s="702"/>
      <c r="F1481" s="449"/>
      <c r="G1481" s="245"/>
      <c r="H1481" s="245"/>
      <c r="I1481" s="476">
        <f>F1481+G1481+H1481</f>
        <v>0</v>
      </c>
      <c r="J1481" s="243" t="str">
        <f t="shared" si="374"/>
        <v/>
      </c>
      <c r="K1481" s="244"/>
      <c r="L1481" s="423"/>
      <c r="M1481" s="252"/>
      <c r="N1481" s="315">
        <f>I1481</f>
        <v>0</v>
      </c>
      <c r="O1481" s="424">
        <f>L1481+M1481-N1481</f>
        <v>0</v>
      </c>
      <c r="P1481" s="244"/>
      <c r="Q1481" s="661"/>
      <c r="R1481" s="665"/>
      <c r="S1481" s="665"/>
      <c r="T1481" s="665"/>
      <c r="U1481" s="665"/>
      <c r="V1481" s="665"/>
      <c r="W1481" s="709"/>
      <c r="X1481" s="313">
        <f t="shared" si="375"/>
        <v>0</v>
      </c>
    </row>
    <row r="1482" spans="2:24" ht="18.600000000000001" thickBot="1">
      <c r="B1482" s="684">
        <v>200</v>
      </c>
      <c r="C1482" s="968" t="s">
        <v>1247</v>
      </c>
      <c r="D1482" s="968"/>
      <c r="E1482" s="685"/>
      <c r="F1482" s="686">
        <f>SUM(F1483:F1487)</f>
        <v>15000</v>
      </c>
      <c r="G1482" s="687">
        <f>SUM(G1483:G1487)</f>
        <v>0</v>
      </c>
      <c r="H1482" s="687">
        <f>SUM(H1483:H1487)</f>
        <v>0</v>
      </c>
      <c r="I1482" s="687">
        <f>SUM(I1483:I1487)</f>
        <v>15000</v>
      </c>
      <c r="J1482" s="243">
        <f t="shared" si="374"/>
        <v>1</v>
      </c>
      <c r="K1482" s="244"/>
      <c r="L1482" s="316">
        <f>SUM(L1483:L1487)</f>
        <v>0</v>
      </c>
      <c r="M1482" s="317">
        <f>SUM(M1483:M1487)</f>
        <v>0</v>
      </c>
      <c r="N1482" s="425">
        <f>SUM(N1483:N1487)</f>
        <v>15000</v>
      </c>
      <c r="O1482" s="426">
        <f>SUM(O1483:O1487)</f>
        <v>-15000</v>
      </c>
      <c r="P1482" s="244"/>
      <c r="Q1482" s="663"/>
      <c r="R1482" s="664"/>
      <c r="S1482" s="664"/>
      <c r="T1482" s="664"/>
      <c r="U1482" s="664"/>
      <c r="V1482" s="664"/>
      <c r="W1482" s="710"/>
      <c r="X1482" s="313">
        <f t="shared" si="375"/>
        <v>0</v>
      </c>
    </row>
    <row r="1483" spans="2:24" ht="18.600000000000001" hidden="1" thickBot="1">
      <c r="B1483" s="143"/>
      <c r="C1483" s="144">
        <v>201</v>
      </c>
      <c r="D1483" s="138" t="s">
        <v>1248</v>
      </c>
      <c r="E1483" s="702"/>
      <c r="F1483" s="449"/>
      <c r="G1483" s="245"/>
      <c r="H1483" s="245"/>
      <c r="I1483" s="476">
        <f>F1483+G1483+H1483</f>
        <v>0</v>
      </c>
      <c r="J1483" s="243" t="str">
        <f t="shared" si="374"/>
        <v/>
      </c>
      <c r="K1483" s="244"/>
      <c r="L1483" s="423"/>
      <c r="M1483" s="252"/>
      <c r="N1483" s="315">
        <f>I1483</f>
        <v>0</v>
      </c>
      <c r="O1483" s="424">
        <f>L1483+M1483-N1483</f>
        <v>0</v>
      </c>
      <c r="P1483" s="244"/>
      <c r="Q1483" s="661"/>
      <c r="R1483" s="665"/>
      <c r="S1483" s="665"/>
      <c r="T1483" s="665"/>
      <c r="U1483" s="665"/>
      <c r="V1483" s="665"/>
      <c r="W1483" s="709"/>
      <c r="X1483" s="313">
        <f t="shared" si="375"/>
        <v>0</v>
      </c>
    </row>
    <row r="1484" spans="2:24" ht="18.600000000000001" thickBot="1">
      <c r="B1484" s="136"/>
      <c r="C1484" s="137">
        <v>202</v>
      </c>
      <c r="D1484" s="145" t="s">
        <v>1249</v>
      </c>
      <c r="E1484" s="702"/>
      <c r="F1484" s="449">
        <v>5000</v>
      </c>
      <c r="G1484" s="245"/>
      <c r="H1484" s="245"/>
      <c r="I1484" s="476">
        <f>F1484+G1484+H1484</f>
        <v>5000</v>
      </c>
      <c r="J1484" s="243">
        <f t="shared" si="374"/>
        <v>1</v>
      </c>
      <c r="K1484" s="244"/>
      <c r="L1484" s="423"/>
      <c r="M1484" s="252"/>
      <c r="N1484" s="315">
        <f>I1484</f>
        <v>5000</v>
      </c>
      <c r="O1484" s="424">
        <f>L1484+M1484-N1484</f>
        <v>-5000</v>
      </c>
      <c r="P1484" s="244"/>
      <c r="Q1484" s="661"/>
      <c r="R1484" s="665"/>
      <c r="S1484" s="665"/>
      <c r="T1484" s="665"/>
      <c r="U1484" s="665"/>
      <c r="V1484" s="665"/>
      <c r="W1484" s="709"/>
      <c r="X1484" s="313">
        <f t="shared" si="375"/>
        <v>0</v>
      </c>
    </row>
    <row r="1485" spans="2:24" ht="32.4" thickBot="1">
      <c r="B1485" s="152"/>
      <c r="C1485" s="137">
        <v>205</v>
      </c>
      <c r="D1485" s="145" t="s">
        <v>900</v>
      </c>
      <c r="E1485" s="702"/>
      <c r="F1485" s="449">
        <v>10000</v>
      </c>
      <c r="G1485" s="245"/>
      <c r="H1485" s="245"/>
      <c r="I1485" s="476">
        <f>F1485+G1485+H1485</f>
        <v>10000</v>
      </c>
      <c r="J1485" s="243">
        <f t="shared" si="374"/>
        <v>1</v>
      </c>
      <c r="K1485" s="244"/>
      <c r="L1485" s="423"/>
      <c r="M1485" s="252"/>
      <c r="N1485" s="315">
        <f>I1485</f>
        <v>10000</v>
      </c>
      <c r="O1485" s="424">
        <f>L1485+M1485-N1485</f>
        <v>-10000</v>
      </c>
      <c r="P1485" s="244"/>
      <c r="Q1485" s="661"/>
      <c r="R1485" s="665"/>
      <c r="S1485" s="665"/>
      <c r="T1485" s="665"/>
      <c r="U1485" s="665"/>
      <c r="V1485" s="665"/>
      <c r="W1485" s="709"/>
      <c r="X1485" s="313">
        <f t="shared" si="375"/>
        <v>0</v>
      </c>
    </row>
    <row r="1486" spans="2:24" ht="18.600000000000001" hidden="1" thickBot="1">
      <c r="B1486" s="152"/>
      <c r="C1486" s="137">
        <v>208</v>
      </c>
      <c r="D1486" s="159" t="s">
        <v>901</v>
      </c>
      <c r="E1486" s="702"/>
      <c r="F1486" s="449"/>
      <c r="G1486" s="245"/>
      <c r="H1486" s="245"/>
      <c r="I1486" s="476">
        <f>F1486+G1486+H1486</f>
        <v>0</v>
      </c>
      <c r="J1486" s="243" t="str">
        <f t="shared" si="374"/>
        <v/>
      </c>
      <c r="K1486" s="244"/>
      <c r="L1486" s="423"/>
      <c r="M1486" s="252"/>
      <c r="N1486" s="315">
        <f>I1486</f>
        <v>0</v>
      </c>
      <c r="O1486" s="424">
        <f>L1486+M1486-N1486</f>
        <v>0</v>
      </c>
      <c r="P1486" s="244"/>
      <c r="Q1486" s="661"/>
      <c r="R1486" s="665"/>
      <c r="S1486" s="665"/>
      <c r="T1486" s="665"/>
      <c r="U1486" s="665"/>
      <c r="V1486" s="665"/>
      <c r="W1486" s="709"/>
      <c r="X1486" s="313">
        <f t="shared" si="375"/>
        <v>0</v>
      </c>
    </row>
    <row r="1487" spans="2:24" ht="18.600000000000001" hidden="1" thickBot="1">
      <c r="B1487" s="143"/>
      <c r="C1487" s="142">
        <v>209</v>
      </c>
      <c r="D1487" s="148" t="s">
        <v>902</v>
      </c>
      <c r="E1487" s="702"/>
      <c r="F1487" s="449"/>
      <c r="G1487" s="245"/>
      <c r="H1487" s="245"/>
      <c r="I1487" s="476">
        <f>F1487+G1487+H1487</f>
        <v>0</v>
      </c>
      <c r="J1487" s="243" t="str">
        <f t="shared" si="374"/>
        <v/>
      </c>
      <c r="K1487" s="244"/>
      <c r="L1487" s="423"/>
      <c r="M1487" s="252"/>
      <c r="N1487" s="315">
        <f>I1487</f>
        <v>0</v>
      </c>
      <c r="O1487" s="424">
        <f>L1487+M1487-N1487</f>
        <v>0</v>
      </c>
      <c r="P1487" s="244"/>
      <c r="Q1487" s="661"/>
      <c r="R1487" s="665"/>
      <c r="S1487" s="665"/>
      <c r="T1487" s="665"/>
      <c r="U1487" s="665"/>
      <c r="V1487" s="665"/>
      <c r="W1487" s="709"/>
      <c r="X1487" s="313">
        <f t="shared" si="375"/>
        <v>0</v>
      </c>
    </row>
    <row r="1488" spans="2:24" ht="18.600000000000001" thickBot="1">
      <c r="B1488" s="684">
        <v>500</v>
      </c>
      <c r="C1488" s="969" t="s">
        <v>203</v>
      </c>
      <c r="D1488" s="969"/>
      <c r="E1488" s="685"/>
      <c r="F1488" s="686">
        <f>SUM(F1489:F1495)</f>
        <v>108233</v>
      </c>
      <c r="G1488" s="687">
        <f>SUM(G1489:G1495)</f>
        <v>0</v>
      </c>
      <c r="H1488" s="687">
        <f>SUM(H1489:H1495)</f>
        <v>0</v>
      </c>
      <c r="I1488" s="687">
        <f>SUM(I1489:I1495)</f>
        <v>108233</v>
      </c>
      <c r="J1488" s="243">
        <f t="shared" si="374"/>
        <v>1</v>
      </c>
      <c r="K1488" s="244"/>
      <c r="L1488" s="316">
        <f>SUM(L1489:L1495)</f>
        <v>0</v>
      </c>
      <c r="M1488" s="317">
        <f>SUM(M1489:M1495)</f>
        <v>0</v>
      </c>
      <c r="N1488" s="425">
        <f>SUM(N1489:N1495)</f>
        <v>108233</v>
      </c>
      <c r="O1488" s="426">
        <f>SUM(O1489:O1495)</f>
        <v>-108233</v>
      </c>
      <c r="P1488" s="244"/>
      <c r="Q1488" s="663"/>
      <c r="R1488" s="664"/>
      <c r="S1488" s="665"/>
      <c r="T1488" s="664"/>
      <c r="U1488" s="664"/>
      <c r="V1488" s="664"/>
      <c r="W1488" s="710"/>
      <c r="X1488" s="313">
        <f t="shared" si="375"/>
        <v>0</v>
      </c>
    </row>
    <row r="1489" spans="2:24" ht="18.600000000000001" thickBot="1">
      <c r="B1489" s="143"/>
      <c r="C1489" s="160">
        <v>551</v>
      </c>
      <c r="D1489" s="456" t="s">
        <v>204</v>
      </c>
      <c r="E1489" s="702"/>
      <c r="F1489" s="449">
        <v>88233</v>
      </c>
      <c r="G1489" s="245"/>
      <c r="H1489" s="245"/>
      <c r="I1489" s="476">
        <f t="shared" ref="I1489:I1496" si="376">F1489+G1489+H1489</f>
        <v>88233</v>
      </c>
      <c r="J1489" s="243">
        <f t="shared" si="374"/>
        <v>1</v>
      </c>
      <c r="K1489" s="244"/>
      <c r="L1489" s="423"/>
      <c r="M1489" s="252"/>
      <c r="N1489" s="315">
        <f t="shared" ref="N1489:N1496" si="377">I1489</f>
        <v>88233</v>
      </c>
      <c r="O1489" s="424">
        <f t="shared" ref="O1489:O1496" si="378">L1489+M1489-N1489</f>
        <v>-88233</v>
      </c>
      <c r="P1489" s="244"/>
      <c r="Q1489" s="661"/>
      <c r="R1489" s="665"/>
      <c r="S1489" s="665"/>
      <c r="T1489" s="665"/>
      <c r="U1489" s="665"/>
      <c r="V1489" s="665"/>
      <c r="W1489" s="709"/>
      <c r="X1489" s="313">
        <f t="shared" si="375"/>
        <v>0</v>
      </c>
    </row>
    <row r="1490" spans="2:24" ht="18.600000000000001" thickBot="1">
      <c r="B1490" s="143"/>
      <c r="C1490" s="161">
        <v>552</v>
      </c>
      <c r="D1490" s="457" t="s">
        <v>205</v>
      </c>
      <c r="E1490" s="702"/>
      <c r="F1490" s="449">
        <v>6000</v>
      </c>
      <c r="G1490" s="245"/>
      <c r="H1490" s="245"/>
      <c r="I1490" s="476">
        <f t="shared" si="376"/>
        <v>6000</v>
      </c>
      <c r="J1490" s="243">
        <f t="shared" si="374"/>
        <v>1</v>
      </c>
      <c r="K1490" s="244"/>
      <c r="L1490" s="423"/>
      <c r="M1490" s="252"/>
      <c r="N1490" s="315">
        <f t="shared" si="377"/>
        <v>6000</v>
      </c>
      <c r="O1490" s="424">
        <f t="shared" si="378"/>
        <v>-6000</v>
      </c>
      <c r="P1490" s="244"/>
      <c r="Q1490" s="661"/>
      <c r="R1490" s="665"/>
      <c r="S1490" s="665"/>
      <c r="T1490" s="665"/>
      <c r="U1490" s="665"/>
      <c r="V1490" s="665"/>
      <c r="W1490" s="709"/>
      <c r="X1490" s="313">
        <f t="shared" si="375"/>
        <v>0</v>
      </c>
    </row>
    <row r="1491" spans="2:24" ht="18.600000000000001" hidden="1" thickBot="1">
      <c r="B1491" s="143"/>
      <c r="C1491" s="161">
        <v>558</v>
      </c>
      <c r="D1491" s="457" t="s">
        <v>1674</v>
      </c>
      <c r="E1491" s="702"/>
      <c r="F1491" s="592">
        <v>0</v>
      </c>
      <c r="G1491" s="592">
        <v>0</v>
      </c>
      <c r="H1491" s="592">
        <v>0</v>
      </c>
      <c r="I1491" s="476">
        <f t="shared" si="376"/>
        <v>0</v>
      </c>
      <c r="J1491" s="243" t="str">
        <f t="shared" si="374"/>
        <v/>
      </c>
      <c r="K1491" s="244"/>
      <c r="L1491" s="423"/>
      <c r="M1491" s="252"/>
      <c r="N1491" s="315">
        <f t="shared" si="377"/>
        <v>0</v>
      </c>
      <c r="O1491" s="424">
        <f t="shared" si="378"/>
        <v>0</v>
      </c>
      <c r="P1491" s="244"/>
      <c r="Q1491" s="661"/>
      <c r="R1491" s="665"/>
      <c r="S1491" s="665"/>
      <c r="T1491" s="665"/>
      <c r="U1491" s="665"/>
      <c r="V1491" s="665"/>
      <c r="W1491" s="709"/>
      <c r="X1491" s="313">
        <f t="shared" si="375"/>
        <v>0</v>
      </c>
    </row>
    <row r="1492" spans="2:24" ht="18.600000000000001" thickBot="1">
      <c r="B1492" s="143"/>
      <c r="C1492" s="161">
        <v>560</v>
      </c>
      <c r="D1492" s="458" t="s">
        <v>206</v>
      </c>
      <c r="E1492" s="702"/>
      <c r="F1492" s="449">
        <v>10000</v>
      </c>
      <c r="G1492" s="245"/>
      <c r="H1492" s="245"/>
      <c r="I1492" s="476">
        <f t="shared" si="376"/>
        <v>10000</v>
      </c>
      <c r="J1492" s="243">
        <f t="shared" si="374"/>
        <v>1</v>
      </c>
      <c r="K1492" s="244"/>
      <c r="L1492" s="423"/>
      <c r="M1492" s="252"/>
      <c r="N1492" s="315">
        <f t="shared" si="377"/>
        <v>10000</v>
      </c>
      <c r="O1492" s="424">
        <f t="shared" si="378"/>
        <v>-10000</v>
      </c>
      <c r="P1492" s="244"/>
      <c r="Q1492" s="661"/>
      <c r="R1492" s="665"/>
      <c r="S1492" s="665"/>
      <c r="T1492" s="665"/>
      <c r="U1492" s="665"/>
      <c r="V1492" s="665"/>
      <c r="W1492" s="709"/>
      <c r="X1492" s="313">
        <f t="shared" si="375"/>
        <v>0</v>
      </c>
    </row>
    <row r="1493" spans="2:24" ht="18.600000000000001" thickBot="1">
      <c r="B1493" s="143"/>
      <c r="C1493" s="161">
        <v>580</v>
      </c>
      <c r="D1493" s="457" t="s">
        <v>207</v>
      </c>
      <c r="E1493" s="702"/>
      <c r="F1493" s="449">
        <v>4000</v>
      </c>
      <c r="G1493" s="245"/>
      <c r="H1493" s="245"/>
      <c r="I1493" s="476">
        <f t="shared" si="376"/>
        <v>4000</v>
      </c>
      <c r="J1493" s="243">
        <f t="shared" si="374"/>
        <v>1</v>
      </c>
      <c r="K1493" s="244"/>
      <c r="L1493" s="423"/>
      <c r="M1493" s="252"/>
      <c r="N1493" s="315">
        <f t="shared" si="377"/>
        <v>4000</v>
      </c>
      <c r="O1493" s="424">
        <f t="shared" si="378"/>
        <v>-4000</v>
      </c>
      <c r="P1493" s="244"/>
      <c r="Q1493" s="661"/>
      <c r="R1493" s="665"/>
      <c r="S1493" s="665"/>
      <c r="T1493" s="665"/>
      <c r="U1493" s="665"/>
      <c r="V1493" s="665"/>
      <c r="W1493" s="709"/>
      <c r="X1493" s="313">
        <f t="shared" si="375"/>
        <v>0</v>
      </c>
    </row>
    <row r="1494" spans="2:24" ht="18.600000000000001" hidden="1" thickBot="1">
      <c r="B1494" s="143"/>
      <c r="C1494" s="161">
        <v>588</v>
      </c>
      <c r="D1494" s="457" t="s">
        <v>1679</v>
      </c>
      <c r="E1494" s="702"/>
      <c r="F1494" s="592">
        <v>0</v>
      </c>
      <c r="G1494" s="592">
        <v>0</v>
      </c>
      <c r="H1494" s="592">
        <v>0</v>
      </c>
      <c r="I1494" s="476">
        <f t="shared" si="376"/>
        <v>0</v>
      </c>
      <c r="J1494" s="243" t="str">
        <f t="shared" si="374"/>
        <v/>
      </c>
      <c r="K1494" s="244"/>
      <c r="L1494" s="423"/>
      <c r="M1494" s="252"/>
      <c r="N1494" s="315">
        <f t="shared" si="377"/>
        <v>0</v>
      </c>
      <c r="O1494" s="424">
        <f t="shared" si="378"/>
        <v>0</v>
      </c>
      <c r="P1494" s="244"/>
      <c r="Q1494" s="661"/>
      <c r="R1494" s="665"/>
      <c r="S1494" s="665"/>
      <c r="T1494" s="665"/>
      <c r="U1494" s="665"/>
      <c r="V1494" s="665"/>
      <c r="W1494" s="709"/>
      <c r="X1494" s="313">
        <f t="shared" si="375"/>
        <v>0</v>
      </c>
    </row>
    <row r="1495" spans="2:24" ht="32.4" hidden="1" thickBot="1">
      <c r="B1495" s="143"/>
      <c r="C1495" s="162">
        <v>590</v>
      </c>
      <c r="D1495" s="459" t="s">
        <v>208</v>
      </c>
      <c r="E1495" s="702"/>
      <c r="F1495" s="449"/>
      <c r="G1495" s="245"/>
      <c r="H1495" s="245"/>
      <c r="I1495" s="476">
        <f t="shared" si="376"/>
        <v>0</v>
      </c>
      <c r="J1495" s="243" t="str">
        <f t="shared" si="374"/>
        <v/>
      </c>
      <c r="K1495" s="244"/>
      <c r="L1495" s="423"/>
      <c r="M1495" s="252"/>
      <c r="N1495" s="315">
        <f t="shared" si="377"/>
        <v>0</v>
      </c>
      <c r="O1495" s="424">
        <f t="shared" si="378"/>
        <v>0</v>
      </c>
      <c r="P1495" s="244"/>
      <c r="Q1495" s="661"/>
      <c r="R1495" s="665"/>
      <c r="S1495" s="665"/>
      <c r="T1495" s="665"/>
      <c r="U1495" s="665"/>
      <c r="V1495" s="665"/>
      <c r="W1495" s="709"/>
      <c r="X1495" s="313">
        <f t="shared" si="375"/>
        <v>0</v>
      </c>
    </row>
    <row r="1496" spans="2:24" ht="18.600000000000001" hidden="1" thickBot="1">
      <c r="B1496" s="684">
        <v>800</v>
      </c>
      <c r="C1496" s="969" t="s">
        <v>1058</v>
      </c>
      <c r="D1496" s="969"/>
      <c r="E1496" s="685"/>
      <c r="F1496" s="688"/>
      <c r="G1496" s="689"/>
      <c r="H1496" s="689"/>
      <c r="I1496" s="690">
        <f t="shared" si="376"/>
        <v>0</v>
      </c>
      <c r="J1496" s="243" t="str">
        <f t="shared" si="374"/>
        <v/>
      </c>
      <c r="K1496" s="244"/>
      <c r="L1496" s="428"/>
      <c r="M1496" s="254"/>
      <c r="N1496" s="315">
        <f t="shared" si="377"/>
        <v>0</v>
      </c>
      <c r="O1496" s="424">
        <f t="shared" si="378"/>
        <v>0</v>
      </c>
      <c r="P1496" s="244"/>
      <c r="Q1496" s="663"/>
      <c r="R1496" s="664"/>
      <c r="S1496" s="665"/>
      <c r="T1496" s="665"/>
      <c r="U1496" s="664"/>
      <c r="V1496" s="665"/>
      <c r="W1496" s="709"/>
      <c r="X1496" s="313">
        <f t="shared" si="375"/>
        <v>0</v>
      </c>
    </row>
    <row r="1497" spans="2:24" ht="18.600000000000001" thickBot="1">
      <c r="B1497" s="684">
        <v>1000</v>
      </c>
      <c r="C1497" s="971" t="s">
        <v>210</v>
      </c>
      <c r="D1497" s="971"/>
      <c r="E1497" s="685"/>
      <c r="F1497" s="686">
        <f>SUM(F1498:F1514)</f>
        <v>40500</v>
      </c>
      <c r="G1497" s="687">
        <f>SUM(G1498:G1514)</f>
        <v>55000</v>
      </c>
      <c r="H1497" s="687">
        <f>SUM(H1498:H1514)</f>
        <v>0</v>
      </c>
      <c r="I1497" s="687">
        <f>SUM(I1498:I1514)</f>
        <v>95500</v>
      </c>
      <c r="J1497" s="243">
        <f t="shared" si="374"/>
        <v>1</v>
      </c>
      <c r="K1497" s="244"/>
      <c r="L1497" s="316">
        <f>SUM(L1498:L1514)</f>
        <v>0</v>
      </c>
      <c r="M1497" s="317">
        <f>SUM(M1498:M1514)</f>
        <v>0</v>
      </c>
      <c r="N1497" s="425">
        <f>SUM(N1498:N1514)</f>
        <v>95500</v>
      </c>
      <c r="O1497" s="426">
        <f>SUM(O1498:O1514)</f>
        <v>-95500</v>
      </c>
      <c r="P1497" s="244"/>
      <c r="Q1497" s="316">
        <f t="shared" ref="Q1497:W1497" si="379">SUM(Q1498:Q1514)</f>
        <v>0</v>
      </c>
      <c r="R1497" s="317">
        <f t="shared" si="379"/>
        <v>0</v>
      </c>
      <c r="S1497" s="317">
        <f t="shared" si="379"/>
        <v>95500</v>
      </c>
      <c r="T1497" s="317">
        <f t="shared" si="379"/>
        <v>-95500</v>
      </c>
      <c r="U1497" s="317">
        <f t="shared" si="379"/>
        <v>0</v>
      </c>
      <c r="V1497" s="317">
        <f t="shared" si="379"/>
        <v>0</v>
      </c>
      <c r="W1497" s="426">
        <f t="shared" si="379"/>
        <v>0</v>
      </c>
      <c r="X1497" s="313">
        <f t="shared" si="375"/>
        <v>-95500</v>
      </c>
    </row>
    <row r="1498" spans="2:24" ht="18.600000000000001" thickBot="1">
      <c r="B1498" s="136"/>
      <c r="C1498" s="144">
        <v>1011</v>
      </c>
      <c r="D1498" s="163" t="s">
        <v>211</v>
      </c>
      <c r="E1498" s="702"/>
      <c r="F1498" s="449">
        <v>10000</v>
      </c>
      <c r="G1498" s="245">
        <v>30000</v>
      </c>
      <c r="H1498" s="245"/>
      <c r="I1498" s="476">
        <f t="shared" ref="I1498:I1514" si="380">F1498+G1498+H1498</f>
        <v>40000</v>
      </c>
      <c r="J1498" s="243">
        <f t="shared" si="374"/>
        <v>1</v>
      </c>
      <c r="K1498" s="244"/>
      <c r="L1498" s="423"/>
      <c r="M1498" s="252"/>
      <c r="N1498" s="315">
        <f t="shared" ref="N1498:N1514" si="381">I1498</f>
        <v>40000</v>
      </c>
      <c r="O1498" s="424">
        <f t="shared" ref="O1498:O1514" si="382">L1498+M1498-N1498</f>
        <v>-40000</v>
      </c>
      <c r="P1498" s="244"/>
      <c r="Q1498" s="423"/>
      <c r="R1498" s="252"/>
      <c r="S1498" s="429">
        <f t="shared" ref="S1498:S1505" si="383">+IF(+(L1498+M1498)&gt;=I1498,+M1498,+(+I1498-L1498))</f>
        <v>40000</v>
      </c>
      <c r="T1498" s="315">
        <f t="shared" ref="T1498:T1505" si="384">Q1498+R1498-S1498</f>
        <v>-40000</v>
      </c>
      <c r="U1498" s="252"/>
      <c r="V1498" s="252"/>
      <c r="W1498" s="253"/>
      <c r="X1498" s="313">
        <f t="shared" si="375"/>
        <v>-40000</v>
      </c>
    </row>
    <row r="1499" spans="2:24" ht="18.600000000000001" hidden="1" thickBot="1">
      <c r="B1499" s="136"/>
      <c r="C1499" s="137">
        <v>1012</v>
      </c>
      <c r="D1499" s="145" t="s">
        <v>212</v>
      </c>
      <c r="E1499" s="702"/>
      <c r="F1499" s="449"/>
      <c r="G1499" s="245"/>
      <c r="H1499" s="245"/>
      <c r="I1499" s="476">
        <f t="shared" si="380"/>
        <v>0</v>
      </c>
      <c r="J1499" s="243" t="str">
        <f t="shared" si="374"/>
        <v/>
      </c>
      <c r="K1499" s="244"/>
      <c r="L1499" s="423"/>
      <c r="M1499" s="252"/>
      <c r="N1499" s="315">
        <f t="shared" si="381"/>
        <v>0</v>
      </c>
      <c r="O1499" s="424">
        <f t="shared" si="382"/>
        <v>0</v>
      </c>
      <c r="P1499" s="244"/>
      <c r="Q1499" s="423"/>
      <c r="R1499" s="252"/>
      <c r="S1499" s="429">
        <f t="shared" si="383"/>
        <v>0</v>
      </c>
      <c r="T1499" s="315">
        <f t="shared" si="384"/>
        <v>0</v>
      </c>
      <c r="U1499" s="252"/>
      <c r="V1499" s="252"/>
      <c r="W1499" s="253"/>
      <c r="X1499" s="313">
        <f t="shared" si="375"/>
        <v>0</v>
      </c>
    </row>
    <row r="1500" spans="2:24" ht="18.600000000000001" hidden="1" thickBot="1">
      <c r="B1500" s="136"/>
      <c r="C1500" s="137">
        <v>1013</v>
      </c>
      <c r="D1500" s="145" t="s">
        <v>213</v>
      </c>
      <c r="E1500" s="702"/>
      <c r="F1500" s="449"/>
      <c r="G1500" s="245"/>
      <c r="H1500" s="245"/>
      <c r="I1500" s="476">
        <f t="shared" si="380"/>
        <v>0</v>
      </c>
      <c r="J1500" s="243" t="str">
        <f t="shared" si="374"/>
        <v/>
      </c>
      <c r="K1500" s="244"/>
      <c r="L1500" s="423"/>
      <c r="M1500" s="252"/>
      <c r="N1500" s="315">
        <f t="shared" si="381"/>
        <v>0</v>
      </c>
      <c r="O1500" s="424">
        <f t="shared" si="382"/>
        <v>0</v>
      </c>
      <c r="P1500" s="244"/>
      <c r="Q1500" s="423"/>
      <c r="R1500" s="252"/>
      <c r="S1500" s="429">
        <f t="shared" si="383"/>
        <v>0</v>
      </c>
      <c r="T1500" s="315">
        <f t="shared" si="384"/>
        <v>0</v>
      </c>
      <c r="U1500" s="252"/>
      <c r="V1500" s="252"/>
      <c r="W1500" s="253"/>
      <c r="X1500" s="313">
        <f t="shared" si="375"/>
        <v>0</v>
      </c>
    </row>
    <row r="1501" spans="2:24" ht="18.600000000000001" hidden="1" thickBot="1">
      <c r="B1501" s="136"/>
      <c r="C1501" s="137">
        <v>1014</v>
      </c>
      <c r="D1501" s="145" t="s">
        <v>214</v>
      </c>
      <c r="E1501" s="702"/>
      <c r="F1501" s="449"/>
      <c r="G1501" s="245"/>
      <c r="H1501" s="245"/>
      <c r="I1501" s="476">
        <f t="shared" si="380"/>
        <v>0</v>
      </c>
      <c r="J1501" s="243" t="str">
        <f t="shared" si="374"/>
        <v/>
      </c>
      <c r="K1501" s="244"/>
      <c r="L1501" s="423"/>
      <c r="M1501" s="252"/>
      <c r="N1501" s="315">
        <f t="shared" si="381"/>
        <v>0</v>
      </c>
      <c r="O1501" s="424">
        <f t="shared" si="382"/>
        <v>0</v>
      </c>
      <c r="P1501" s="244"/>
      <c r="Q1501" s="423"/>
      <c r="R1501" s="252"/>
      <c r="S1501" s="429">
        <f t="shared" si="383"/>
        <v>0</v>
      </c>
      <c r="T1501" s="315">
        <f t="shared" si="384"/>
        <v>0</v>
      </c>
      <c r="U1501" s="252"/>
      <c r="V1501" s="252"/>
      <c r="W1501" s="253"/>
      <c r="X1501" s="313">
        <f t="shared" si="375"/>
        <v>0</v>
      </c>
    </row>
    <row r="1502" spans="2:24" ht="18.600000000000001" thickBot="1">
      <c r="B1502" s="136"/>
      <c r="C1502" s="137">
        <v>1015</v>
      </c>
      <c r="D1502" s="145" t="s">
        <v>215</v>
      </c>
      <c r="E1502" s="702"/>
      <c r="F1502" s="449">
        <v>5000</v>
      </c>
      <c r="G1502" s="245">
        <v>5000</v>
      </c>
      <c r="H1502" s="245"/>
      <c r="I1502" s="476">
        <f t="shared" si="380"/>
        <v>10000</v>
      </c>
      <c r="J1502" s="243">
        <f t="shared" si="374"/>
        <v>1</v>
      </c>
      <c r="K1502" s="244"/>
      <c r="L1502" s="423"/>
      <c r="M1502" s="252"/>
      <c r="N1502" s="315">
        <f t="shared" si="381"/>
        <v>10000</v>
      </c>
      <c r="O1502" s="424">
        <f t="shared" si="382"/>
        <v>-10000</v>
      </c>
      <c r="P1502" s="244"/>
      <c r="Q1502" s="423"/>
      <c r="R1502" s="252"/>
      <c r="S1502" s="429">
        <f t="shared" si="383"/>
        <v>10000</v>
      </c>
      <c r="T1502" s="315">
        <f t="shared" si="384"/>
        <v>-10000</v>
      </c>
      <c r="U1502" s="252"/>
      <c r="V1502" s="252"/>
      <c r="W1502" s="253"/>
      <c r="X1502" s="313">
        <f t="shared" si="375"/>
        <v>-10000</v>
      </c>
    </row>
    <row r="1503" spans="2:24" ht="18.600000000000001" thickBot="1">
      <c r="B1503" s="136"/>
      <c r="C1503" s="137">
        <v>1016</v>
      </c>
      <c r="D1503" s="145" t="s">
        <v>216</v>
      </c>
      <c r="E1503" s="702"/>
      <c r="F1503" s="449">
        <v>10000</v>
      </c>
      <c r="G1503" s="245">
        <v>20000</v>
      </c>
      <c r="H1503" s="245"/>
      <c r="I1503" s="476">
        <f t="shared" si="380"/>
        <v>30000</v>
      </c>
      <c r="J1503" s="243">
        <f t="shared" si="374"/>
        <v>1</v>
      </c>
      <c r="K1503" s="244"/>
      <c r="L1503" s="423"/>
      <c r="M1503" s="252"/>
      <c r="N1503" s="315">
        <f t="shared" si="381"/>
        <v>30000</v>
      </c>
      <c r="O1503" s="424">
        <f t="shared" si="382"/>
        <v>-30000</v>
      </c>
      <c r="P1503" s="244"/>
      <c r="Q1503" s="423"/>
      <c r="R1503" s="252"/>
      <c r="S1503" s="429">
        <f t="shared" si="383"/>
        <v>30000</v>
      </c>
      <c r="T1503" s="315">
        <f t="shared" si="384"/>
        <v>-30000</v>
      </c>
      <c r="U1503" s="252"/>
      <c r="V1503" s="252"/>
      <c r="W1503" s="253"/>
      <c r="X1503" s="313">
        <f t="shared" si="375"/>
        <v>-30000</v>
      </c>
    </row>
    <row r="1504" spans="2:24" ht="18.600000000000001" thickBot="1">
      <c r="B1504" s="140"/>
      <c r="C1504" s="164">
        <v>1020</v>
      </c>
      <c r="D1504" s="165" t="s">
        <v>217</v>
      </c>
      <c r="E1504" s="702"/>
      <c r="F1504" s="449">
        <v>9500</v>
      </c>
      <c r="G1504" s="245"/>
      <c r="H1504" s="245"/>
      <c r="I1504" s="476">
        <f t="shared" si="380"/>
        <v>9500</v>
      </c>
      <c r="J1504" s="243">
        <f t="shared" si="374"/>
        <v>1</v>
      </c>
      <c r="K1504" s="244"/>
      <c r="L1504" s="423"/>
      <c r="M1504" s="252"/>
      <c r="N1504" s="315">
        <f t="shared" si="381"/>
        <v>9500</v>
      </c>
      <c r="O1504" s="424">
        <f t="shared" si="382"/>
        <v>-9500</v>
      </c>
      <c r="P1504" s="244"/>
      <c r="Q1504" s="423"/>
      <c r="R1504" s="252"/>
      <c r="S1504" s="429">
        <f t="shared" si="383"/>
        <v>9500</v>
      </c>
      <c r="T1504" s="315">
        <f t="shared" si="384"/>
        <v>-9500</v>
      </c>
      <c r="U1504" s="252"/>
      <c r="V1504" s="252"/>
      <c r="W1504" s="253"/>
      <c r="X1504" s="313">
        <f t="shared" si="375"/>
        <v>-9500</v>
      </c>
    </row>
    <row r="1505" spans="2:24" ht="18.600000000000001" thickBot="1">
      <c r="B1505" s="136"/>
      <c r="C1505" s="137">
        <v>1030</v>
      </c>
      <c r="D1505" s="145" t="s">
        <v>218</v>
      </c>
      <c r="E1505" s="702"/>
      <c r="F1505" s="449">
        <v>5000</v>
      </c>
      <c r="G1505" s="245"/>
      <c r="H1505" s="245"/>
      <c r="I1505" s="476">
        <f t="shared" si="380"/>
        <v>5000</v>
      </c>
      <c r="J1505" s="243">
        <f t="shared" si="374"/>
        <v>1</v>
      </c>
      <c r="K1505" s="244"/>
      <c r="L1505" s="423"/>
      <c r="M1505" s="252"/>
      <c r="N1505" s="315">
        <f t="shared" si="381"/>
        <v>5000</v>
      </c>
      <c r="O1505" s="424">
        <f t="shared" si="382"/>
        <v>-5000</v>
      </c>
      <c r="P1505" s="244"/>
      <c r="Q1505" s="423"/>
      <c r="R1505" s="252"/>
      <c r="S1505" s="429">
        <f t="shared" si="383"/>
        <v>5000</v>
      </c>
      <c r="T1505" s="315">
        <f t="shared" si="384"/>
        <v>-5000</v>
      </c>
      <c r="U1505" s="252"/>
      <c r="V1505" s="252"/>
      <c r="W1505" s="253"/>
      <c r="X1505" s="313">
        <f t="shared" si="375"/>
        <v>-5000</v>
      </c>
    </row>
    <row r="1506" spans="2:24" ht="18.600000000000001" hidden="1" thickBot="1">
      <c r="B1506" s="136"/>
      <c r="C1506" s="164">
        <v>1051</v>
      </c>
      <c r="D1506" s="167" t="s">
        <v>219</v>
      </c>
      <c r="E1506" s="702"/>
      <c r="F1506" s="449"/>
      <c r="G1506" s="245"/>
      <c r="H1506" s="245"/>
      <c r="I1506" s="476">
        <f t="shared" si="380"/>
        <v>0</v>
      </c>
      <c r="J1506" s="243" t="str">
        <f t="shared" si="374"/>
        <v/>
      </c>
      <c r="K1506" s="244"/>
      <c r="L1506" s="423"/>
      <c r="M1506" s="252"/>
      <c r="N1506" s="315">
        <f t="shared" si="381"/>
        <v>0</v>
      </c>
      <c r="O1506" s="424">
        <f t="shared" si="382"/>
        <v>0</v>
      </c>
      <c r="P1506" s="244"/>
      <c r="Q1506" s="661"/>
      <c r="R1506" s="665"/>
      <c r="S1506" s="665"/>
      <c r="T1506" s="665"/>
      <c r="U1506" s="665"/>
      <c r="V1506" s="665"/>
      <c r="W1506" s="709"/>
      <c r="X1506" s="313">
        <f t="shared" si="375"/>
        <v>0</v>
      </c>
    </row>
    <row r="1507" spans="2:24" ht="18.600000000000001" hidden="1" thickBot="1">
      <c r="B1507" s="136"/>
      <c r="C1507" s="137">
        <v>1052</v>
      </c>
      <c r="D1507" s="145" t="s">
        <v>220</v>
      </c>
      <c r="E1507" s="702"/>
      <c r="F1507" s="449"/>
      <c r="G1507" s="245"/>
      <c r="H1507" s="245"/>
      <c r="I1507" s="476">
        <f t="shared" si="380"/>
        <v>0</v>
      </c>
      <c r="J1507" s="243" t="str">
        <f t="shared" si="374"/>
        <v/>
      </c>
      <c r="K1507" s="244"/>
      <c r="L1507" s="423"/>
      <c r="M1507" s="252"/>
      <c r="N1507" s="315">
        <f t="shared" si="381"/>
        <v>0</v>
      </c>
      <c r="O1507" s="424">
        <f t="shared" si="382"/>
        <v>0</v>
      </c>
      <c r="P1507" s="244"/>
      <c r="Q1507" s="661"/>
      <c r="R1507" s="665"/>
      <c r="S1507" s="665"/>
      <c r="T1507" s="665"/>
      <c r="U1507" s="665"/>
      <c r="V1507" s="665"/>
      <c r="W1507" s="709"/>
      <c r="X1507" s="313">
        <f t="shared" si="375"/>
        <v>0</v>
      </c>
    </row>
    <row r="1508" spans="2:24" ht="18.600000000000001" hidden="1" thickBot="1">
      <c r="B1508" s="136"/>
      <c r="C1508" s="168">
        <v>1053</v>
      </c>
      <c r="D1508" s="169" t="s">
        <v>1680</v>
      </c>
      <c r="E1508" s="702"/>
      <c r="F1508" s="449"/>
      <c r="G1508" s="245"/>
      <c r="H1508" s="245"/>
      <c r="I1508" s="476">
        <f t="shared" si="380"/>
        <v>0</v>
      </c>
      <c r="J1508" s="243" t="str">
        <f t="shared" si="374"/>
        <v/>
      </c>
      <c r="K1508" s="244"/>
      <c r="L1508" s="423"/>
      <c r="M1508" s="252"/>
      <c r="N1508" s="315">
        <f t="shared" si="381"/>
        <v>0</v>
      </c>
      <c r="O1508" s="424">
        <f t="shared" si="382"/>
        <v>0</v>
      </c>
      <c r="P1508" s="244"/>
      <c r="Q1508" s="661"/>
      <c r="R1508" s="665"/>
      <c r="S1508" s="665"/>
      <c r="T1508" s="665"/>
      <c r="U1508" s="665"/>
      <c r="V1508" s="665"/>
      <c r="W1508" s="709"/>
      <c r="X1508" s="313">
        <f t="shared" si="375"/>
        <v>0</v>
      </c>
    </row>
    <row r="1509" spans="2:24" ht="18.600000000000001" thickBot="1">
      <c r="B1509" s="136"/>
      <c r="C1509" s="137">
        <v>1062</v>
      </c>
      <c r="D1509" s="139" t="s">
        <v>221</v>
      </c>
      <c r="E1509" s="702"/>
      <c r="F1509" s="449">
        <v>1000</v>
      </c>
      <c r="G1509" s="245"/>
      <c r="H1509" s="245"/>
      <c r="I1509" s="476">
        <f t="shared" si="380"/>
        <v>1000</v>
      </c>
      <c r="J1509" s="243">
        <f t="shared" si="374"/>
        <v>1</v>
      </c>
      <c r="K1509" s="244"/>
      <c r="L1509" s="423"/>
      <c r="M1509" s="252"/>
      <c r="N1509" s="315">
        <f t="shared" si="381"/>
        <v>1000</v>
      </c>
      <c r="O1509" s="424">
        <f t="shared" si="382"/>
        <v>-1000</v>
      </c>
      <c r="P1509" s="244"/>
      <c r="Q1509" s="423"/>
      <c r="R1509" s="252"/>
      <c r="S1509" s="429">
        <f>+IF(+(L1509+M1509)&gt;=I1509,+M1509,+(+I1509-L1509))</f>
        <v>1000</v>
      </c>
      <c r="T1509" s="315">
        <f>Q1509+R1509-S1509</f>
        <v>-1000</v>
      </c>
      <c r="U1509" s="252"/>
      <c r="V1509" s="252"/>
      <c r="W1509" s="253"/>
      <c r="X1509" s="313">
        <f t="shared" si="375"/>
        <v>-1000</v>
      </c>
    </row>
    <row r="1510" spans="2:24" ht="18.600000000000001" hidden="1" thickBot="1">
      <c r="B1510" s="136"/>
      <c r="C1510" s="137">
        <v>1063</v>
      </c>
      <c r="D1510" s="139" t="s">
        <v>222</v>
      </c>
      <c r="E1510" s="702"/>
      <c r="F1510" s="449"/>
      <c r="G1510" s="245"/>
      <c r="H1510" s="245"/>
      <c r="I1510" s="476">
        <f t="shared" si="380"/>
        <v>0</v>
      </c>
      <c r="J1510" s="243" t="str">
        <f t="shared" si="374"/>
        <v/>
      </c>
      <c r="K1510" s="244"/>
      <c r="L1510" s="423"/>
      <c r="M1510" s="252"/>
      <c r="N1510" s="315">
        <f t="shared" si="381"/>
        <v>0</v>
      </c>
      <c r="O1510" s="424">
        <f t="shared" si="382"/>
        <v>0</v>
      </c>
      <c r="P1510" s="244"/>
      <c r="Q1510" s="661"/>
      <c r="R1510" s="665"/>
      <c r="S1510" s="665"/>
      <c r="T1510" s="665"/>
      <c r="U1510" s="665"/>
      <c r="V1510" s="665"/>
      <c r="W1510" s="709"/>
      <c r="X1510" s="313">
        <f t="shared" si="375"/>
        <v>0</v>
      </c>
    </row>
    <row r="1511" spans="2:24" ht="18.600000000000001" hidden="1" thickBot="1">
      <c r="B1511" s="136"/>
      <c r="C1511" s="168">
        <v>1069</v>
      </c>
      <c r="D1511" s="170" t="s">
        <v>223</v>
      </c>
      <c r="E1511" s="702"/>
      <c r="F1511" s="449"/>
      <c r="G1511" s="245"/>
      <c r="H1511" s="245"/>
      <c r="I1511" s="476">
        <f t="shared" si="380"/>
        <v>0</v>
      </c>
      <c r="J1511" s="243" t="str">
        <f t="shared" ref="J1511:J1542" si="385">(IF($E1511&lt;&gt;0,$J$2,IF($I1511&lt;&gt;0,$J$2,"")))</f>
        <v/>
      </c>
      <c r="K1511" s="244"/>
      <c r="L1511" s="423"/>
      <c r="M1511" s="252"/>
      <c r="N1511" s="315">
        <f t="shared" si="381"/>
        <v>0</v>
      </c>
      <c r="O1511" s="424">
        <f t="shared" si="382"/>
        <v>0</v>
      </c>
      <c r="P1511" s="244"/>
      <c r="Q1511" s="423"/>
      <c r="R1511" s="252"/>
      <c r="S1511" s="429">
        <f>+IF(+(L1511+M1511)&gt;=I1511,+M1511,+(+I1511-L1511))</f>
        <v>0</v>
      </c>
      <c r="T1511" s="315">
        <f>Q1511+R1511-S1511</f>
        <v>0</v>
      </c>
      <c r="U1511" s="252"/>
      <c r="V1511" s="252"/>
      <c r="W1511" s="253"/>
      <c r="X1511" s="313">
        <f t="shared" ref="X1511:X1542" si="386">T1511-U1511-V1511-W1511</f>
        <v>0</v>
      </c>
    </row>
    <row r="1512" spans="2:24" ht="31.8" hidden="1" thickBot="1">
      <c r="B1512" s="140"/>
      <c r="C1512" s="137">
        <v>1091</v>
      </c>
      <c r="D1512" s="145" t="s">
        <v>224</v>
      </c>
      <c r="E1512" s="702"/>
      <c r="F1512" s="449"/>
      <c r="G1512" s="245"/>
      <c r="H1512" s="245"/>
      <c r="I1512" s="476">
        <f t="shared" si="380"/>
        <v>0</v>
      </c>
      <c r="J1512" s="243" t="str">
        <f t="shared" si="385"/>
        <v/>
      </c>
      <c r="K1512" s="244"/>
      <c r="L1512" s="423"/>
      <c r="M1512" s="252"/>
      <c r="N1512" s="315">
        <f t="shared" si="381"/>
        <v>0</v>
      </c>
      <c r="O1512" s="424">
        <f t="shared" si="382"/>
        <v>0</v>
      </c>
      <c r="P1512" s="244"/>
      <c r="Q1512" s="423"/>
      <c r="R1512" s="252"/>
      <c r="S1512" s="429">
        <f>+IF(+(L1512+M1512)&gt;=I1512,+M1512,+(+I1512-L1512))</f>
        <v>0</v>
      </c>
      <c r="T1512" s="315">
        <f>Q1512+R1512-S1512</f>
        <v>0</v>
      </c>
      <c r="U1512" s="252"/>
      <c r="V1512" s="252"/>
      <c r="W1512" s="253"/>
      <c r="X1512" s="313">
        <f t="shared" si="386"/>
        <v>0</v>
      </c>
    </row>
    <row r="1513" spans="2:24" ht="18.600000000000001" hidden="1" thickBot="1">
      <c r="B1513" s="136"/>
      <c r="C1513" s="137">
        <v>1092</v>
      </c>
      <c r="D1513" s="145" t="s">
        <v>351</v>
      </c>
      <c r="E1513" s="702"/>
      <c r="F1513" s="449"/>
      <c r="G1513" s="245"/>
      <c r="H1513" s="245"/>
      <c r="I1513" s="476">
        <f t="shared" si="380"/>
        <v>0</v>
      </c>
      <c r="J1513" s="243" t="str">
        <f t="shared" si="385"/>
        <v/>
      </c>
      <c r="K1513" s="244"/>
      <c r="L1513" s="423"/>
      <c r="M1513" s="252"/>
      <c r="N1513" s="315">
        <f t="shared" si="381"/>
        <v>0</v>
      </c>
      <c r="O1513" s="424">
        <f t="shared" si="382"/>
        <v>0</v>
      </c>
      <c r="P1513" s="244"/>
      <c r="Q1513" s="661"/>
      <c r="R1513" s="665"/>
      <c r="S1513" s="665"/>
      <c r="T1513" s="665"/>
      <c r="U1513" s="665"/>
      <c r="V1513" s="665"/>
      <c r="W1513" s="709"/>
      <c r="X1513" s="313">
        <f t="shared" si="386"/>
        <v>0</v>
      </c>
    </row>
    <row r="1514" spans="2:24" ht="18.600000000000001" hidden="1" thickBot="1">
      <c r="B1514" s="136"/>
      <c r="C1514" s="142">
        <v>1098</v>
      </c>
      <c r="D1514" s="146" t="s">
        <v>225</v>
      </c>
      <c r="E1514" s="702"/>
      <c r="F1514" s="449"/>
      <c r="G1514" s="245"/>
      <c r="H1514" s="245"/>
      <c r="I1514" s="476">
        <f t="shared" si="380"/>
        <v>0</v>
      </c>
      <c r="J1514" s="243" t="str">
        <f t="shared" si="385"/>
        <v/>
      </c>
      <c r="K1514" s="244"/>
      <c r="L1514" s="423"/>
      <c r="M1514" s="252"/>
      <c r="N1514" s="315">
        <f t="shared" si="381"/>
        <v>0</v>
      </c>
      <c r="O1514" s="424">
        <f t="shared" si="382"/>
        <v>0</v>
      </c>
      <c r="P1514" s="244"/>
      <c r="Q1514" s="423"/>
      <c r="R1514" s="252"/>
      <c r="S1514" s="429">
        <f>+IF(+(L1514+M1514)&gt;=I1514,+M1514,+(+I1514-L1514))</f>
        <v>0</v>
      </c>
      <c r="T1514" s="315">
        <f>Q1514+R1514-S1514</f>
        <v>0</v>
      </c>
      <c r="U1514" s="252"/>
      <c r="V1514" s="252"/>
      <c r="W1514" s="253"/>
      <c r="X1514" s="313">
        <f t="shared" si="386"/>
        <v>0</v>
      </c>
    </row>
    <row r="1515" spans="2:24" ht="18.600000000000001" hidden="1" thickBot="1">
      <c r="B1515" s="684">
        <v>1900</v>
      </c>
      <c r="C1515" s="946" t="s">
        <v>285</v>
      </c>
      <c r="D1515" s="946"/>
      <c r="E1515" s="685"/>
      <c r="F1515" s="686">
        <f>SUM(F1516:F1518)</f>
        <v>0</v>
      </c>
      <c r="G1515" s="687">
        <f>SUM(G1516:G1518)</f>
        <v>0</v>
      </c>
      <c r="H1515" s="687">
        <f>SUM(H1516:H1518)</f>
        <v>0</v>
      </c>
      <c r="I1515" s="687">
        <f>SUM(I1516:I1518)</f>
        <v>0</v>
      </c>
      <c r="J1515" s="243" t="str">
        <f t="shared" si="385"/>
        <v/>
      </c>
      <c r="K1515" s="244"/>
      <c r="L1515" s="316">
        <f>SUM(L1516:L1518)</f>
        <v>0</v>
      </c>
      <c r="M1515" s="317">
        <f>SUM(M1516:M1518)</f>
        <v>0</v>
      </c>
      <c r="N1515" s="425">
        <f>SUM(N1516:N1518)</f>
        <v>0</v>
      </c>
      <c r="O1515" s="426">
        <f>SUM(O1516:O1518)</f>
        <v>0</v>
      </c>
      <c r="P1515" s="244"/>
      <c r="Q1515" s="663"/>
      <c r="R1515" s="664"/>
      <c r="S1515" s="664"/>
      <c r="T1515" s="664"/>
      <c r="U1515" s="664"/>
      <c r="V1515" s="664"/>
      <c r="W1515" s="710"/>
      <c r="X1515" s="313">
        <f t="shared" si="386"/>
        <v>0</v>
      </c>
    </row>
    <row r="1516" spans="2:24" ht="18.600000000000001" hidden="1" thickBot="1">
      <c r="B1516" s="136"/>
      <c r="C1516" s="144">
        <v>1901</v>
      </c>
      <c r="D1516" s="138" t="s">
        <v>286</v>
      </c>
      <c r="E1516" s="702"/>
      <c r="F1516" s="449"/>
      <c r="G1516" s="245"/>
      <c r="H1516" s="245"/>
      <c r="I1516" s="476">
        <f>F1516+G1516+H1516</f>
        <v>0</v>
      </c>
      <c r="J1516" s="243" t="str">
        <f t="shared" si="385"/>
        <v/>
      </c>
      <c r="K1516" s="244"/>
      <c r="L1516" s="423"/>
      <c r="M1516" s="252"/>
      <c r="N1516" s="315">
        <f>I1516</f>
        <v>0</v>
      </c>
      <c r="O1516" s="424">
        <f>L1516+M1516-N1516</f>
        <v>0</v>
      </c>
      <c r="P1516" s="244"/>
      <c r="Q1516" s="661"/>
      <c r="R1516" s="665"/>
      <c r="S1516" s="665"/>
      <c r="T1516" s="665"/>
      <c r="U1516" s="665"/>
      <c r="V1516" s="665"/>
      <c r="W1516" s="709"/>
      <c r="X1516" s="313">
        <f t="shared" si="386"/>
        <v>0</v>
      </c>
    </row>
    <row r="1517" spans="2:24" ht="18.600000000000001" hidden="1" thickBot="1">
      <c r="B1517" s="136"/>
      <c r="C1517" s="137">
        <v>1981</v>
      </c>
      <c r="D1517" s="139" t="s">
        <v>287</v>
      </c>
      <c r="E1517" s="702"/>
      <c r="F1517" s="449"/>
      <c r="G1517" s="245"/>
      <c r="H1517" s="245"/>
      <c r="I1517" s="476">
        <f>F1517+G1517+H1517</f>
        <v>0</v>
      </c>
      <c r="J1517" s="243" t="str">
        <f t="shared" si="385"/>
        <v/>
      </c>
      <c r="K1517" s="244"/>
      <c r="L1517" s="423"/>
      <c r="M1517" s="252"/>
      <c r="N1517" s="315">
        <f>I1517</f>
        <v>0</v>
      </c>
      <c r="O1517" s="424">
        <f>L1517+M1517-N1517</f>
        <v>0</v>
      </c>
      <c r="P1517" s="244"/>
      <c r="Q1517" s="661"/>
      <c r="R1517" s="665"/>
      <c r="S1517" s="665"/>
      <c r="T1517" s="665"/>
      <c r="U1517" s="665"/>
      <c r="V1517" s="665"/>
      <c r="W1517" s="709"/>
      <c r="X1517" s="313">
        <f t="shared" si="386"/>
        <v>0</v>
      </c>
    </row>
    <row r="1518" spans="2:24" ht="18.600000000000001" hidden="1" thickBot="1">
      <c r="B1518" s="136"/>
      <c r="C1518" s="142">
        <v>1991</v>
      </c>
      <c r="D1518" s="141" t="s">
        <v>288</v>
      </c>
      <c r="E1518" s="702"/>
      <c r="F1518" s="449"/>
      <c r="G1518" s="245"/>
      <c r="H1518" s="245"/>
      <c r="I1518" s="476">
        <f>F1518+G1518+H1518</f>
        <v>0</v>
      </c>
      <c r="J1518" s="243" t="str">
        <f t="shared" si="385"/>
        <v/>
      </c>
      <c r="K1518" s="244"/>
      <c r="L1518" s="423"/>
      <c r="M1518" s="252"/>
      <c r="N1518" s="315">
        <f>I1518</f>
        <v>0</v>
      </c>
      <c r="O1518" s="424">
        <f>L1518+M1518-N1518</f>
        <v>0</v>
      </c>
      <c r="P1518" s="244"/>
      <c r="Q1518" s="661"/>
      <c r="R1518" s="665"/>
      <c r="S1518" s="665"/>
      <c r="T1518" s="665"/>
      <c r="U1518" s="665"/>
      <c r="V1518" s="665"/>
      <c r="W1518" s="709"/>
      <c r="X1518" s="313">
        <f t="shared" si="386"/>
        <v>0</v>
      </c>
    </row>
    <row r="1519" spans="2:24" ht="18.600000000000001" hidden="1" thickBot="1">
      <c r="B1519" s="684">
        <v>2100</v>
      </c>
      <c r="C1519" s="946" t="s">
        <v>1066</v>
      </c>
      <c r="D1519" s="946"/>
      <c r="E1519" s="685"/>
      <c r="F1519" s="686">
        <f>SUM(F1520:F1524)</f>
        <v>0</v>
      </c>
      <c r="G1519" s="687">
        <f>SUM(G1520:G1524)</f>
        <v>0</v>
      </c>
      <c r="H1519" s="687">
        <f>SUM(H1520:H1524)</f>
        <v>0</v>
      </c>
      <c r="I1519" s="687">
        <f>SUM(I1520:I1524)</f>
        <v>0</v>
      </c>
      <c r="J1519" s="243" t="str">
        <f t="shared" si="385"/>
        <v/>
      </c>
      <c r="K1519" s="244"/>
      <c r="L1519" s="316">
        <f>SUM(L1520:L1524)</f>
        <v>0</v>
      </c>
      <c r="M1519" s="317">
        <f>SUM(M1520:M1524)</f>
        <v>0</v>
      </c>
      <c r="N1519" s="425">
        <f>SUM(N1520:N1524)</f>
        <v>0</v>
      </c>
      <c r="O1519" s="426">
        <f>SUM(O1520:O1524)</f>
        <v>0</v>
      </c>
      <c r="P1519" s="244"/>
      <c r="Q1519" s="663"/>
      <c r="R1519" s="664"/>
      <c r="S1519" s="664"/>
      <c r="T1519" s="664"/>
      <c r="U1519" s="664"/>
      <c r="V1519" s="664"/>
      <c r="W1519" s="710"/>
      <c r="X1519" s="313">
        <f t="shared" si="386"/>
        <v>0</v>
      </c>
    </row>
    <row r="1520" spans="2:24" ht="18.600000000000001" hidden="1" thickBot="1">
      <c r="B1520" s="136"/>
      <c r="C1520" s="144">
        <v>2110</v>
      </c>
      <c r="D1520" s="147" t="s">
        <v>226</v>
      </c>
      <c r="E1520" s="702"/>
      <c r="F1520" s="449"/>
      <c r="G1520" s="245"/>
      <c r="H1520" s="245"/>
      <c r="I1520" s="476">
        <f>F1520+G1520+H1520</f>
        <v>0</v>
      </c>
      <c r="J1520" s="243" t="str">
        <f t="shared" si="385"/>
        <v/>
      </c>
      <c r="K1520" s="244"/>
      <c r="L1520" s="423"/>
      <c r="M1520" s="252"/>
      <c r="N1520" s="315">
        <f>I1520</f>
        <v>0</v>
      </c>
      <c r="O1520" s="424">
        <f>L1520+M1520-N1520</f>
        <v>0</v>
      </c>
      <c r="P1520" s="244"/>
      <c r="Q1520" s="661"/>
      <c r="R1520" s="665"/>
      <c r="S1520" s="665"/>
      <c r="T1520" s="665"/>
      <c r="U1520" s="665"/>
      <c r="V1520" s="665"/>
      <c r="W1520" s="709"/>
      <c r="X1520" s="313">
        <f t="shared" si="386"/>
        <v>0</v>
      </c>
    </row>
    <row r="1521" spans="2:24" ht="18.600000000000001" hidden="1" thickBot="1">
      <c r="B1521" s="171"/>
      <c r="C1521" s="137">
        <v>2120</v>
      </c>
      <c r="D1521" s="159" t="s">
        <v>227</v>
      </c>
      <c r="E1521" s="702"/>
      <c r="F1521" s="449"/>
      <c r="G1521" s="245"/>
      <c r="H1521" s="245"/>
      <c r="I1521" s="476">
        <f>F1521+G1521+H1521</f>
        <v>0</v>
      </c>
      <c r="J1521" s="243" t="str">
        <f t="shared" si="385"/>
        <v/>
      </c>
      <c r="K1521" s="244"/>
      <c r="L1521" s="423"/>
      <c r="M1521" s="252"/>
      <c r="N1521" s="315">
        <f>I1521</f>
        <v>0</v>
      </c>
      <c r="O1521" s="424">
        <f>L1521+M1521-N1521</f>
        <v>0</v>
      </c>
      <c r="P1521" s="244"/>
      <c r="Q1521" s="661"/>
      <c r="R1521" s="665"/>
      <c r="S1521" s="665"/>
      <c r="T1521" s="665"/>
      <c r="U1521" s="665"/>
      <c r="V1521" s="665"/>
      <c r="W1521" s="709"/>
      <c r="X1521" s="313">
        <f t="shared" si="386"/>
        <v>0</v>
      </c>
    </row>
    <row r="1522" spans="2:24" ht="18.600000000000001" hidden="1" thickBot="1">
      <c r="B1522" s="171"/>
      <c r="C1522" s="137">
        <v>2125</v>
      </c>
      <c r="D1522" s="156" t="s">
        <v>1059</v>
      </c>
      <c r="E1522" s="702"/>
      <c r="F1522" s="592">
        <v>0</v>
      </c>
      <c r="G1522" s="592">
        <v>0</v>
      </c>
      <c r="H1522" s="592">
        <v>0</v>
      </c>
      <c r="I1522" s="476">
        <f>F1522+G1522+H1522</f>
        <v>0</v>
      </c>
      <c r="J1522" s="243" t="str">
        <f t="shared" si="385"/>
        <v/>
      </c>
      <c r="K1522" s="244"/>
      <c r="L1522" s="423"/>
      <c r="M1522" s="252"/>
      <c r="N1522" s="315">
        <f>I1522</f>
        <v>0</v>
      </c>
      <c r="O1522" s="424">
        <f>L1522+M1522-N1522</f>
        <v>0</v>
      </c>
      <c r="P1522" s="244"/>
      <c r="Q1522" s="661"/>
      <c r="R1522" s="665"/>
      <c r="S1522" s="665"/>
      <c r="T1522" s="665"/>
      <c r="U1522" s="665"/>
      <c r="V1522" s="665"/>
      <c r="W1522" s="709"/>
      <c r="X1522" s="313">
        <f t="shared" si="386"/>
        <v>0</v>
      </c>
    </row>
    <row r="1523" spans="2:24" ht="18.600000000000001" hidden="1" thickBot="1">
      <c r="B1523" s="143"/>
      <c r="C1523" s="137">
        <v>2140</v>
      </c>
      <c r="D1523" s="159" t="s">
        <v>229</v>
      </c>
      <c r="E1523" s="702"/>
      <c r="F1523" s="592">
        <v>0</v>
      </c>
      <c r="G1523" s="592">
        <v>0</v>
      </c>
      <c r="H1523" s="592">
        <v>0</v>
      </c>
      <c r="I1523" s="476">
        <f>F1523+G1523+H1523</f>
        <v>0</v>
      </c>
      <c r="J1523" s="243" t="str">
        <f t="shared" si="385"/>
        <v/>
      </c>
      <c r="K1523" s="244"/>
      <c r="L1523" s="423"/>
      <c r="M1523" s="252"/>
      <c r="N1523" s="315">
        <f>I1523</f>
        <v>0</v>
      </c>
      <c r="O1523" s="424">
        <f>L1523+M1523-N1523</f>
        <v>0</v>
      </c>
      <c r="P1523" s="244"/>
      <c r="Q1523" s="661"/>
      <c r="R1523" s="665"/>
      <c r="S1523" s="665"/>
      <c r="T1523" s="665"/>
      <c r="U1523" s="665"/>
      <c r="V1523" s="665"/>
      <c r="W1523" s="709"/>
      <c r="X1523" s="313">
        <f t="shared" si="386"/>
        <v>0</v>
      </c>
    </row>
    <row r="1524" spans="2:24" ht="18.600000000000001" hidden="1" thickBot="1">
      <c r="B1524" s="136"/>
      <c r="C1524" s="142">
        <v>2190</v>
      </c>
      <c r="D1524" s="491" t="s">
        <v>230</v>
      </c>
      <c r="E1524" s="702"/>
      <c r="F1524" s="449"/>
      <c r="G1524" s="245"/>
      <c r="H1524" s="245"/>
      <c r="I1524" s="476">
        <f>F1524+G1524+H1524</f>
        <v>0</v>
      </c>
      <c r="J1524" s="243" t="str">
        <f t="shared" si="385"/>
        <v/>
      </c>
      <c r="K1524" s="244"/>
      <c r="L1524" s="423"/>
      <c r="M1524" s="252"/>
      <c r="N1524" s="315">
        <f>I1524</f>
        <v>0</v>
      </c>
      <c r="O1524" s="424">
        <f>L1524+M1524-N1524</f>
        <v>0</v>
      </c>
      <c r="P1524" s="244"/>
      <c r="Q1524" s="661"/>
      <c r="R1524" s="665"/>
      <c r="S1524" s="665"/>
      <c r="T1524" s="665"/>
      <c r="U1524" s="665"/>
      <c r="V1524" s="665"/>
      <c r="W1524" s="709"/>
      <c r="X1524" s="313">
        <f t="shared" si="386"/>
        <v>0</v>
      </c>
    </row>
    <row r="1525" spans="2:24" ht="18.600000000000001" hidden="1" thickBot="1">
      <c r="B1525" s="684">
        <v>2200</v>
      </c>
      <c r="C1525" s="946" t="s">
        <v>231</v>
      </c>
      <c r="D1525" s="946"/>
      <c r="E1525" s="685"/>
      <c r="F1525" s="686">
        <f>SUM(F1526:F1527)</f>
        <v>0</v>
      </c>
      <c r="G1525" s="687">
        <f>SUM(G1526:G1527)</f>
        <v>0</v>
      </c>
      <c r="H1525" s="687">
        <f>SUM(H1526:H1527)</f>
        <v>0</v>
      </c>
      <c r="I1525" s="687">
        <f>SUM(I1526:I1527)</f>
        <v>0</v>
      </c>
      <c r="J1525" s="243" t="str">
        <f t="shared" si="385"/>
        <v/>
      </c>
      <c r="K1525" s="244"/>
      <c r="L1525" s="316">
        <f>SUM(L1526:L1527)</f>
        <v>0</v>
      </c>
      <c r="M1525" s="317">
        <f>SUM(M1526:M1527)</f>
        <v>0</v>
      </c>
      <c r="N1525" s="425">
        <f>SUM(N1526:N1527)</f>
        <v>0</v>
      </c>
      <c r="O1525" s="426">
        <f>SUM(O1526:O1527)</f>
        <v>0</v>
      </c>
      <c r="P1525" s="244"/>
      <c r="Q1525" s="663"/>
      <c r="R1525" s="664"/>
      <c r="S1525" s="664"/>
      <c r="T1525" s="664"/>
      <c r="U1525" s="664"/>
      <c r="V1525" s="664"/>
      <c r="W1525" s="710"/>
      <c r="X1525" s="313">
        <f t="shared" si="386"/>
        <v>0</v>
      </c>
    </row>
    <row r="1526" spans="2:24" ht="18.600000000000001" hidden="1" thickBot="1">
      <c r="B1526" s="136"/>
      <c r="C1526" s="137">
        <v>2221</v>
      </c>
      <c r="D1526" s="139" t="s">
        <v>1439</v>
      </c>
      <c r="E1526" s="702"/>
      <c r="F1526" s="449"/>
      <c r="G1526" s="245"/>
      <c r="H1526" s="245"/>
      <c r="I1526" s="476">
        <f>F1526+G1526+H1526</f>
        <v>0</v>
      </c>
      <c r="J1526" s="243" t="str">
        <f t="shared" si="385"/>
        <v/>
      </c>
      <c r="K1526" s="244"/>
      <c r="L1526" s="423"/>
      <c r="M1526" s="252"/>
      <c r="N1526" s="315">
        <f t="shared" ref="N1526:N1534" si="387">I1526</f>
        <v>0</v>
      </c>
      <c r="O1526" s="424">
        <f t="shared" ref="O1526:O1534" si="388">L1526+M1526-N1526</f>
        <v>0</v>
      </c>
      <c r="P1526" s="244"/>
      <c r="Q1526" s="661"/>
      <c r="R1526" s="665"/>
      <c r="S1526" s="665"/>
      <c r="T1526" s="665"/>
      <c r="U1526" s="665"/>
      <c r="V1526" s="665"/>
      <c r="W1526" s="709"/>
      <c r="X1526" s="313">
        <f t="shared" si="386"/>
        <v>0</v>
      </c>
    </row>
    <row r="1527" spans="2:24" ht="18.600000000000001" hidden="1" thickBot="1">
      <c r="B1527" s="136"/>
      <c r="C1527" s="142">
        <v>2224</v>
      </c>
      <c r="D1527" s="141" t="s">
        <v>232</v>
      </c>
      <c r="E1527" s="702"/>
      <c r="F1527" s="449"/>
      <c r="G1527" s="245"/>
      <c r="H1527" s="245"/>
      <c r="I1527" s="476">
        <f>F1527+G1527+H1527</f>
        <v>0</v>
      </c>
      <c r="J1527" s="243" t="str">
        <f t="shared" si="385"/>
        <v/>
      </c>
      <c r="K1527" s="244"/>
      <c r="L1527" s="423"/>
      <c r="M1527" s="252"/>
      <c r="N1527" s="315">
        <f t="shared" si="387"/>
        <v>0</v>
      </c>
      <c r="O1527" s="424">
        <f t="shared" si="388"/>
        <v>0</v>
      </c>
      <c r="P1527" s="244"/>
      <c r="Q1527" s="661"/>
      <c r="R1527" s="665"/>
      <c r="S1527" s="665"/>
      <c r="T1527" s="665"/>
      <c r="U1527" s="665"/>
      <c r="V1527" s="665"/>
      <c r="W1527" s="709"/>
      <c r="X1527" s="313">
        <f t="shared" si="386"/>
        <v>0</v>
      </c>
    </row>
    <row r="1528" spans="2:24" ht="18.600000000000001" hidden="1" thickBot="1">
      <c r="B1528" s="684">
        <v>2500</v>
      </c>
      <c r="C1528" s="949" t="s">
        <v>233</v>
      </c>
      <c r="D1528" s="949"/>
      <c r="E1528" s="685"/>
      <c r="F1528" s="688"/>
      <c r="G1528" s="689"/>
      <c r="H1528" s="689"/>
      <c r="I1528" s="690">
        <f>F1528+G1528+H1528</f>
        <v>0</v>
      </c>
      <c r="J1528" s="243" t="str">
        <f t="shared" si="385"/>
        <v/>
      </c>
      <c r="K1528" s="244"/>
      <c r="L1528" s="428"/>
      <c r="M1528" s="254"/>
      <c r="N1528" s="315">
        <f t="shared" si="387"/>
        <v>0</v>
      </c>
      <c r="O1528" s="424">
        <f t="shared" si="388"/>
        <v>0</v>
      </c>
      <c r="P1528" s="244"/>
      <c r="Q1528" s="663"/>
      <c r="R1528" s="664"/>
      <c r="S1528" s="665"/>
      <c r="T1528" s="665"/>
      <c r="U1528" s="664"/>
      <c r="V1528" s="665"/>
      <c r="W1528" s="709"/>
      <c r="X1528" s="313">
        <f t="shared" si="386"/>
        <v>0</v>
      </c>
    </row>
    <row r="1529" spans="2:24" ht="18.600000000000001" hidden="1" thickBot="1">
      <c r="B1529" s="684">
        <v>2600</v>
      </c>
      <c r="C1529" s="952" t="s">
        <v>234</v>
      </c>
      <c r="D1529" s="962"/>
      <c r="E1529" s="685"/>
      <c r="F1529" s="688"/>
      <c r="G1529" s="689"/>
      <c r="H1529" s="689"/>
      <c r="I1529" s="690">
        <f>F1529+G1529+H1529</f>
        <v>0</v>
      </c>
      <c r="J1529" s="243" t="str">
        <f t="shared" si="385"/>
        <v/>
      </c>
      <c r="K1529" s="244"/>
      <c r="L1529" s="428"/>
      <c r="M1529" s="254"/>
      <c r="N1529" s="315">
        <f t="shared" si="387"/>
        <v>0</v>
      </c>
      <c r="O1529" s="424">
        <f t="shared" si="388"/>
        <v>0</v>
      </c>
      <c r="P1529" s="244"/>
      <c r="Q1529" s="663"/>
      <c r="R1529" s="664"/>
      <c r="S1529" s="665"/>
      <c r="T1529" s="665"/>
      <c r="U1529" s="664"/>
      <c r="V1529" s="665"/>
      <c r="W1529" s="709"/>
      <c r="X1529" s="313">
        <f t="shared" si="386"/>
        <v>0</v>
      </c>
    </row>
    <row r="1530" spans="2:24" ht="18.600000000000001" hidden="1" thickBot="1">
      <c r="B1530" s="684">
        <v>2700</v>
      </c>
      <c r="C1530" s="952" t="s">
        <v>235</v>
      </c>
      <c r="D1530" s="962"/>
      <c r="E1530" s="685"/>
      <c r="F1530" s="688"/>
      <c r="G1530" s="689"/>
      <c r="H1530" s="689"/>
      <c r="I1530" s="690">
        <f>F1530+G1530+H1530</f>
        <v>0</v>
      </c>
      <c r="J1530" s="243" t="str">
        <f t="shared" si="385"/>
        <v/>
      </c>
      <c r="K1530" s="244"/>
      <c r="L1530" s="428"/>
      <c r="M1530" s="254"/>
      <c r="N1530" s="315">
        <f t="shared" si="387"/>
        <v>0</v>
      </c>
      <c r="O1530" s="424">
        <f t="shared" si="388"/>
        <v>0</v>
      </c>
      <c r="P1530" s="244"/>
      <c r="Q1530" s="663"/>
      <c r="R1530" s="664"/>
      <c r="S1530" s="665"/>
      <c r="T1530" s="665"/>
      <c r="U1530" s="664"/>
      <c r="V1530" s="665"/>
      <c r="W1530" s="709"/>
      <c r="X1530" s="313">
        <f t="shared" si="386"/>
        <v>0</v>
      </c>
    </row>
    <row r="1531" spans="2:24" ht="18.600000000000001" hidden="1" thickBot="1">
      <c r="B1531" s="684">
        <v>2800</v>
      </c>
      <c r="C1531" s="952" t="s">
        <v>1681</v>
      </c>
      <c r="D1531" s="962"/>
      <c r="E1531" s="685"/>
      <c r="F1531" s="686">
        <f>SUM(F1532:F1534)</f>
        <v>0</v>
      </c>
      <c r="G1531" s="687">
        <f>SUM(G1532:G1534)</f>
        <v>0</v>
      </c>
      <c r="H1531" s="687">
        <f>SUM(H1532:H1534)</f>
        <v>0</v>
      </c>
      <c r="I1531" s="687">
        <f>SUM(I1532:I1534)</f>
        <v>0</v>
      </c>
      <c r="J1531" s="243" t="str">
        <f t="shared" si="385"/>
        <v/>
      </c>
      <c r="K1531" s="244"/>
      <c r="L1531" s="428"/>
      <c r="M1531" s="254"/>
      <c r="N1531" s="315">
        <f t="shared" si="387"/>
        <v>0</v>
      </c>
      <c r="O1531" s="424">
        <f t="shared" si="388"/>
        <v>0</v>
      </c>
      <c r="P1531" s="244"/>
      <c r="Q1531" s="663"/>
      <c r="R1531" s="664"/>
      <c r="S1531" s="665"/>
      <c r="T1531" s="665"/>
      <c r="U1531" s="664"/>
      <c r="V1531" s="665"/>
      <c r="W1531" s="709"/>
      <c r="X1531" s="313">
        <f t="shared" si="386"/>
        <v>0</v>
      </c>
    </row>
    <row r="1532" spans="2:24" ht="18.600000000000001" hidden="1" thickBot="1">
      <c r="B1532" s="136"/>
      <c r="C1532" s="144">
        <v>2810</v>
      </c>
      <c r="D1532" s="138" t="s">
        <v>1880</v>
      </c>
      <c r="E1532" s="702"/>
      <c r="F1532" s="449"/>
      <c r="G1532" s="245"/>
      <c r="H1532" s="245"/>
      <c r="I1532" s="476"/>
      <c r="J1532" s="243" t="str">
        <f t="shared" si="385"/>
        <v/>
      </c>
      <c r="K1532" s="244"/>
      <c r="L1532" s="423"/>
      <c r="M1532" s="252"/>
      <c r="N1532" s="315">
        <f t="shared" si="387"/>
        <v>0</v>
      </c>
      <c r="O1532" s="424">
        <f t="shared" si="388"/>
        <v>0</v>
      </c>
      <c r="P1532" s="244"/>
      <c r="Q1532" s="661"/>
      <c r="R1532" s="665"/>
      <c r="S1532" s="665"/>
      <c r="T1532" s="665"/>
      <c r="U1532" s="665"/>
      <c r="V1532" s="665"/>
      <c r="W1532" s="709"/>
      <c r="X1532" s="313">
        <f t="shared" si="386"/>
        <v>0</v>
      </c>
    </row>
    <row r="1533" spans="2:24" ht="18.600000000000001" hidden="1" thickBot="1">
      <c r="B1533" s="136"/>
      <c r="C1533" s="137">
        <v>2820</v>
      </c>
      <c r="D1533" s="139" t="s">
        <v>1881</v>
      </c>
      <c r="E1533" s="702"/>
      <c r="F1533" s="449"/>
      <c r="G1533" s="245"/>
      <c r="H1533" s="245"/>
      <c r="I1533" s="476">
        <f>F1533+G1533+H1533</f>
        <v>0</v>
      </c>
      <c r="J1533" s="243" t="str">
        <f t="shared" si="385"/>
        <v/>
      </c>
      <c r="K1533" s="244"/>
      <c r="L1533" s="423"/>
      <c r="M1533" s="252"/>
      <c r="N1533" s="315">
        <f t="shared" si="387"/>
        <v>0</v>
      </c>
      <c r="O1533" s="424">
        <f t="shared" si="388"/>
        <v>0</v>
      </c>
      <c r="P1533" s="244"/>
      <c r="Q1533" s="661"/>
      <c r="R1533" s="665"/>
      <c r="S1533" s="665"/>
      <c r="T1533" s="665"/>
      <c r="U1533" s="665"/>
      <c r="V1533" s="665"/>
      <c r="W1533" s="709"/>
      <c r="X1533" s="313">
        <f t="shared" si="386"/>
        <v>0</v>
      </c>
    </row>
    <row r="1534" spans="2:24" ht="31.8" hidden="1" thickBot="1">
      <c r="B1534" s="136"/>
      <c r="C1534" s="142">
        <v>2890</v>
      </c>
      <c r="D1534" s="141" t="s">
        <v>1882</v>
      </c>
      <c r="E1534" s="702"/>
      <c r="F1534" s="449"/>
      <c r="G1534" s="245"/>
      <c r="H1534" s="245"/>
      <c r="I1534" s="476">
        <f>F1534+G1534+H1534</f>
        <v>0</v>
      </c>
      <c r="J1534" s="243" t="str">
        <f t="shared" si="385"/>
        <v/>
      </c>
      <c r="K1534" s="244"/>
      <c r="L1534" s="423"/>
      <c r="M1534" s="252"/>
      <c r="N1534" s="315">
        <f t="shared" si="387"/>
        <v>0</v>
      </c>
      <c r="O1534" s="424">
        <f t="shared" si="388"/>
        <v>0</v>
      </c>
      <c r="P1534" s="244"/>
      <c r="Q1534" s="661"/>
      <c r="R1534" s="665"/>
      <c r="S1534" s="665"/>
      <c r="T1534" s="665"/>
      <c r="U1534" s="665"/>
      <c r="V1534" s="665"/>
      <c r="W1534" s="709"/>
      <c r="X1534" s="313">
        <f t="shared" si="386"/>
        <v>0</v>
      </c>
    </row>
    <row r="1535" spans="2:24" ht="18.600000000000001" hidden="1" thickBot="1">
      <c r="B1535" s="684">
        <v>2900</v>
      </c>
      <c r="C1535" s="948" t="s">
        <v>236</v>
      </c>
      <c r="D1535" s="966"/>
      <c r="E1535" s="685"/>
      <c r="F1535" s="686">
        <f>SUM(F1536:F1543)</f>
        <v>0</v>
      </c>
      <c r="G1535" s="687">
        <f>SUM(G1536:G1543)</f>
        <v>0</v>
      </c>
      <c r="H1535" s="687">
        <f>SUM(H1536:H1543)</f>
        <v>0</v>
      </c>
      <c r="I1535" s="687">
        <f>SUM(I1536:I1543)</f>
        <v>0</v>
      </c>
      <c r="J1535" s="243" t="str">
        <f t="shared" si="385"/>
        <v/>
      </c>
      <c r="K1535" s="244"/>
      <c r="L1535" s="316">
        <f>SUM(L1536:L1543)</f>
        <v>0</v>
      </c>
      <c r="M1535" s="317">
        <f>SUM(M1536:M1543)</f>
        <v>0</v>
      </c>
      <c r="N1535" s="425">
        <f>SUM(N1536:N1543)</f>
        <v>0</v>
      </c>
      <c r="O1535" s="426">
        <f>SUM(O1536:O1543)</f>
        <v>0</v>
      </c>
      <c r="P1535" s="244"/>
      <c r="Q1535" s="663"/>
      <c r="R1535" s="664"/>
      <c r="S1535" s="664"/>
      <c r="T1535" s="664"/>
      <c r="U1535" s="664"/>
      <c r="V1535" s="664"/>
      <c r="W1535" s="710"/>
      <c r="X1535" s="313">
        <f t="shared" si="386"/>
        <v>0</v>
      </c>
    </row>
    <row r="1536" spans="2:24" ht="18.600000000000001" hidden="1" thickBot="1">
      <c r="B1536" s="172"/>
      <c r="C1536" s="144">
        <v>2910</v>
      </c>
      <c r="D1536" s="319" t="s">
        <v>1718</v>
      </c>
      <c r="E1536" s="702"/>
      <c r="F1536" s="449"/>
      <c r="G1536" s="245"/>
      <c r="H1536" s="245"/>
      <c r="I1536" s="476">
        <f t="shared" ref="I1536:I1543" si="389">F1536+G1536+H1536</f>
        <v>0</v>
      </c>
      <c r="J1536" s="243" t="str">
        <f t="shared" si="385"/>
        <v/>
      </c>
      <c r="K1536" s="244"/>
      <c r="L1536" s="423"/>
      <c r="M1536" s="252"/>
      <c r="N1536" s="315">
        <f t="shared" ref="N1536:N1543" si="390">I1536</f>
        <v>0</v>
      </c>
      <c r="O1536" s="424">
        <f t="shared" ref="O1536:O1543" si="391">L1536+M1536-N1536</f>
        <v>0</v>
      </c>
      <c r="P1536" s="244"/>
      <c r="Q1536" s="661"/>
      <c r="R1536" s="665"/>
      <c r="S1536" s="665"/>
      <c r="T1536" s="665"/>
      <c r="U1536" s="665"/>
      <c r="V1536" s="665"/>
      <c r="W1536" s="709"/>
      <c r="X1536" s="313">
        <f t="shared" si="386"/>
        <v>0</v>
      </c>
    </row>
    <row r="1537" spans="2:24" ht="18.600000000000001" hidden="1" thickBot="1">
      <c r="B1537" s="172"/>
      <c r="C1537" s="144">
        <v>2920</v>
      </c>
      <c r="D1537" s="319" t="s">
        <v>237</v>
      </c>
      <c r="E1537" s="702"/>
      <c r="F1537" s="449"/>
      <c r="G1537" s="245"/>
      <c r="H1537" s="245"/>
      <c r="I1537" s="476">
        <f t="shared" si="389"/>
        <v>0</v>
      </c>
      <c r="J1537" s="243" t="str">
        <f t="shared" si="385"/>
        <v/>
      </c>
      <c r="K1537" s="244"/>
      <c r="L1537" s="423"/>
      <c r="M1537" s="252"/>
      <c r="N1537" s="315">
        <f t="shared" si="390"/>
        <v>0</v>
      </c>
      <c r="O1537" s="424">
        <f t="shared" si="391"/>
        <v>0</v>
      </c>
      <c r="P1537" s="244"/>
      <c r="Q1537" s="661"/>
      <c r="R1537" s="665"/>
      <c r="S1537" s="665"/>
      <c r="T1537" s="665"/>
      <c r="U1537" s="665"/>
      <c r="V1537" s="665"/>
      <c r="W1537" s="709"/>
      <c r="X1537" s="313">
        <f t="shared" si="386"/>
        <v>0</v>
      </c>
    </row>
    <row r="1538" spans="2:24" ht="33" hidden="1" thickBot="1">
      <c r="B1538" s="172"/>
      <c r="C1538" s="168">
        <v>2969</v>
      </c>
      <c r="D1538" s="320" t="s">
        <v>238</v>
      </c>
      <c r="E1538" s="702"/>
      <c r="F1538" s="449"/>
      <c r="G1538" s="245"/>
      <c r="H1538" s="245"/>
      <c r="I1538" s="476">
        <f t="shared" si="389"/>
        <v>0</v>
      </c>
      <c r="J1538" s="243" t="str">
        <f t="shared" si="385"/>
        <v/>
      </c>
      <c r="K1538" s="244"/>
      <c r="L1538" s="423"/>
      <c r="M1538" s="252"/>
      <c r="N1538" s="315">
        <f t="shared" si="390"/>
        <v>0</v>
      </c>
      <c r="O1538" s="424">
        <f t="shared" si="391"/>
        <v>0</v>
      </c>
      <c r="P1538" s="244"/>
      <c r="Q1538" s="661"/>
      <c r="R1538" s="665"/>
      <c r="S1538" s="665"/>
      <c r="T1538" s="665"/>
      <c r="U1538" s="665"/>
      <c r="V1538" s="665"/>
      <c r="W1538" s="709"/>
      <c r="X1538" s="313">
        <f t="shared" si="386"/>
        <v>0</v>
      </c>
    </row>
    <row r="1539" spans="2:24" ht="33" hidden="1" thickBot="1">
      <c r="B1539" s="172"/>
      <c r="C1539" s="168">
        <v>2970</v>
      </c>
      <c r="D1539" s="320" t="s">
        <v>239</v>
      </c>
      <c r="E1539" s="702"/>
      <c r="F1539" s="449"/>
      <c r="G1539" s="245"/>
      <c r="H1539" s="245"/>
      <c r="I1539" s="476">
        <f t="shared" si="389"/>
        <v>0</v>
      </c>
      <c r="J1539" s="243" t="str">
        <f t="shared" si="385"/>
        <v/>
      </c>
      <c r="K1539" s="244"/>
      <c r="L1539" s="423"/>
      <c r="M1539" s="252"/>
      <c r="N1539" s="315">
        <f t="shared" si="390"/>
        <v>0</v>
      </c>
      <c r="O1539" s="424">
        <f t="shared" si="391"/>
        <v>0</v>
      </c>
      <c r="P1539" s="244"/>
      <c r="Q1539" s="661"/>
      <c r="R1539" s="665"/>
      <c r="S1539" s="665"/>
      <c r="T1539" s="665"/>
      <c r="U1539" s="665"/>
      <c r="V1539" s="665"/>
      <c r="W1539" s="709"/>
      <c r="X1539" s="313">
        <f t="shared" si="386"/>
        <v>0</v>
      </c>
    </row>
    <row r="1540" spans="2:24" ht="18.600000000000001" hidden="1" thickBot="1">
      <c r="B1540" s="172"/>
      <c r="C1540" s="166">
        <v>2989</v>
      </c>
      <c r="D1540" s="321" t="s">
        <v>240</v>
      </c>
      <c r="E1540" s="702"/>
      <c r="F1540" s="449"/>
      <c r="G1540" s="245"/>
      <c r="H1540" s="245"/>
      <c r="I1540" s="476">
        <f t="shared" si="389"/>
        <v>0</v>
      </c>
      <c r="J1540" s="243" t="str">
        <f t="shared" si="385"/>
        <v/>
      </c>
      <c r="K1540" s="244"/>
      <c r="L1540" s="423"/>
      <c r="M1540" s="252"/>
      <c r="N1540" s="315">
        <f t="shared" si="390"/>
        <v>0</v>
      </c>
      <c r="O1540" s="424">
        <f t="shared" si="391"/>
        <v>0</v>
      </c>
      <c r="P1540" s="244"/>
      <c r="Q1540" s="661"/>
      <c r="R1540" s="665"/>
      <c r="S1540" s="665"/>
      <c r="T1540" s="665"/>
      <c r="U1540" s="665"/>
      <c r="V1540" s="665"/>
      <c r="W1540" s="709"/>
      <c r="X1540" s="313">
        <f t="shared" si="386"/>
        <v>0</v>
      </c>
    </row>
    <row r="1541" spans="2:24" ht="33" hidden="1" thickBot="1">
      <c r="B1541" s="136"/>
      <c r="C1541" s="137">
        <v>2990</v>
      </c>
      <c r="D1541" s="322" t="s">
        <v>1699</v>
      </c>
      <c r="E1541" s="702"/>
      <c r="F1541" s="449"/>
      <c r="G1541" s="245"/>
      <c r="H1541" s="245"/>
      <c r="I1541" s="476">
        <f t="shared" si="389"/>
        <v>0</v>
      </c>
      <c r="J1541" s="243" t="str">
        <f t="shared" si="385"/>
        <v/>
      </c>
      <c r="K1541" s="244"/>
      <c r="L1541" s="423"/>
      <c r="M1541" s="252"/>
      <c r="N1541" s="315">
        <f t="shared" si="390"/>
        <v>0</v>
      </c>
      <c r="O1541" s="424">
        <f t="shared" si="391"/>
        <v>0</v>
      </c>
      <c r="P1541" s="244"/>
      <c r="Q1541" s="661"/>
      <c r="R1541" s="665"/>
      <c r="S1541" s="665"/>
      <c r="T1541" s="665"/>
      <c r="U1541" s="665"/>
      <c r="V1541" s="665"/>
      <c r="W1541" s="709"/>
      <c r="X1541" s="313">
        <f t="shared" si="386"/>
        <v>0</v>
      </c>
    </row>
    <row r="1542" spans="2:24" ht="18.600000000000001" hidden="1" thickBot="1">
      <c r="B1542" s="136"/>
      <c r="C1542" s="137">
        <v>2991</v>
      </c>
      <c r="D1542" s="322" t="s">
        <v>241</v>
      </c>
      <c r="E1542" s="702"/>
      <c r="F1542" s="449"/>
      <c r="G1542" s="245"/>
      <c r="H1542" s="245"/>
      <c r="I1542" s="476">
        <f t="shared" si="389"/>
        <v>0</v>
      </c>
      <c r="J1542" s="243" t="str">
        <f t="shared" si="385"/>
        <v/>
      </c>
      <c r="K1542" s="244"/>
      <c r="L1542" s="423"/>
      <c r="M1542" s="252"/>
      <c r="N1542" s="315">
        <f t="shared" si="390"/>
        <v>0</v>
      </c>
      <c r="O1542" s="424">
        <f t="shared" si="391"/>
        <v>0</v>
      </c>
      <c r="P1542" s="244"/>
      <c r="Q1542" s="661"/>
      <c r="R1542" s="665"/>
      <c r="S1542" s="665"/>
      <c r="T1542" s="665"/>
      <c r="U1542" s="665"/>
      <c r="V1542" s="665"/>
      <c r="W1542" s="709"/>
      <c r="X1542" s="313">
        <f t="shared" si="386"/>
        <v>0</v>
      </c>
    </row>
    <row r="1543" spans="2:24" ht="18.600000000000001" hidden="1" thickBot="1">
      <c r="B1543" s="136"/>
      <c r="C1543" s="142">
        <v>2992</v>
      </c>
      <c r="D1543" s="154" t="s">
        <v>242</v>
      </c>
      <c r="E1543" s="702"/>
      <c r="F1543" s="449"/>
      <c r="G1543" s="245"/>
      <c r="H1543" s="245"/>
      <c r="I1543" s="476">
        <f t="shared" si="389"/>
        <v>0</v>
      </c>
      <c r="J1543" s="243" t="str">
        <f t="shared" ref="J1543:J1574" si="392">(IF($E1543&lt;&gt;0,$J$2,IF($I1543&lt;&gt;0,$J$2,"")))</f>
        <v/>
      </c>
      <c r="K1543" s="244"/>
      <c r="L1543" s="423"/>
      <c r="M1543" s="252"/>
      <c r="N1543" s="315">
        <f t="shared" si="390"/>
        <v>0</v>
      </c>
      <c r="O1543" s="424">
        <f t="shared" si="391"/>
        <v>0</v>
      </c>
      <c r="P1543" s="244"/>
      <c r="Q1543" s="661"/>
      <c r="R1543" s="665"/>
      <c r="S1543" s="665"/>
      <c r="T1543" s="665"/>
      <c r="U1543" s="665"/>
      <c r="V1543" s="665"/>
      <c r="W1543" s="709"/>
      <c r="X1543" s="313">
        <f t="shared" ref="X1543:X1574" si="393">T1543-U1543-V1543-W1543</f>
        <v>0</v>
      </c>
    </row>
    <row r="1544" spans="2:24" ht="18.600000000000001" hidden="1" thickBot="1">
      <c r="B1544" s="684">
        <v>3300</v>
      </c>
      <c r="C1544" s="948" t="s">
        <v>1738</v>
      </c>
      <c r="D1544" s="948"/>
      <c r="E1544" s="685"/>
      <c r="F1544" s="671">
        <v>0</v>
      </c>
      <c r="G1544" s="671">
        <v>0</v>
      </c>
      <c r="H1544" s="671">
        <v>0</v>
      </c>
      <c r="I1544" s="687">
        <f>SUM(I1545:I1549)</f>
        <v>0</v>
      </c>
      <c r="J1544" s="243" t="str">
        <f t="shared" si="392"/>
        <v/>
      </c>
      <c r="K1544" s="244"/>
      <c r="L1544" s="663"/>
      <c r="M1544" s="664"/>
      <c r="N1544" s="664"/>
      <c r="O1544" s="710"/>
      <c r="P1544" s="244"/>
      <c r="Q1544" s="663"/>
      <c r="R1544" s="664"/>
      <c r="S1544" s="664"/>
      <c r="T1544" s="664"/>
      <c r="U1544" s="664"/>
      <c r="V1544" s="664"/>
      <c r="W1544" s="710"/>
      <c r="X1544" s="313">
        <f t="shared" si="393"/>
        <v>0</v>
      </c>
    </row>
    <row r="1545" spans="2:24" ht="18.600000000000001" hidden="1" thickBot="1">
      <c r="B1545" s="143"/>
      <c r="C1545" s="144">
        <v>3301</v>
      </c>
      <c r="D1545" s="460" t="s">
        <v>243</v>
      </c>
      <c r="E1545" s="702"/>
      <c r="F1545" s="592">
        <v>0</v>
      </c>
      <c r="G1545" s="592">
        <v>0</v>
      </c>
      <c r="H1545" s="592">
        <v>0</v>
      </c>
      <c r="I1545" s="476">
        <f t="shared" ref="I1545:I1552" si="394">F1545+G1545+H1545</f>
        <v>0</v>
      </c>
      <c r="J1545" s="243" t="str">
        <f t="shared" si="392"/>
        <v/>
      </c>
      <c r="K1545" s="244"/>
      <c r="L1545" s="661"/>
      <c r="M1545" s="665"/>
      <c r="N1545" s="665"/>
      <c r="O1545" s="709"/>
      <c r="P1545" s="244"/>
      <c r="Q1545" s="661"/>
      <c r="R1545" s="665"/>
      <c r="S1545" s="665"/>
      <c r="T1545" s="665"/>
      <c r="U1545" s="665"/>
      <c r="V1545" s="665"/>
      <c r="W1545" s="709"/>
      <c r="X1545" s="313">
        <f t="shared" si="393"/>
        <v>0</v>
      </c>
    </row>
    <row r="1546" spans="2:24" ht="18.600000000000001" hidden="1" thickBot="1">
      <c r="B1546" s="143"/>
      <c r="C1546" s="168">
        <v>3302</v>
      </c>
      <c r="D1546" s="461" t="s">
        <v>1060</v>
      </c>
      <c r="E1546" s="702"/>
      <c r="F1546" s="592">
        <v>0</v>
      </c>
      <c r="G1546" s="592">
        <v>0</v>
      </c>
      <c r="H1546" s="592">
        <v>0</v>
      </c>
      <c r="I1546" s="476">
        <f t="shared" si="394"/>
        <v>0</v>
      </c>
      <c r="J1546" s="243" t="str">
        <f t="shared" si="392"/>
        <v/>
      </c>
      <c r="K1546" s="244"/>
      <c r="L1546" s="661"/>
      <c r="M1546" s="665"/>
      <c r="N1546" s="665"/>
      <c r="O1546" s="709"/>
      <c r="P1546" s="244"/>
      <c r="Q1546" s="661"/>
      <c r="R1546" s="665"/>
      <c r="S1546" s="665"/>
      <c r="T1546" s="665"/>
      <c r="U1546" s="665"/>
      <c r="V1546" s="665"/>
      <c r="W1546" s="709"/>
      <c r="X1546" s="313">
        <f t="shared" si="393"/>
        <v>0</v>
      </c>
    </row>
    <row r="1547" spans="2:24" ht="18.600000000000001" hidden="1" thickBot="1">
      <c r="B1547" s="143"/>
      <c r="C1547" s="166">
        <v>3304</v>
      </c>
      <c r="D1547" s="462" t="s">
        <v>245</v>
      </c>
      <c r="E1547" s="702"/>
      <c r="F1547" s="592">
        <v>0</v>
      </c>
      <c r="G1547" s="592">
        <v>0</v>
      </c>
      <c r="H1547" s="592">
        <v>0</v>
      </c>
      <c r="I1547" s="476">
        <f t="shared" si="394"/>
        <v>0</v>
      </c>
      <c r="J1547" s="243" t="str">
        <f t="shared" si="392"/>
        <v/>
      </c>
      <c r="K1547" s="244"/>
      <c r="L1547" s="661"/>
      <c r="M1547" s="665"/>
      <c r="N1547" s="665"/>
      <c r="O1547" s="709"/>
      <c r="P1547" s="244"/>
      <c r="Q1547" s="661"/>
      <c r="R1547" s="665"/>
      <c r="S1547" s="665"/>
      <c r="T1547" s="665"/>
      <c r="U1547" s="665"/>
      <c r="V1547" s="665"/>
      <c r="W1547" s="709"/>
      <c r="X1547" s="313">
        <f t="shared" si="393"/>
        <v>0</v>
      </c>
    </row>
    <row r="1548" spans="2:24" ht="47.4" hidden="1" thickBot="1">
      <c r="B1548" s="143"/>
      <c r="C1548" s="142">
        <v>3306</v>
      </c>
      <c r="D1548" s="463" t="s">
        <v>1883</v>
      </c>
      <c r="E1548" s="702"/>
      <c r="F1548" s="592">
        <v>0</v>
      </c>
      <c r="G1548" s="592">
        <v>0</v>
      </c>
      <c r="H1548" s="592">
        <v>0</v>
      </c>
      <c r="I1548" s="476">
        <f t="shared" si="394"/>
        <v>0</v>
      </c>
      <c r="J1548" s="243" t="str">
        <f t="shared" si="392"/>
        <v/>
      </c>
      <c r="K1548" s="244"/>
      <c r="L1548" s="661"/>
      <c r="M1548" s="665"/>
      <c r="N1548" s="665"/>
      <c r="O1548" s="709"/>
      <c r="P1548" s="244"/>
      <c r="Q1548" s="661"/>
      <c r="R1548" s="665"/>
      <c r="S1548" s="665"/>
      <c r="T1548" s="665"/>
      <c r="U1548" s="665"/>
      <c r="V1548" s="665"/>
      <c r="W1548" s="709"/>
      <c r="X1548" s="313">
        <f t="shared" si="393"/>
        <v>0</v>
      </c>
    </row>
    <row r="1549" spans="2:24" ht="18.600000000000001" hidden="1" thickBot="1">
      <c r="B1549" s="143"/>
      <c r="C1549" s="142">
        <v>3307</v>
      </c>
      <c r="D1549" s="463" t="s">
        <v>1771</v>
      </c>
      <c r="E1549" s="702"/>
      <c r="F1549" s="592">
        <v>0</v>
      </c>
      <c r="G1549" s="592">
        <v>0</v>
      </c>
      <c r="H1549" s="592">
        <v>0</v>
      </c>
      <c r="I1549" s="476">
        <f t="shared" si="394"/>
        <v>0</v>
      </c>
      <c r="J1549" s="243" t="str">
        <f t="shared" si="392"/>
        <v/>
      </c>
      <c r="K1549" s="244"/>
      <c r="L1549" s="661"/>
      <c r="M1549" s="665"/>
      <c r="N1549" s="665"/>
      <c r="O1549" s="709"/>
      <c r="P1549" s="244"/>
      <c r="Q1549" s="661"/>
      <c r="R1549" s="665"/>
      <c r="S1549" s="665"/>
      <c r="T1549" s="665"/>
      <c r="U1549" s="665"/>
      <c r="V1549" s="665"/>
      <c r="W1549" s="709"/>
      <c r="X1549" s="313">
        <f t="shared" si="393"/>
        <v>0</v>
      </c>
    </row>
    <row r="1550" spans="2:24" ht="18.600000000000001" hidden="1" thickBot="1">
      <c r="B1550" s="684">
        <v>3900</v>
      </c>
      <c r="C1550" s="949" t="s">
        <v>246</v>
      </c>
      <c r="D1550" s="950"/>
      <c r="E1550" s="685"/>
      <c r="F1550" s="671">
        <v>0</v>
      </c>
      <c r="G1550" s="671">
        <v>0</v>
      </c>
      <c r="H1550" s="671">
        <v>0</v>
      </c>
      <c r="I1550" s="690">
        <f t="shared" si="394"/>
        <v>0</v>
      </c>
      <c r="J1550" s="243" t="str">
        <f t="shared" si="392"/>
        <v/>
      </c>
      <c r="K1550" s="244"/>
      <c r="L1550" s="428"/>
      <c r="M1550" s="254"/>
      <c r="N1550" s="317">
        <f>I1550</f>
        <v>0</v>
      </c>
      <c r="O1550" s="424">
        <f>L1550+M1550-N1550</f>
        <v>0</v>
      </c>
      <c r="P1550" s="244"/>
      <c r="Q1550" s="428"/>
      <c r="R1550" s="254"/>
      <c r="S1550" s="429">
        <f>+IF(+(L1550+M1550)&gt;=I1550,+M1550,+(+I1550-L1550))</f>
        <v>0</v>
      </c>
      <c r="T1550" s="315">
        <f>Q1550+R1550-S1550</f>
        <v>0</v>
      </c>
      <c r="U1550" s="254"/>
      <c r="V1550" s="254"/>
      <c r="W1550" s="253"/>
      <c r="X1550" s="313">
        <f t="shared" si="393"/>
        <v>0</v>
      </c>
    </row>
    <row r="1551" spans="2:24" ht="18.600000000000001" hidden="1" thickBot="1">
      <c r="B1551" s="684">
        <v>4000</v>
      </c>
      <c r="C1551" s="951" t="s">
        <v>247</v>
      </c>
      <c r="D1551" s="951"/>
      <c r="E1551" s="685"/>
      <c r="F1551" s="688"/>
      <c r="G1551" s="689"/>
      <c r="H1551" s="689"/>
      <c r="I1551" s="690">
        <f t="shared" si="394"/>
        <v>0</v>
      </c>
      <c r="J1551" s="243" t="str">
        <f t="shared" si="392"/>
        <v/>
      </c>
      <c r="K1551" s="244"/>
      <c r="L1551" s="428"/>
      <c r="M1551" s="254"/>
      <c r="N1551" s="317">
        <f>I1551</f>
        <v>0</v>
      </c>
      <c r="O1551" s="424">
        <f>L1551+M1551-N1551</f>
        <v>0</v>
      </c>
      <c r="P1551" s="244"/>
      <c r="Q1551" s="663"/>
      <c r="R1551" s="664"/>
      <c r="S1551" s="664"/>
      <c r="T1551" s="665"/>
      <c r="U1551" s="664"/>
      <c r="V1551" s="664"/>
      <c r="W1551" s="709"/>
      <c r="X1551" s="313">
        <f t="shared" si="393"/>
        <v>0</v>
      </c>
    </row>
    <row r="1552" spans="2:24" ht="18.600000000000001" hidden="1" thickBot="1">
      <c r="B1552" s="684">
        <v>4100</v>
      </c>
      <c r="C1552" s="951" t="s">
        <v>248</v>
      </c>
      <c r="D1552" s="951"/>
      <c r="E1552" s="685"/>
      <c r="F1552" s="671">
        <v>0</v>
      </c>
      <c r="G1552" s="671">
        <v>0</v>
      </c>
      <c r="H1552" s="671">
        <v>0</v>
      </c>
      <c r="I1552" s="690">
        <f t="shared" si="394"/>
        <v>0</v>
      </c>
      <c r="J1552" s="243" t="str">
        <f t="shared" si="392"/>
        <v/>
      </c>
      <c r="K1552" s="244"/>
      <c r="L1552" s="663"/>
      <c r="M1552" s="664"/>
      <c r="N1552" s="664"/>
      <c r="O1552" s="710"/>
      <c r="P1552" s="244"/>
      <c r="Q1552" s="663"/>
      <c r="R1552" s="664"/>
      <c r="S1552" s="664"/>
      <c r="T1552" s="664"/>
      <c r="U1552" s="664"/>
      <c r="V1552" s="664"/>
      <c r="W1552" s="710"/>
      <c r="X1552" s="313">
        <f t="shared" si="393"/>
        <v>0</v>
      </c>
    </row>
    <row r="1553" spans="2:24" ht="18.600000000000001" hidden="1" thickBot="1">
      <c r="B1553" s="684">
        <v>4200</v>
      </c>
      <c r="C1553" s="948" t="s">
        <v>249</v>
      </c>
      <c r="D1553" s="966"/>
      <c r="E1553" s="685"/>
      <c r="F1553" s="686">
        <f>SUM(F1554:F1559)</f>
        <v>0</v>
      </c>
      <c r="G1553" s="687">
        <f>SUM(G1554:G1559)</f>
        <v>0</v>
      </c>
      <c r="H1553" s="687">
        <f>SUM(H1554:H1559)</f>
        <v>0</v>
      </c>
      <c r="I1553" s="687">
        <f>SUM(I1554:I1559)</f>
        <v>0</v>
      </c>
      <c r="J1553" s="243" t="str">
        <f t="shared" si="392"/>
        <v/>
      </c>
      <c r="K1553" s="244"/>
      <c r="L1553" s="316">
        <f>SUM(L1554:L1559)</f>
        <v>0</v>
      </c>
      <c r="M1553" s="317">
        <f>SUM(M1554:M1559)</f>
        <v>0</v>
      </c>
      <c r="N1553" s="425">
        <f>SUM(N1554:N1559)</f>
        <v>0</v>
      </c>
      <c r="O1553" s="426">
        <f>SUM(O1554:O1559)</f>
        <v>0</v>
      </c>
      <c r="P1553" s="244"/>
      <c r="Q1553" s="316">
        <f t="shared" ref="Q1553:W1553" si="395">SUM(Q1554:Q1559)</f>
        <v>0</v>
      </c>
      <c r="R1553" s="317">
        <f t="shared" si="395"/>
        <v>0</v>
      </c>
      <c r="S1553" s="317">
        <f t="shared" si="395"/>
        <v>0</v>
      </c>
      <c r="T1553" s="317">
        <f t="shared" si="395"/>
        <v>0</v>
      </c>
      <c r="U1553" s="317">
        <f t="shared" si="395"/>
        <v>0</v>
      </c>
      <c r="V1553" s="317">
        <f t="shared" si="395"/>
        <v>0</v>
      </c>
      <c r="W1553" s="426">
        <f t="shared" si="395"/>
        <v>0</v>
      </c>
      <c r="X1553" s="313">
        <f t="shared" si="393"/>
        <v>0</v>
      </c>
    </row>
    <row r="1554" spans="2:24" ht="18.600000000000001" hidden="1" thickBot="1">
      <c r="B1554" s="173"/>
      <c r="C1554" s="144">
        <v>4201</v>
      </c>
      <c r="D1554" s="138" t="s">
        <v>250</v>
      </c>
      <c r="E1554" s="702"/>
      <c r="F1554" s="449"/>
      <c r="G1554" s="245"/>
      <c r="H1554" s="245"/>
      <c r="I1554" s="476">
        <f t="shared" ref="I1554:I1559" si="396">F1554+G1554+H1554</f>
        <v>0</v>
      </c>
      <c r="J1554" s="243" t="str">
        <f t="shared" si="392"/>
        <v/>
      </c>
      <c r="K1554" s="244"/>
      <c r="L1554" s="423"/>
      <c r="M1554" s="252"/>
      <c r="N1554" s="315">
        <f t="shared" ref="N1554:N1559" si="397">I1554</f>
        <v>0</v>
      </c>
      <c r="O1554" s="424">
        <f t="shared" ref="O1554:O1559" si="398">L1554+M1554-N1554</f>
        <v>0</v>
      </c>
      <c r="P1554" s="244"/>
      <c r="Q1554" s="423"/>
      <c r="R1554" s="252"/>
      <c r="S1554" s="429">
        <f t="shared" ref="S1554:S1559" si="399">+IF(+(L1554+M1554)&gt;=I1554,+M1554,+(+I1554-L1554))</f>
        <v>0</v>
      </c>
      <c r="T1554" s="315">
        <f t="shared" ref="T1554:T1559" si="400">Q1554+R1554-S1554</f>
        <v>0</v>
      </c>
      <c r="U1554" s="252"/>
      <c r="V1554" s="252"/>
      <c r="W1554" s="253"/>
      <c r="X1554" s="313">
        <f t="shared" si="393"/>
        <v>0</v>
      </c>
    </row>
    <row r="1555" spans="2:24" ht="18.600000000000001" hidden="1" thickBot="1">
      <c r="B1555" s="173"/>
      <c r="C1555" s="137">
        <v>4202</v>
      </c>
      <c r="D1555" s="139" t="s">
        <v>251</v>
      </c>
      <c r="E1555" s="702"/>
      <c r="F1555" s="449"/>
      <c r="G1555" s="245"/>
      <c r="H1555" s="245"/>
      <c r="I1555" s="476">
        <f t="shared" si="396"/>
        <v>0</v>
      </c>
      <c r="J1555" s="243" t="str">
        <f t="shared" si="392"/>
        <v/>
      </c>
      <c r="K1555" s="244"/>
      <c r="L1555" s="423"/>
      <c r="M1555" s="252"/>
      <c r="N1555" s="315">
        <f t="shared" si="397"/>
        <v>0</v>
      </c>
      <c r="O1555" s="424">
        <f t="shared" si="398"/>
        <v>0</v>
      </c>
      <c r="P1555" s="244"/>
      <c r="Q1555" s="423"/>
      <c r="R1555" s="252"/>
      <c r="S1555" s="429">
        <f t="shared" si="399"/>
        <v>0</v>
      </c>
      <c r="T1555" s="315">
        <f t="shared" si="400"/>
        <v>0</v>
      </c>
      <c r="U1555" s="252"/>
      <c r="V1555" s="252"/>
      <c r="W1555" s="253"/>
      <c r="X1555" s="313">
        <f t="shared" si="393"/>
        <v>0</v>
      </c>
    </row>
    <row r="1556" spans="2:24" ht="18.600000000000001" hidden="1" thickBot="1">
      <c r="B1556" s="173"/>
      <c r="C1556" s="137">
        <v>4214</v>
      </c>
      <c r="D1556" s="139" t="s">
        <v>252</v>
      </c>
      <c r="E1556" s="702"/>
      <c r="F1556" s="449"/>
      <c r="G1556" s="245"/>
      <c r="H1556" s="245"/>
      <c r="I1556" s="476">
        <f t="shared" si="396"/>
        <v>0</v>
      </c>
      <c r="J1556" s="243" t="str">
        <f t="shared" si="392"/>
        <v/>
      </c>
      <c r="K1556" s="244"/>
      <c r="L1556" s="423"/>
      <c r="M1556" s="252"/>
      <c r="N1556" s="315">
        <f t="shared" si="397"/>
        <v>0</v>
      </c>
      <c r="O1556" s="424">
        <f t="shared" si="398"/>
        <v>0</v>
      </c>
      <c r="P1556" s="244"/>
      <c r="Q1556" s="423"/>
      <c r="R1556" s="252"/>
      <c r="S1556" s="429">
        <f t="shared" si="399"/>
        <v>0</v>
      </c>
      <c r="T1556" s="315">
        <f t="shared" si="400"/>
        <v>0</v>
      </c>
      <c r="U1556" s="252"/>
      <c r="V1556" s="252"/>
      <c r="W1556" s="253"/>
      <c r="X1556" s="313">
        <f t="shared" si="393"/>
        <v>0</v>
      </c>
    </row>
    <row r="1557" spans="2:24" ht="18.600000000000001" hidden="1" thickBot="1">
      <c r="B1557" s="173"/>
      <c r="C1557" s="137">
        <v>4217</v>
      </c>
      <c r="D1557" s="139" t="s">
        <v>253</v>
      </c>
      <c r="E1557" s="702"/>
      <c r="F1557" s="449"/>
      <c r="G1557" s="245"/>
      <c r="H1557" s="245"/>
      <c r="I1557" s="476">
        <f t="shared" si="396"/>
        <v>0</v>
      </c>
      <c r="J1557" s="243" t="str">
        <f t="shared" si="392"/>
        <v/>
      </c>
      <c r="K1557" s="244"/>
      <c r="L1557" s="423"/>
      <c r="M1557" s="252"/>
      <c r="N1557" s="315">
        <f t="shared" si="397"/>
        <v>0</v>
      </c>
      <c r="O1557" s="424">
        <f t="shared" si="398"/>
        <v>0</v>
      </c>
      <c r="P1557" s="244"/>
      <c r="Q1557" s="423"/>
      <c r="R1557" s="252"/>
      <c r="S1557" s="429">
        <f t="shared" si="399"/>
        <v>0</v>
      </c>
      <c r="T1557" s="315">
        <f t="shared" si="400"/>
        <v>0</v>
      </c>
      <c r="U1557" s="252"/>
      <c r="V1557" s="252"/>
      <c r="W1557" s="253"/>
      <c r="X1557" s="313">
        <f t="shared" si="393"/>
        <v>0</v>
      </c>
    </row>
    <row r="1558" spans="2:24" ht="18.600000000000001" hidden="1" thickBot="1">
      <c r="B1558" s="173"/>
      <c r="C1558" s="137">
        <v>4218</v>
      </c>
      <c r="D1558" s="145" t="s">
        <v>254</v>
      </c>
      <c r="E1558" s="702"/>
      <c r="F1558" s="449"/>
      <c r="G1558" s="245"/>
      <c r="H1558" s="245"/>
      <c r="I1558" s="476">
        <f t="shared" si="396"/>
        <v>0</v>
      </c>
      <c r="J1558" s="243" t="str">
        <f t="shared" si="392"/>
        <v/>
      </c>
      <c r="K1558" s="244"/>
      <c r="L1558" s="423"/>
      <c r="M1558" s="252"/>
      <c r="N1558" s="315">
        <f t="shared" si="397"/>
        <v>0</v>
      </c>
      <c r="O1558" s="424">
        <f t="shared" si="398"/>
        <v>0</v>
      </c>
      <c r="P1558" s="244"/>
      <c r="Q1558" s="423"/>
      <c r="R1558" s="252"/>
      <c r="S1558" s="429">
        <f t="shared" si="399"/>
        <v>0</v>
      </c>
      <c r="T1558" s="315">
        <f t="shared" si="400"/>
        <v>0</v>
      </c>
      <c r="U1558" s="252"/>
      <c r="V1558" s="252"/>
      <c r="W1558" s="253"/>
      <c r="X1558" s="313">
        <f t="shared" si="393"/>
        <v>0</v>
      </c>
    </row>
    <row r="1559" spans="2:24" ht="18.600000000000001" hidden="1" thickBot="1">
      <c r="B1559" s="173"/>
      <c r="C1559" s="137">
        <v>4219</v>
      </c>
      <c r="D1559" s="156" t="s">
        <v>255</v>
      </c>
      <c r="E1559" s="702"/>
      <c r="F1559" s="449"/>
      <c r="G1559" s="245"/>
      <c r="H1559" s="245"/>
      <c r="I1559" s="476">
        <f t="shared" si="396"/>
        <v>0</v>
      </c>
      <c r="J1559" s="243" t="str">
        <f t="shared" si="392"/>
        <v/>
      </c>
      <c r="K1559" s="244"/>
      <c r="L1559" s="423"/>
      <c r="M1559" s="252"/>
      <c r="N1559" s="315">
        <f t="shared" si="397"/>
        <v>0</v>
      </c>
      <c r="O1559" s="424">
        <f t="shared" si="398"/>
        <v>0</v>
      </c>
      <c r="P1559" s="244"/>
      <c r="Q1559" s="423"/>
      <c r="R1559" s="252"/>
      <c r="S1559" s="429">
        <f t="shared" si="399"/>
        <v>0</v>
      </c>
      <c r="T1559" s="315">
        <f t="shared" si="400"/>
        <v>0</v>
      </c>
      <c r="U1559" s="252"/>
      <c r="V1559" s="252"/>
      <c r="W1559" s="253"/>
      <c r="X1559" s="313">
        <f t="shared" si="393"/>
        <v>0</v>
      </c>
    </row>
    <row r="1560" spans="2:24" ht="18.600000000000001" hidden="1" thickBot="1">
      <c r="B1560" s="684">
        <v>4300</v>
      </c>
      <c r="C1560" s="946" t="s">
        <v>1683</v>
      </c>
      <c r="D1560" s="946"/>
      <c r="E1560" s="685"/>
      <c r="F1560" s="686">
        <f>SUM(F1561:F1563)</f>
        <v>0</v>
      </c>
      <c r="G1560" s="687">
        <f>SUM(G1561:G1563)</f>
        <v>0</v>
      </c>
      <c r="H1560" s="687">
        <f>SUM(H1561:H1563)</f>
        <v>0</v>
      </c>
      <c r="I1560" s="687">
        <f>SUM(I1561:I1563)</f>
        <v>0</v>
      </c>
      <c r="J1560" s="243" t="str">
        <f t="shared" si="392"/>
        <v/>
      </c>
      <c r="K1560" s="244"/>
      <c r="L1560" s="316">
        <f>SUM(L1561:L1563)</f>
        <v>0</v>
      </c>
      <c r="M1560" s="317">
        <f>SUM(M1561:M1563)</f>
        <v>0</v>
      </c>
      <c r="N1560" s="425">
        <f>SUM(N1561:N1563)</f>
        <v>0</v>
      </c>
      <c r="O1560" s="426">
        <f>SUM(O1561:O1563)</f>
        <v>0</v>
      </c>
      <c r="P1560" s="244"/>
      <c r="Q1560" s="316">
        <f t="shared" ref="Q1560:W1560" si="401">SUM(Q1561:Q1563)</f>
        <v>0</v>
      </c>
      <c r="R1560" s="317">
        <f t="shared" si="401"/>
        <v>0</v>
      </c>
      <c r="S1560" s="317">
        <f t="shared" si="401"/>
        <v>0</v>
      </c>
      <c r="T1560" s="317">
        <f t="shared" si="401"/>
        <v>0</v>
      </c>
      <c r="U1560" s="317">
        <f t="shared" si="401"/>
        <v>0</v>
      </c>
      <c r="V1560" s="317">
        <f t="shared" si="401"/>
        <v>0</v>
      </c>
      <c r="W1560" s="426">
        <f t="shared" si="401"/>
        <v>0</v>
      </c>
      <c r="X1560" s="313">
        <f t="shared" si="393"/>
        <v>0</v>
      </c>
    </row>
    <row r="1561" spans="2:24" ht="18.600000000000001" hidden="1" thickBot="1">
      <c r="B1561" s="173"/>
      <c r="C1561" s="144">
        <v>4301</v>
      </c>
      <c r="D1561" s="163" t="s">
        <v>256</v>
      </c>
      <c r="E1561" s="702"/>
      <c r="F1561" s="449"/>
      <c r="G1561" s="245"/>
      <c r="H1561" s="245"/>
      <c r="I1561" s="476">
        <f t="shared" ref="I1561:I1566" si="402">F1561+G1561+H1561</f>
        <v>0</v>
      </c>
      <c r="J1561" s="243" t="str">
        <f t="shared" si="392"/>
        <v/>
      </c>
      <c r="K1561" s="244"/>
      <c r="L1561" s="423"/>
      <c r="M1561" s="252"/>
      <c r="N1561" s="315">
        <f t="shared" ref="N1561:N1566" si="403">I1561</f>
        <v>0</v>
      </c>
      <c r="O1561" s="424">
        <f t="shared" ref="O1561:O1566" si="404">L1561+M1561-N1561</f>
        <v>0</v>
      </c>
      <c r="P1561" s="244"/>
      <c r="Q1561" s="423"/>
      <c r="R1561" s="252"/>
      <c r="S1561" s="429">
        <f t="shared" ref="S1561:S1566" si="405">+IF(+(L1561+M1561)&gt;=I1561,+M1561,+(+I1561-L1561))</f>
        <v>0</v>
      </c>
      <c r="T1561" s="315">
        <f t="shared" ref="T1561:T1566" si="406">Q1561+R1561-S1561</f>
        <v>0</v>
      </c>
      <c r="U1561" s="252"/>
      <c r="V1561" s="252"/>
      <c r="W1561" s="253"/>
      <c r="X1561" s="313">
        <f t="shared" si="393"/>
        <v>0</v>
      </c>
    </row>
    <row r="1562" spans="2:24" ht="18.600000000000001" hidden="1" thickBot="1">
      <c r="B1562" s="173"/>
      <c r="C1562" s="137">
        <v>4302</v>
      </c>
      <c r="D1562" s="139" t="s">
        <v>1061</v>
      </c>
      <c r="E1562" s="702"/>
      <c r="F1562" s="449"/>
      <c r="G1562" s="245"/>
      <c r="H1562" s="245"/>
      <c r="I1562" s="476">
        <f t="shared" si="402"/>
        <v>0</v>
      </c>
      <c r="J1562" s="243" t="str">
        <f t="shared" si="392"/>
        <v/>
      </c>
      <c r="K1562" s="244"/>
      <c r="L1562" s="423"/>
      <c r="M1562" s="252"/>
      <c r="N1562" s="315">
        <f t="shared" si="403"/>
        <v>0</v>
      </c>
      <c r="O1562" s="424">
        <f t="shared" si="404"/>
        <v>0</v>
      </c>
      <c r="P1562" s="244"/>
      <c r="Q1562" s="423"/>
      <c r="R1562" s="252"/>
      <c r="S1562" s="429">
        <f t="shared" si="405"/>
        <v>0</v>
      </c>
      <c r="T1562" s="315">
        <f t="shared" si="406"/>
        <v>0</v>
      </c>
      <c r="U1562" s="252"/>
      <c r="V1562" s="252"/>
      <c r="W1562" s="253"/>
      <c r="X1562" s="313">
        <f t="shared" si="393"/>
        <v>0</v>
      </c>
    </row>
    <row r="1563" spans="2:24" ht="18.600000000000001" hidden="1" thickBot="1">
      <c r="B1563" s="173"/>
      <c r="C1563" s="142">
        <v>4309</v>
      </c>
      <c r="D1563" s="148" t="s">
        <v>258</v>
      </c>
      <c r="E1563" s="702"/>
      <c r="F1563" s="449"/>
      <c r="G1563" s="245"/>
      <c r="H1563" s="245"/>
      <c r="I1563" s="476">
        <f t="shared" si="402"/>
        <v>0</v>
      </c>
      <c r="J1563" s="243" t="str">
        <f t="shared" si="392"/>
        <v/>
      </c>
      <c r="K1563" s="244"/>
      <c r="L1563" s="423"/>
      <c r="M1563" s="252"/>
      <c r="N1563" s="315">
        <f t="shared" si="403"/>
        <v>0</v>
      </c>
      <c r="O1563" s="424">
        <f t="shared" si="404"/>
        <v>0</v>
      </c>
      <c r="P1563" s="244"/>
      <c r="Q1563" s="423"/>
      <c r="R1563" s="252"/>
      <c r="S1563" s="429">
        <f t="shared" si="405"/>
        <v>0</v>
      </c>
      <c r="T1563" s="315">
        <f t="shared" si="406"/>
        <v>0</v>
      </c>
      <c r="U1563" s="252"/>
      <c r="V1563" s="252"/>
      <c r="W1563" s="253"/>
      <c r="X1563" s="313">
        <f t="shared" si="393"/>
        <v>0</v>
      </c>
    </row>
    <row r="1564" spans="2:24" ht="18.600000000000001" hidden="1" thickBot="1">
      <c r="B1564" s="684">
        <v>4400</v>
      </c>
      <c r="C1564" s="949" t="s">
        <v>1684</v>
      </c>
      <c r="D1564" s="949"/>
      <c r="E1564" s="685"/>
      <c r="F1564" s="688"/>
      <c r="G1564" s="689"/>
      <c r="H1564" s="689"/>
      <c r="I1564" s="690">
        <f t="shared" si="402"/>
        <v>0</v>
      </c>
      <c r="J1564" s="243" t="str">
        <f t="shared" si="392"/>
        <v/>
      </c>
      <c r="K1564" s="244"/>
      <c r="L1564" s="428"/>
      <c r="M1564" s="254"/>
      <c r="N1564" s="317">
        <f t="shared" si="403"/>
        <v>0</v>
      </c>
      <c r="O1564" s="424">
        <f t="shared" si="404"/>
        <v>0</v>
      </c>
      <c r="P1564" s="244"/>
      <c r="Q1564" s="428"/>
      <c r="R1564" s="254"/>
      <c r="S1564" s="429">
        <f t="shared" si="405"/>
        <v>0</v>
      </c>
      <c r="T1564" s="315">
        <f t="shared" si="406"/>
        <v>0</v>
      </c>
      <c r="U1564" s="254"/>
      <c r="V1564" s="254"/>
      <c r="W1564" s="253"/>
      <c r="X1564" s="313">
        <f t="shared" si="393"/>
        <v>0</v>
      </c>
    </row>
    <row r="1565" spans="2:24" ht="18.600000000000001" hidden="1" thickBot="1">
      <c r="B1565" s="684">
        <v>4500</v>
      </c>
      <c r="C1565" s="951" t="s">
        <v>1685</v>
      </c>
      <c r="D1565" s="951"/>
      <c r="E1565" s="685"/>
      <c r="F1565" s="688"/>
      <c r="G1565" s="689"/>
      <c r="H1565" s="689"/>
      <c r="I1565" s="690">
        <f t="shared" si="402"/>
        <v>0</v>
      </c>
      <c r="J1565" s="243" t="str">
        <f t="shared" si="392"/>
        <v/>
      </c>
      <c r="K1565" s="244"/>
      <c r="L1565" s="428"/>
      <c r="M1565" s="254"/>
      <c r="N1565" s="317">
        <f t="shared" si="403"/>
        <v>0</v>
      </c>
      <c r="O1565" s="424">
        <f t="shared" si="404"/>
        <v>0</v>
      </c>
      <c r="P1565" s="244"/>
      <c r="Q1565" s="428"/>
      <c r="R1565" s="254"/>
      <c r="S1565" s="429">
        <f t="shared" si="405"/>
        <v>0</v>
      </c>
      <c r="T1565" s="315">
        <f t="shared" si="406"/>
        <v>0</v>
      </c>
      <c r="U1565" s="254"/>
      <c r="V1565" s="254"/>
      <c r="W1565" s="253"/>
      <c r="X1565" s="313">
        <f t="shared" si="393"/>
        <v>0</v>
      </c>
    </row>
    <row r="1566" spans="2:24" ht="18.600000000000001" hidden="1" thickBot="1">
      <c r="B1566" s="684">
        <v>4600</v>
      </c>
      <c r="C1566" s="952" t="s">
        <v>259</v>
      </c>
      <c r="D1566" s="953"/>
      <c r="E1566" s="685"/>
      <c r="F1566" s="688"/>
      <c r="G1566" s="689"/>
      <c r="H1566" s="689"/>
      <c r="I1566" s="690">
        <f t="shared" si="402"/>
        <v>0</v>
      </c>
      <c r="J1566" s="243" t="str">
        <f t="shared" si="392"/>
        <v/>
      </c>
      <c r="K1566" s="244"/>
      <c r="L1566" s="428"/>
      <c r="M1566" s="254"/>
      <c r="N1566" s="317">
        <f t="shared" si="403"/>
        <v>0</v>
      </c>
      <c r="O1566" s="424">
        <f t="shared" si="404"/>
        <v>0</v>
      </c>
      <c r="P1566" s="244"/>
      <c r="Q1566" s="428"/>
      <c r="R1566" s="254"/>
      <c r="S1566" s="429">
        <f t="shared" si="405"/>
        <v>0</v>
      </c>
      <c r="T1566" s="315">
        <f t="shared" si="406"/>
        <v>0</v>
      </c>
      <c r="U1566" s="254"/>
      <c r="V1566" s="254"/>
      <c r="W1566" s="253"/>
      <c r="X1566" s="313">
        <f t="shared" si="393"/>
        <v>0</v>
      </c>
    </row>
    <row r="1567" spans="2:24" ht="18.600000000000001" hidden="1" thickBot="1">
      <c r="B1567" s="684">
        <v>4900</v>
      </c>
      <c r="C1567" s="948" t="s">
        <v>289</v>
      </c>
      <c r="D1567" s="948"/>
      <c r="E1567" s="685"/>
      <c r="F1567" s="686">
        <f>+F1568+F1569</f>
        <v>0</v>
      </c>
      <c r="G1567" s="687">
        <f>+G1568+G1569</f>
        <v>0</v>
      </c>
      <c r="H1567" s="687">
        <f>+H1568+H1569</f>
        <v>0</v>
      </c>
      <c r="I1567" s="687">
        <f>+I1568+I1569</f>
        <v>0</v>
      </c>
      <c r="J1567" s="243" t="str">
        <f t="shared" si="392"/>
        <v/>
      </c>
      <c r="K1567" s="244"/>
      <c r="L1567" s="663"/>
      <c r="M1567" s="664"/>
      <c r="N1567" s="664"/>
      <c r="O1567" s="710"/>
      <c r="P1567" s="244"/>
      <c r="Q1567" s="663"/>
      <c r="R1567" s="664"/>
      <c r="S1567" s="664"/>
      <c r="T1567" s="664"/>
      <c r="U1567" s="664"/>
      <c r="V1567" s="664"/>
      <c r="W1567" s="710"/>
      <c r="X1567" s="313">
        <f t="shared" si="393"/>
        <v>0</v>
      </c>
    </row>
    <row r="1568" spans="2:24" ht="18.600000000000001" hidden="1" thickBot="1">
      <c r="B1568" s="173"/>
      <c r="C1568" s="144">
        <v>4901</v>
      </c>
      <c r="D1568" s="174" t="s">
        <v>290</v>
      </c>
      <c r="E1568" s="702"/>
      <c r="F1568" s="449"/>
      <c r="G1568" s="245"/>
      <c r="H1568" s="245"/>
      <c r="I1568" s="476">
        <f>F1568+G1568+H1568</f>
        <v>0</v>
      </c>
      <c r="J1568" s="243" t="str">
        <f t="shared" si="392"/>
        <v/>
      </c>
      <c r="K1568" s="244"/>
      <c r="L1568" s="661"/>
      <c r="M1568" s="665"/>
      <c r="N1568" s="665"/>
      <c r="O1568" s="709"/>
      <c r="P1568" s="244"/>
      <c r="Q1568" s="661"/>
      <c r="R1568" s="665"/>
      <c r="S1568" s="665"/>
      <c r="T1568" s="665"/>
      <c r="U1568" s="665"/>
      <c r="V1568" s="665"/>
      <c r="W1568" s="709"/>
      <c r="X1568" s="313">
        <f t="shared" si="393"/>
        <v>0</v>
      </c>
    </row>
    <row r="1569" spans="2:24" ht="18.600000000000001" hidden="1" thickBot="1">
      <c r="B1569" s="173"/>
      <c r="C1569" s="142">
        <v>4902</v>
      </c>
      <c r="D1569" s="148" t="s">
        <v>291</v>
      </c>
      <c r="E1569" s="702"/>
      <c r="F1569" s="449"/>
      <c r="G1569" s="245"/>
      <c r="H1569" s="245"/>
      <c r="I1569" s="476">
        <f>F1569+G1569+H1569</f>
        <v>0</v>
      </c>
      <c r="J1569" s="243" t="str">
        <f t="shared" si="392"/>
        <v/>
      </c>
      <c r="K1569" s="244"/>
      <c r="L1569" s="661"/>
      <c r="M1569" s="665"/>
      <c r="N1569" s="665"/>
      <c r="O1569" s="709"/>
      <c r="P1569" s="244"/>
      <c r="Q1569" s="661"/>
      <c r="R1569" s="665"/>
      <c r="S1569" s="665"/>
      <c r="T1569" s="665"/>
      <c r="U1569" s="665"/>
      <c r="V1569" s="665"/>
      <c r="W1569" s="709"/>
      <c r="X1569" s="313">
        <f t="shared" si="393"/>
        <v>0</v>
      </c>
    </row>
    <row r="1570" spans="2:24" ht="18.600000000000001" hidden="1" thickBot="1">
      <c r="B1570" s="691">
        <v>5100</v>
      </c>
      <c r="C1570" s="963" t="s">
        <v>260</v>
      </c>
      <c r="D1570" s="963"/>
      <c r="E1570" s="692"/>
      <c r="F1570" s="693"/>
      <c r="G1570" s="694"/>
      <c r="H1570" s="694"/>
      <c r="I1570" s="690">
        <f>F1570+G1570+H1570</f>
        <v>0</v>
      </c>
      <c r="J1570" s="243" t="str">
        <f t="shared" si="392"/>
        <v/>
      </c>
      <c r="K1570" s="244"/>
      <c r="L1570" s="430"/>
      <c r="M1570" s="431"/>
      <c r="N1570" s="327">
        <f>I1570</f>
        <v>0</v>
      </c>
      <c r="O1570" s="424">
        <f>L1570+M1570-N1570</f>
        <v>0</v>
      </c>
      <c r="P1570" s="244"/>
      <c r="Q1570" s="430"/>
      <c r="R1570" s="431"/>
      <c r="S1570" s="429">
        <f>+IF(+(L1570+M1570)&gt;=I1570,+M1570,+(+I1570-L1570))</f>
        <v>0</v>
      </c>
      <c r="T1570" s="315">
        <f>Q1570+R1570-S1570</f>
        <v>0</v>
      </c>
      <c r="U1570" s="431"/>
      <c r="V1570" s="431"/>
      <c r="W1570" s="253"/>
      <c r="X1570" s="313">
        <f t="shared" si="393"/>
        <v>0</v>
      </c>
    </row>
    <row r="1571" spans="2:24" ht="18.600000000000001" hidden="1" thickBot="1">
      <c r="B1571" s="691">
        <v>5200</v>
      </c>
      <c r="C1571" s="947" t="s">
        <v>261</v>
      </c>
      <c r="D1571" s="947"/>
      <c r="E1571" s="692"/>
      <c r="F1571" s="695">
        <f>SUM(F1572:F1578)</f>
        <v>0</v>
      </c>
      <c r="G1571" s="696">
        <f>SUM(G1572:G1578)</f>
        <v>0</v>
      </c>
      <c r="H1571" s="696">
        <f>SUM(H1572:H1578)</f>
        <v>0</v>
      </c>
      <c r="I1571" s="696">
        <f>SUM(I1572:I1578)</f>
        <v>0</v>
      </c>
      <c r="J1571" s="243" t="str">
        <f t="shared" si="392"/>
        <v/>
      </c>
      <c r="K1571" s="244"/>
      <c r="L1571" s="326">
        <f>SUM(L1572:L1578)</f>
        <v>0</v>
      </c>
      <c r="M1571" s="327">
        <f>SUM(M1572:M1578)</f>
        <v>0</v>
      </c>
      <c r="N1571" s="432">
        <f>SUM(N1572:N1578)</f>
        <v>0</v>
      </c>
      <c r="O1571" s="433">
        <f>SUM(O1572:O1578)</f>
        <v>0</v>
      </c>
      <c r="P1571" s="244"/>
      <c r="Q1571" s="326">
        <f t="shared" ref="Q1571:W1571" si="407">SUM(Q1572:Q1578)</f>
        <v>0</v>
      </c>
      <c r="R1571" s="327">
        <f t="shared" si="407"/>
        <v>0</v>
      </c>
      <c r="S1571" s="327">
        <f t="shared" si="407"/>
        <v>0</v>
      </c>
      <c r="T1571" s="327">
        <f t="shared" si="407"/>
        <v>0</v>
      </c>
      <c r="U1571" s="327">
        <f t="shared" si="407"/>
        <v>0</v>
      </c>
      <c r="V1571" s="327">
        <f t="shared" si="407"/>
        <v>0</v>
      </c>
      <c r="W1571" s="433">
        <f t="shared" si="407"/>
        <v>0</v>
      </c>
      <c r="X1571" s="313">
        <f t="shared" si="393"/>
        <v>0</v>
      </c>
    </row>
    <row r="1572" spans="2:24" ht="18.600000000000001" hidden="1" thickBot="1">
      <c r="B1572" s="175"/>
      <c r="C1572" s="176">
        <v>5201</v>
      </c>
      <c r="D1572" s="177" t="s">
        <v>262</v>
      </c>
      <c r="E1572" s="703"/>
      <c r="F1572" s="473"/>
      <c r="G1572" s="434"/>
      <c r="H1572" s="434"/>
      <c r="I1572" s="476">
        <f t="shared" ref="I1572:I1578" si="408">F1572+G1572+H1572</f>
        <v>0</v>
      </c>
      <c r="J1572" s="243" t="str">
        <f t="shared" si="392"/>
        <v/>
      </c>
      <c r="K1572" s="244"/>
      <c r="L1572" s="435"/>
      <c r="M1572" s="436"/>
      <c r="N1572" s="330">
        <f t="shared" ref="N1572:N1578" si="409">I1572</f>
        <v>0</v>
      </c>
      <c r="O1572" s="424">
        <f t="shared" ref="O1572:O1578" si="410">L1572+M1572-N1572</f>
        <v>0</v>
      </c>
      <c r="P1572" s="244"/>
      <c r="Q1572" s="435"/>
      <c r="R1572" s="436"/>
      <c r="S1572" s="429">
        <f t="shared" ref="S1572:S1578" si="411">+IF(+(L1572+M1572)&gt;=I1572,+M1572,+(+I1572-L1572))</f>
        <v>0</v>
      </c>
      <c r="T1572" s="315">
        <f t="shared" ref="T1572:T1578" si="412">Q1572+R1572-S1572</f>
        <v>0</v>
      </c>
      <c r="U1572" s="436"/>
      <c r="V1572" s="436"/>
      <c r="W1572" s="253"/>
      <c r="X1572" s="313">
        <f t="shared" si="393"/>
        <v>0</v>
      </c>
    </row>
    <row r="1573" spans="2:24" ht="18.600000000000001" hidden="1" thickBot="1">
      <c r="B1573" s="175"/>
      <c r="C1573" s="178">
        <v>5202</v>
      </c>
      <c r="D1573" s="179" t="s">
        <v>263</v>
      </c>
      <c r="E1573" s="703"/>
      <c r="F1573" s="473"/>
      <c r="G1573" s="434"/>
      <c r="H1573" s="434"/>
      <c r="I1573" s="476">
        <f t="shared" si="408"/>
        <v>0</v>
      </c>
      <c r="J1573" s="243" t="str">
        <f t="shared" si="392"/>
        <v/>
      </c>
      <c r="K1573" s="244"/>
      <c r="L1573" s="435"/>
      <c r="M1573" s="436"/>
      <c r="N1573" s="330">
        <f t="shared" si="409"/>
        <v>0</v>
      </c>
      <c r="O1573" s="424">
        <f t="shared" si="410"/>
        <v>0</v>
      </c>
      <c r="P1573" s="244"/>
      <c r="Q1573" s="435"/>
      <c r="R1573" s="436"/>
      <c r="S1573" s="429">
        <f t="shared" si="411"/>
        <v>0</v>
      </c>
      <c r="T1573" s="315">
        <f t="shared" si="412"/>
        <v>0</v>
      </c>
      <c r="U1573" s="436"/>
      <c r="V1573" s="436"/>
      <c r="W1573" s="253"/>
      <c r="X1573" s="313">
        <f t="shared" si="393"/>
        <v>0</v>
      </c>
    </row>
    <row r="1574" spans="2:24" ht="18.600000000000001" hidden="1" thickBot="1">
      <c r="B1574" s="175"/>
      <c r="C1574" s="178">
        <v>5203</v>
      </c>
      <c r="D1574" s="179" t="s">
        <v>923</v>
      </c>
      <c r="E1574" s="703"/>
      <c r="F1574" s="473"/>
      <c r="G1574" s="434"/>
      <c r="H1574" s="434"/>
      <c r="I1574" s="476">
        <f t="shared" si="408"/>
        <v>0</v>
      </c>
      <c r="J1574" s="243" t="str">
        <f t="shared" si="392"/>
        <v/>
      </c>
      <c r="K1574" s="244"/>
      <c r="L1574" s="435"/>
      <c r="M1574" s="436"/>
      <c r="N1574" s="330">
        <f t="shared" si="409"/>
        <v>0</v>
      </c>
      <c r="O1574" s="424">
        <f t="shared" si="410"/>
        <v>0</v>
      </c>
      <c r="P1574" s="244"/>
      <c r="Q1574" s="435"/>
      <c r="R1574" s="436"/>
      <c r="S1574" s="429">
        <f t="shared" si="411"/>
        <v>0</v>
      </c>
      <c r="T1574" s="315">
        <f t="shared" si="412"/>
        <v>0</v>
      </c>
      <c r="U1574" s="436"/>
      <c r="V1574" s="436"/>
      <c r="W1574" s="253"/>
      <c r="X1574" s="313">
        <f t="shared" si="393"/>
        <v>0</v>
      </c>
    </row>
    <row r="1575" spans="2:24" ht="18.600000000000001" hidden="1" thickBot="1">
      <c r="B1575" s="175"/>
      <c r="C1575" s="178">
        <v>5204</v>
      </c>
      <c r="D1575" s="179" t="s">
        <v>924</v>
      </c>
      <c r="E1575" s="703"/>
      <c r="F1575" s="473"/>
      <c r="G1575" s="434"/>
      <c r="H1575" s="434"/>
      <c r="I1575" s="476">
        <f t="shared" si="408"/>
        <v>0</v>
      </c>
      <c r="J1575" s="243" t="str">
        <f t="shared" ref="J1575:J1597" si="413">(IF($E1575&lt;&gt;0,$J$2,IF($I1575&lt;&gt;0,$J$2,"")))</f>
        <v/>
      </c>
      <c r="K1575" s="244"/>
      <c r="L1575" s="435"/>
      <c r="M1575" s="436"/>
      <c r="N1575" s="330">
        <f t="shared" si="409"/>
        <v>0</v>
      </c>
      <c r="O1575" s="424">
        <f t="shared" si="410"/>
        <v>0</v>
      </c>
      <c r="P1575" s="244"/>
      <c r="Q1575" s="435"/>
      <c r="R1575" s="436"/>
      <c r="S1575" s="429">
        <f t="shared" si="411"/>
        <v>0</v>
      </c>
      <c r="T1575" s="315">
        <f t="shared" si="412"/>
        <v>0</v>
      </c>
      <c r="U1575" s="436"/>
      <c r="V1575" s="436"/>
      <c r="W1575" s="253"/>
      <c r="X1575" s="313">
        <f t="shared" ref="X1575:X1606" si="414">T1575-U1575-V1575-W1575</f>
        <v>0</v>
      </c>
    </row>
    <row r="1576" spans="2:24" ht="18.600000000000001" hidden="1" thickBot="1">
      <c r="B1576" s="175"/>
      <c r="C1576" s="178">
        <v>5205</v>
      </c>
      <c r="D1576" s="179" t="s">
        <v>925</v>
      </c>
      <c r="E1576" s="703"/>
      <c r="F1576" s="473"/>
      <c r="G1576" s="434"/>
      <c r="H1576" s="434"/>
      <c r="I1576" s="476">
        <f t="shared" si="408"/>
        <v>0</v>
      </c>
      <c r="J1576" s="243" t="str">
        <f t="shared" si="413"/>
        <v/>
      </c>
      <c r="K1576" s="244"/>
      <c r="L1576" s="435"/>
      <c r="M1576" s="436"/>
      <c r="N1576" s="330">
        <f t="shared" si="409"/>
        <v>0</v>
      </c>
      <c r="O1576" s="424">
        <f t="shared" si="410"/>
        <v>0</v>
      </c>
      <c r="P1576" s="244"/>
      <c r="Q1576" s="435"/>
      <c r="R1576" s="436"/>
      <c r="S1576" s="429">
        <f t="shared" si="411"/>
        <v>0</v>
      </c>
      <c r="T1576" s="315">
        <f t="shared" si="412"/>
        <v>0</v>
      </c>
      <c r="U1576" s="436"/>
      <c r="V1576" s="436"/>
      <c r="W1576" s="253"/>
      <c r="X1576" s="313">
        <f t="shared" si="414"/>
        <v>0</v>
      </c>
    </row>
    <row r="1577" spans="2:24" ht="18.600000000000001" hidden="1" thickBot="1">
      <c r="B1577" s="175"/>
      <c r="C1577" s="178">
        <v>5206</v>
      </c>
      <c r="D1577" s="179" t="s">
        <v>926</v>
      </c>
      <c r="E1577" s="703"/>
      <c r="F1577" s="473"/>
      <c r="G1577" s="434"/>
      <c r="H1577" s="434"/>
      <c r="I1577" s="476">
        <f t="shared" si="408"/>
        <v>0</v>
      </c>
      <c r="J1577" s="243" t="str">
        <f t="shared" si="413"/>
        <v/>
      </c>
      <c r="K1577" s="244"/>
      <c r="L1577" s="435"/>
      <c r="M1577" s="436"/>
      <c r="N1577" s="330">
        <f t="shared" si="409"/>
        <v>0</v>
      </c>
      <c r="O1577" s="424">
        <f t="shared" si="410"/>
        <v>0</v>
      </c>
      <c r="P1577" s="244"/>
      <c r="Q1577" s="435"/>
      <c r="R1577" s="436"/>
      <c r="S1577" s="429">
        <f t="shared" si="411"/>
        <v>0</v>
      </c>
      <c r="T1577" s="315">
        <f t="shared" si="412"/>
        <v>0</v>
      </c>
      <c r="U1577" s="436"/>
      <c r="V1577" s="436"/>
      <c r="W1577" s="253"/>
      <c r="X1577" s="313">
        <f t="shared" si="414"/>
        <v>0</v>
      </c>
    </row>
    <row r="1578" spans="2:24" ht="18.600000000000001" hidden="1" thickBot="1">
      <c r="B1578" s="175"/>
      <c r="C1578" s="180">
        <v>5219</v>
      </c>
      <c r="D1578" s="181" t="s">
        <v>927</v>
      </c>
      <c r="E1578" s="703"/>
      <c r="F1578" s="473"/>
      <c r="G1578" s="434"/>
      <c r="H1578" s="434"/>
      <c r="I1578" s="476">
        <f t="shared" si="408"/>
        <v>0</v>
      </c>
      <c r="J1578" s="243" t="str">
        <f t="shared" si="413"/>
        <v/>
      </c>
      <c r="K1578" s="244"/>
      <c r="L1578" s="435"/>
      <c r="M1578" s="436"/>
      <c r="N1578" s="330">
        <f t="shared" si="409"/>
        <v>0</v>
      </c>
      <c r="O1578" s="424">
        <f t="shared" si="410"/>
        <v>0</v>
      </c>
      <c r="P1578" s="244"/>
      <c r="Q1578" s="435"/>
      <c r="R1578" s="436"/>
      <c r="S1578" s="429">
        <f t="shared" si="411"/>
        <v>0</v>
      </c>
      <c r="T1578" s="315">
        <f t="shared" si="412"/>
        <v>0</v>
      </c>
      <c r="U1578" s="436"/>
      <c r="V1578" s="436"/>
      <c r="W1578" s="253"/>
      <c r="X1578" s="313">
        <f t="shared" si="414"/>
        <v>0</v>
      </c>
    </row>
    <row r="1579" spans="2:24" ht="18.600000000000001" hidden="1" thickBot="1">
      <c r="B1579" s="691">
        <v>5300</v>
      </c>
      <c r="C1579" s="954" t="s">
        <v>928</v>
      </c>
      <c r="D1579" s="954"/>
      <c r="E1579" s="692"/>
      <c r="F1579" s="695">
        <f>SUM(F1580:F1581)</f>
        <v>0</v>
      </c>
      <c r="G1579" s="696">
        <f>SUM(G1580:G1581)</f>
        <v>0</v>
      </c>
      <c r="H1579" s="696">
        <f>SUM(H1580:H1581)</f>
        <v>0</v>
      </c>
      <c r="I1579" s="696">
        <f>SUM(I1580:I1581)</f>
        <v>0</v>
      </c>
      <c r="J1579" s="243" t="str">
        <f t="shared" si="413"/>
        <v/>
      </c>
      <c r="K1579" s="244"/>
      <c r="L1579" s="326">
        <f>SUM(L1580:L1581)</f>
        <v>0</v>
      </c>
      <c r="M1579" s="327">
        <f>SUM(M1580:M1581)</f>
        <v>0</v>
      </c>
      <c r="N1579" s="432">
        <f>SUM(N1580:N1581)</f>
        <v>0</v>
      </c>
      <c r="O1579" s="433">
        <f>SUM(O1580:O1581)</f>
        <v>0</v>
      </c>
      <c r="P1579" s="244"/>
      <c r="Q1579" s="326">
        <f t="shared" ref="Q1579:W1579" si="415">SUM(Q1580:Q1581)</f>
        <v>0</v>
      </c>
      <c r="R1579" s="327">
        <f t="shared" si="415"/>
        <v>0</v>
      </c>
      <c r="S1579" s="327">
        <f t="shared" si="415"/>
        <v>0</v>
      </c>
      <c r="T1579" s="327">
        <f t="shared" si="415"/>
        <v>0</v>
      </c>
      <c r="U1579" s="327">
        <f t="shared" si="415"/>
        <v>0</v>
      </c>
      <c r="V1579" s="327">
        <f t="shared" si="415"/>
        <v>0</v>
      </c>
      <c r="W1579" s="433">
        <f t="shared" si="415"/>
        <v>0</v>
      </c>
      <c r="X1579" s="313">
        <f t="shared" si="414"/>
        <v>0</v>
      </c>
    </row>
    <row r="1580" spans="2:24" ht="18.600000000000001" hidden="1" thickBot="1">
      <c r="B1580" s="175"/>
      <c r="C1580" s="176">
        <v>5301</v>
      </c>
      <c r="D1580" s="177" t="s">
        <v>1440</v>
      </c>
      <c r="E1580" s="703"/>
      <c r="F1580" s="473"/>
      <c r="G1580" s="434"/>
      <c r="H1580" s="434"/>
      <c r="I1580" s="476">
        <f>F1580+G1580+H1580</f>
        <v>0</v>
      </c>
      <c r="J1580" s="243" t="str">
        <f t="shared" si="413"/>
        <v/>
      </c>
      <c r="K1580" s="244"/>
      <c r="L1580" s="435"/>
      <c r="M1580" s="436"/>
      <c r="N1580" s="330">
        <f>I1580</f>
        <v>0</v>
      </c>
      <c r="O1580" s="424">
        <f>L1580+M1580-N1580</f>
        <v>0</v>
      </c>
      <c r="P1580" s="244"/>
      <c r="Q1580" s="435"/>
      <c r="R1580" s="436"/>
      <c r="S1580" s="429">
        <f>+IF(+(L1580+M1580)&gt;=I1580,+M1580,+(+I1580-L1580))</f>
        <v>0</v>
      </c>
      <c r="T1580" s="315">
        <f>Q1580+R1580-S1580</f>
        <v>0</v>
      </c>
      <c r="U1580" s="436"/>
      <c r="V1580" s="436"/>
      <c r="W1580" s="253"/>
      <c r="X1580" s="313">
        <f t="shared" si="414"/>
        <v>0</v>
      </c>
    </row>
    <row r="1581" spans="2:24" ht="18.600000000000001" hidden="1" thickBot="1">
      <c r="B1581" s="175"/>
      <c r="C1581" s="180">
        <v>5309</v>
      </c>
      <c r="D1581" s="181" t="s">
        <v>929</v>
      </c>
      <c r="E1581" s="703"/>
      <c r="F1581" s="473"/>
      <c r="G1581" s="434"/>
      <c r="H1581" s="434"/>
      <c r="I1581" s="476">
        <f>F1581+G1581+H1581</f>
        <v>0</v>
      </c>
      <c r="J1581" s="243" t="str">
        <f t="shared" si="413"/>
        <v/>
      </c>
      <c r="K1581" s="244"/>
      <c r="L1581" s="435"/>
      <c r="M1581" s="436"/>
      <c r="N1581" s="330">
        <f>I1581</f>
        <v>0</v>
      </c>
      <c r="O1581" s="424">
        <f>L1581+M1581-N1581</f>
        <v>0</v>
      </c>
      <c r="P1581" s="244"/>
      <c r="Q1581" s="435"/>
      <c r="R1581" s="436"/>
      <c r="S1581" s="429">
        <f>+IF(+(L1581+M1581)&gt;=I1581,+M1581,+(+I1581-L1581))</f>
        <v>0</v>
      </c>
      <c r="T1581" s="315">
        <f>Q1581+R1581-S1581</f>
        <v>0</v>
      </c>
      <c r="U1581" s="436"/>
      <c r="V1581" s="436"/>
      <c r="W1581" s="253"/>
      <c r="X1581" s="313">
        <f t="shared" si="414"/>
        <v>0</v>
      </c>
    </row>
    <row r="1582" spans="2:24" ht="18.600000000000001" hidden="1" thickBot="1">
      <c r="B1582" s="691">
        <v>5400</v>
      </c>
      <c r="C1582" s="963" t="s">
        <v>1010</v>
      </c>
      <c r="D1582" s="963"/>
      <c r="E1582" s="692"/>
      <c r="F1582" s="693"/>
      <c r="G1582" s="694"/>
      <c r="H1582" s="694"/>
      <c r="I1582" s="690">
        <f>F1582+G1582+H1582</f>
        <v>0</v>
      </c>
      <c r="J1582" s="243" t="str">
        <f t="shared" si="413"/>
        <v/>
      </c>
      <c r="K1582" s="244"/>
      <c r="L1582" s="430"/>
      <c r="M1582" s="431"/>
      <c r="N1582" s="327">
        <f>I1582</f>
        <v>0</v>
      </c>
      <c r="O1582" s="424">
        <f>L1582+M1582-N1582</f>
        <v>0</v>
      </c>
      <c r="P1582" s="244"/>
      <c r="Q1582" s="430"/>
      <c r="R1582" s="431"/>
      <c r="S1582" s="429">
        <f>+IF(+(L1582+M1582)&gt;=I1582,+M1582,+(+I1582-L1582))</f>
        <v>0</v>
      </c>
      <c r="T1582" s="315">
        <f>Q1582+R1582-S1582</f>
        <v>0</v>
      </c>
      <c r="U1582" s="431"/>
      <c r="V1582" s="431"/>
      <c r="W1582" s="253"/>
      <c r="X1582" s="313">
        <f t="shared" si="414"/>
        <v>0</v>
      </c>
    </row>
    <row r="1583" spans="2:24" ht="18.600000000000001" hidden="1" thickBot="1">
      <c r="B1583" s="684">
        <v>5500</v>
      </c>
      <c r="C1583" s="948" t="s">
        <v>1011</v>
      </c>
      <c r="D1583" s="948"/>
      <c r="E1583" s="685"/>
      <c r="F1583" s="686">
        <f>SUM(F1584:F1587)</f>
        <v>0</v>
      </c>
      <c r="G1583" s="687">
        <f>SUM(G1584:G1587)</f>
        <v>0</v>
      </c>
      <c r="H1583" s="687">
        <f>SUM(H1584:H1587)</f>
        <v>0</v>
      </c>
      <c r="I1583" s="687">
        <f>SUM(I1584:I1587)</f>
        <v>0</v>
      </c>
      <c r="J1583" s="243" t="str">
        <f t="shared" si="413"/>
        <v/>
      </c>
      <c r="K1583" s="244"/>
      <c r="L1583" s="316">
        <f>SUM(L1584:L1587)</f>
        <v>0</v>
      </c>
      <c r="M1583" s="317">
        <f>SUM(M1584:M1587)</f>
        <v>0</v>
      </c>
      <c r="N1583" s="425">
        <f>SUM(N1584:N1587)</f>
        <v>0</v>
      </c>
      <c r="O1583" s="426">
        <f>SUM(O1584:O1587)</f>
        <v>0</v>
      </c>
      <c r="P1583" s="244"/>
      <c r="Q1583" s="316">
        <f t="shared" ref="Q1583:W1583" si="416">SUM(Q1584:Q1587)</f>
        <v>0</v>
      </c>
      <c r="R1583" s="317">
        <f t="shared" si="416"/>
        <v>0</v>
      </c>
      <c r="S1583" s="317">
        <f t="shared" si="416"/>
        <v>0</v>
      </c>
      <c r="T1583" s="317">
        <f t="shared" si="416"/>
        <v>0</v>
      </c>
      <c r="U1583" s="317">
        <f t="shared" si="416"/>
        <v>0</v>
      </c>
      <c r="V1583" s="317">
        <f t="shared" si="416"/>
        <v>0</v>
      </c>
      <c r="W1583" s="426">
        <f t="shared" si="416"/>
        <v>0</v>
      </c>
      <c r="X1583" s="313">
        <f t="shared" si="414"/>
        <v>0</v>
      </c>
    </row>
    <row r="1584" spans="2:24" ht="18.600000000000001" hidden="1" thickBot="1">
      <c r="B1584" s="173"/>
      <c r="C1584" s="144">
        <v>5501</v>
      </c>
      <c r="D1584" s="163" t="s">
        <v>1012</v>
      </c>
      <c r="E1584" s="702"/>
      <c r="F1584" s="449"/>
      <c r="G1584" s="245"/>
      <c r="H1584" s="245"/>
      <c r="I1584" s="476">
        <f>F1584+G1584+H1584</f>
        <v>0</v>
      </c>
      <c r="J1584" s="243" t="str">
        <f t="shared" si="413"/>
        <v/>
      </c>
      <c r="K1584" s="244"/>
      <c r="L1584" s="423"/>
      <c r="M1584" s="252"/>
      <c r="N1584" s="315">
        <f>I1584</f>
        <v>0</v>
      </c>
      <c r="O1584" s="424">
        <f>L1584+M1584-N1584</f>
        <v>0</v>
      </c>
      <c r="P1584" s="244"/>
      <c r="Q1584" s="423"/>
      <c r="R1584" s="252"/>
      <c r="S1584" s="429">
        <f>+IF(+(L1584+M1584)&gt;=I1584,+M1584,+(+I1584-L1584))</f>
        <v>0</v>
      </c>
      <c r="T1584" s="315">
        <f>Q1584+R1584-S1584</f>
        <v>0</v>
      </c>
      <c r="U1584" s="252"/>
      <c r="V1584" s="252"/>
      <c r="W1584" s="253"/>
      <c r="X1584" s="313">
        <f t="shared" si="414"/>
        <v>0</v>
      </c>
    </row>
    <row r="1585" spans="2:24" ht="18.600000000000001" hidden="1" thickBot="1">
      <c r="B1585" s="173"/>
      <c r="C1585" s="137">
        <v>5502</v>
      </c>
      <c r="D1585" s="145" t="s">
        <v>1013</v>
      </c>
      <c r="E1585" s="702"/>
      <c r="F1585" s="449"/>
      <c r="G1585" s="245"/>
      <c r="H1585" s="245"/>
      <c r="I1585" s="476">
        <f>F1585+G1585+H1585</f>
        <v>0</v>
      </c>
      <c r="J1585" s="243" t="str">
        <f t="shared" si="413"/>
        <v/>
      </c>
      <c r="K1585" s="244"/>
      <c r="L1585" s="423"/>
      <c r="M1585" s="252"/>
      <c r="N1585" s="315">
        <f>I1585</f>
        <v>0</v>
      </c>
      <c r="O1585" s="424">
        <f>L1585+M1585-N1585</f>
        <v>0</v>
      </c>
      <c r="P1585" s="244"/>
      <c r="Q1585" s="423"/>
      <c r="R1585" s="252"/>
      <c r="S1585" s="429">
        <f>+IF(+(L1585+M1585)&gt;=I1585,+M1585,+(+I1585-L1585))</f>
        <v>0</v>
      </c>
      <c r="T1585" s="315">
        <f>Q1585+R1585-S1585</f>
        <v>0</v>
      </c>
      <c r="U1585" s="252"/>
      <c r="V1585" s="252"/>
      <c r="W1585" s="253"/>
      <c r="X1585" s="313">
        <f t="shared" si="414"/>
        <v>0</v>
      </c>
    </row>
    <row r="1586" spans="2:24" ht="18.600000000000001" hidden="1" thickBot="1">
      <c r="B1586" s="173"/>
      <c r="C1586" s="137">
        <v>5503</v>
      </c>
      <c r="D1586" s="139" t="s">
        <v>1014</v>
      </c>
      <c r="E1586" s="702"/>
      <c r="F1586" s="449"/>
      <c r="G1586" s="245"/>
      <c r="H1586" s="245"/>
      <c r="I1586" s="476">
        <f>F1586+G1586+H1586</f>
        <v>0</v>
      </c>
      <c r="J1586" s="243" t="str">
        <f t="shared" si="413"/>
        <v/>
      </c>
      <c r="K1586" s="244"/>
      <c r="L1586" s="423"/>
      <c r="M1586" s="252"/>
      <c r="N1586" s="315">
        <f>I1586</f>
        <v>0</v>
      </c>
      <c r="O1586" s="424">
        <f>L1586+M1586-N1586</f>
        <v>0</v>
      </c>
      <c r="P1586" s="244"/>
      <c r="Q1586" s="423"/>
      <c r="R1586" s="252"/>
      <c r="S1586" s="429">
        <f>+IF(+(L1586+M1586)&gt;=I1586,+M1586,+(+I1586-L1586))</f>
        <v>0</v>
      </c>
      <c r="T1586" s="315">
        <f>Q1586+R1586-S1586</f>
        <v>0</v>
      </c>
      <c r="U1586" s="252"/>
      <c r="V1586" s="252"/>
      <c r="W1586" s="253"/>
      <c r="X1586" s="313">
        <f t="shared" si="414"/>
        <v>0</v>
      </c>
    </row>
    <row r="1587" spans="2:24" ht="18.600000000000001" hidden="1" thickBot="1">
      <c r="B1587" s="173"/>
      <c r="C1587" s="137">
        <v>5504</v>
      </c>
      <c r="D1587" s="145" t="s">
        <v>1015</v>
      </c>
      <c r="E1587" s="702"/>
      <c r="F1587" s="449"/>
      <c r="G1587" s="245"/>
      <c r="H1587" s="245"/>
      <c r="I1587" s="476">
        <f>F1587+G1587+H1587</f>
        <v>0</v>
      </c>
      <c r="J1587" s="243" t="str">
        <f t="shared" si="413"/>
        <v/>
      </c>
      <c r="K1587" s="244"/>
      <c r="L1587" s="423"/>
      <c r="M1587" s="252"/>
      <c r="N1587" s="315">
        <f>I1587</f>
        <v>0</v>
      </c>
      <c r="O1587" s="424">
        <f>L1587+M1587-N1587</f>
        <v>0</v>
      </c>
      <c r="P1587" s="244"/>
      <c r="Q1587" s="423"/>
      <c r="R1587" s="252"/>
      <c r="S1587" s="429">
        <f>+IF(+(L1587+M1587)&gt;=I1587,+M1587,+(+I1587-L1587))</f>
        <v>0</v>
      </c>
      <c r="T1587" s="315">
        <f>Q1587+R1587-S1587</f>
        <v>0</v>
      </c>
      <c r="U1587" s="252"/>
      <c r="V1587" s="252"/>
      <c r="W1587" s="253"/>
      <c r="X1587" s="313">
        <f t="shared" si="414"/>
        <v>0</v>
      </c>
    </row>
    <row r="1588" spans="2:24" ht="18.600000000000001" hidden="1" thickBot="1">
      <c r="B1588" s="684">
        <v>5700</v>
      </c>
      <c r="C1588" s="964" t="s">
        <v>1016</v>
      </c>
      <c r="D1588" s="965"/>
      <c r="E1588" s="692"/>
      <c r="F1588" s="671">
        <v>0</v>
      </c>
      <c r="G1588" s="671">
        <v>0</v>
      </c>
      <c r="H1588" s="671">
        <v>0</v>
      </c>
      <c r="I1588" s="696">
        <f>SUM(I1589:I1591)</f>
        <v>0</v>
      </c>
      <c r="J1588" s="243" t="str">
        <f t="shared" si="413"/>
        <v/>
      </c>
      <c r="K1588" s="244"/>
      <c r="L1588" s="326">
        <f>SUM(L1589:L1591)</f>
        <v>0</v>
      </c>
      <c r="M1588" s="327">
        <f>SUM(M1589:M1591)</f>
        <v>0</v>
      </c>
      <c r="N1588" s="432">
        <f>SUM(N1589:N1590)</f>
        <v>0</v>
      </c>
      <c r="O1588" s="433">
        <f>SUM(O1589:O1591)</f>
        <v>0</v>
      </c>
      <c r="P1588" s="244"/>
      <c r="Q1588" s="326">
        <f>SUM(Q1589:Q1591)</f>
        <v>0</v>
      </c>
      <c r="R1588" s="327">
        <f>SUM(R1589:R1591)</f>
        <v>0</v>
      </c>
      <c r="S1588" s="327">
        <f>SUM(S1589:S1591)</f>
        <v>0</v>
      </c>
      <c r="T1588" s="327">
        <f>SUM(T1589:T1591)</f>
        <v>0</v>
      </c>
      <c r="U1588" s="327">
        <f>SUM(U1589:U1591)</f>
        <v>0</v>
      </c>
      <c r="V1588" s="327">
        <f>SUM(V1589:V1590)</f>
        <v>0</v>
      </c>
      <c r="W1588" s="433">
        <f>SUM(W1589:W1591)</f>
        <v>0</v>
      </c>
      <c r="X1588" s="313">
        <f t="shared" si="414"/>
        <v>0</v>
      </c>
    </row>
    <row r="1589" spans="2:24" ht="18.600000000000001" hidden="1" thickBot="1">
      <c r="B1589" s="175"/>
      <c r="C1589" s="176">
        <v>5701</v>
      </c>
      <c r="D1589" s="177" t="s">
        <v>1017</v>
      </c>
      <c r="E1589" s="703"/>
      <c r="F1589" s="592">
        <v>0</v>
      </c>
      <c r="G1589" s="592">
        <v>0</v>
      </c>
      <c r="H1589" s="592">
        <v>0</v>
      </c>
      <c r="I1589" s="476">
        <f>F1589+G1589+H1589</f>
        <v>0</v>
      </c>
      <c r="J1589" s="243" t="str">
        <f t="shared" si="413"/>
        <v/>
      </c>
      <c r="K1589" s="244"/>
      <c r="L1589" s="435"/>
      <c r="M1589" s="436"/>
      <c r="N1589" s="330">
        <f>I1589</f>
        <v>0</v>
      </c>
      <c r="O1589" s="424">
        <f>L1589+M1589-N1589</f>
        <v>0</v>
      </c>
      <c r="P1589" s="244"/>
      <c r="Q1589" s="435"/>
      <c r="R1589" s="436"/>
      <c r="S1589" s="429">
        <f>+IF(+(L1589+M1589)&gt;=I1589,+M1589,+(+I1589-L1589))</f>
        <v>0</v>
      </c>
      <c r="T1589" s="315">
        <f>Q1589+R1589-S1589</f>
        <v>0</v>
      </c>
      <c r="U1589" s="436"/>
      <c r="V1589" s="436"/>
      <c r="W1589" s="253"/>
      <c r="X1589" s="313">
        <f t="shared" si="414"/>
        <v>0</v>
      </c>
    </row>
    <row r="1590" spans="2:24" ht="18.600000000000001" hidden="1" thickBot="1">
      <c r="B1590" s="175"/>
      <c r="C1590" s="180">
        <v>5702</v>
      </c>
      <c r="D1590" s="181" t="s">
        <v>1018</v>
      </c>
      <c r="E1590" s="703"/>
      <c r="F1590" s="592">
        <v>0</v>
      </c>
      <c r="G1590" s="592">
        <v>0</v>
      </c>
      <c r="H1590" s="592">
        <v>0</v>
      </c>
      <c r="I1590" s="476">
        <f>F1590+G1590+H1590</f>
        <v>0</v>
      </c>
      <c r="J1590" s="243" t="str">
        <f t="shared" si="413"/>
        <v/>
      </c>
      <c r="K1590" s="244"/>
      <c r="L1590" s="435"/>
      <c r="M1590" s="436"/>
      <c r="N1590" s="330">
        <f>I1590</f>
        <v>0</v>
      </c>
      <c r="O1590" s="424">
        <f>L1590+M1590-N1590</f>
        <v>0</v>
      </c>
      <c r="P1590" s="244"/>
      <c r="Q1590" s="435"/>
      <c r="R1590" s="436"/>
      <c r="S1590" s="429">
        <f>+IF(+(L1590+M1590)&gt;=I1590,+M1590,+(+I1590-L1590))</f>
        <v>0</v>
      </c>
      <c r="T1590" s="315">
        <f>Q1590+R1590-S1590</f>
        <v>0</v>
      </c>
      <c r="U1590" s="436"/>
      <c r="V1590" s="436"/>
      <c r="W1590" s="253"/>
      <c r="X1590" s="313">
        <f t="shared" si="414"/>
        <v>0</v>
      </c>
    </row>
    <row r="1591" spans="2:24" ht="18.600000000000001" hidden="1" thickBot="1">
      <c r="B1591" s="136"/>
      <c r="C1591" s="182">
        <v>4071</v>
      </c>
      <c r="D1591" s="464" t="s">
        <v>1019</v>
      </c>
      <c r="E1591" s="702"/>
      <c r="F1591" s="592">
        <v>0</v>
      </c>
      <c r="G1591" s="592">
        <v>0</v>
      </c>
      <c r="H1591" s="592">
        <v>0</v>
      </c>
      <c r="I1591" s="476">
        <f>F1591+G1591+H1591</f>
        <v>0</v>
      </c>
      <c r="J1591" s="243" t="str">
        <f t="shared" si="413"/>
        <v/>
      </c>
      <c r="K1591" s="244"/>
      <c r="L1591" s="711"/>
      <c r="M1591" s="665"/>
      <c r="N1591" s="665"/>
      <c r="O1591" s="712"/>
      <c r="P1591" s="244"/>
      <c r="Q1591" s="661"/>
      <c r="R1591" s="665"/>
      <c r="S1591" s="665"/>
      <c r="T1591" s="665"/>
      <c r="U1591" s="665"/>
      <c r="V1591" s="665"/>
      <c r="W1591" s="709"/>
      <c r="X1591" s="313">
        <f t="shared" si="414"/>
        <v>0</v>
      </c>
    </row>
    <row r="1592" spans="2:24" ht="16.2" hidden="1" thickBot="1">
      <c r="B1592" s="173"/>
      <c r="C1592" s="183"/>
      <c r="D1592" s="334"/>
      <c r="E1592" s="704"/>
      <c r="F1592" s="248"/>
      <c r="G1592" s="248"/>
      <c r="H1592" s="248"/>
      <c r="I1592" s="249"/>
      <c r="J1592" s="243" t="str">
        <f t="shared" si="413"/>
        <v/>
      </c>
      <c r="K1592" s="244"/>
      <c r="L1592" s="437"/>
      <c r="M1592" s="438"/>
      <c r="N1592" s="323"/>
      <c r="O1592" s="324"/>
      <c r="P1592" s="244"/>
      <c r="Q1592" s="437"/>
      <c r="R1592" s="438"/>
      <c r="S1592" s="323"/>
      <c r="T1592" s="323"/>
      <c r="U1592" s="438"/>
      <c r="V1592" s="323"/>
      <c r="W1592" s="324"/>
      <c r="X1592" s="324"/>
    </row>
    <row r="1593" spans="2:24" ht="18.600000000000001" hidden="1" thickBot="1">
      <c r="B1593" s="697">
        <v>98</v>
      </c>
      <c r="C1593" s="945" t="s">
        <v>1020</v>
      </c>
      <c r="D1593" s="946"/>
      <c r="E1593" s="685"/>
      <c r="F1593" s="688"/>
      <c r="G1593" s="689"/>
      <c r="H1593" s="689"/>
      <c r="I1593" s="690">
        <f>F1593+G1593+H1593</f>
        <v>0</v>
      </c>
      <c r="J1593" s="243" t="str">
        <f t="shared" si="413"/>
        <v/>
      </c>
      <c r="K1593" s="244"/>
      <c r="L1593" s="428"/>
      <c r="M1593" s="254"/>
      <c r="N1593" s="317">
        <f>I1593</f>
        <v>0</v>
      </c>
      <c r="O1593" s="424">
        <f>L1593+M1593-N1593</f>
        <v>0</v>
      </c>
      <c r="P1593" s="244"/>
      <c r="Q1593" s="428"/>
      <c r="R1593" s="254"/>
      <c r="S1593" s="429">
        <f>+IF(+(L1593+M1593)&gt;=I1593,+M1593,+(+I1593-L1593))</f>
        <v>0</v>
      </c>
      <c r="T1593" s="315">
        <f>Q1593+R1593-S1593</f>
        <v>0</v>
      </c>
      <c r="U1593" s="254"/>
      <c r="V1593" s="254"/>
      <c r="W1593" s="253"/>
      <c r="X1593" s="313">
        <f>T1593-U1593-V1593-W1593</f>
        <v>0</v>
      </c>
    </row>
    <row r="1594" spans="2:24" ht="16.8" hidden="1" thickBot="1">
      <c r="B1594" s="184"/>
      <c r="C1594" s="335" t="s">
        <v>1021</v>
      </c>
      <c r="D1594" s="336"/>
      <c r="E1594" s="395"/>
      <c r="F1594" s="395"/>
      <c r="G1594" s="395"/>
      <c r="H1594" s="395"/>
      <c r="I1594" s="337"/>
      <c r="J1594" s="243" t="str">
        <f t="shared" si="413"/>
        <v/>
      </c>
      <c r="K1594" s="244"/>
      <c r="L1594" s="338"/>
      <c r="M1594" s="339"/>
      <c r="N1594" s="339"/>
      <c r="O1594" s="340"/>
      <c r="P1594" s="244"/>
      <c r="Q1594" s="338"/>
      <c r="R1594" s="339"/>
      <c r="S1594" s="339"/>
      <c r="T1594" s="339"/>
      <c r="U1594" s="339"/>
      <c r="V1594" s="339"/>
      <c r="W1594" s="340"/>
      <c r="X1594" s="340"/>
    </row>
    <row r="1595" spans="2:24" ht="16.8" hidden="1" thickBot="1">
      <c r="B1595" s="184"/>
      <c r="C1595" s="341" t="s">
        <v>1022</v>
      </c>
      <c r="D1595" s="334"/>
      <c r="E1595" s="384"/>
      <c r="F1595" s="384"/>
      <c r="G1595" s="384"/>
      <c r="H1595" s="384"/>
      <c r="I1595" s="307"/>
      <c r="J1595" s="243" t="str">
        <f t="shared" si="413"/>
        <v/>
      </c>
      <c r="K1595" s="244"/>
      <c r="L1595" s="342"/>
      <c r="M1595" s="343"/>
      <c r="N1595" s="343"/>
      <c r="O1595" s="344"/>
      <c r="P1595" s="244"/>
      <c r="Q1595" s="342"/>
      <c r="R1595" s="343"/>
      <c r="S1595" s="343"/>
      <c r="T1595" s="343"/>
      <c r="U1595" s="343"/>
      <c r="V1595" s="343"/>
      <c r="W1595" s="344"/>
      <c r="X1595" s="344"/>
    </row>
    <row r="1596" spans="2:24" ht="16.8" hidden="1" thickBot="1">
      <c r="B1596" s="185"/>
      <c r="C1596" s="345" t="s">
        <v>1686</v>
      </c>
      <c r="D1596" s="346"/>
      <c r="E1596" s="396"/>
      <c r="F1596" s="396"/>
      <c r="G1596" s="396"/>
      <c r="H1596" s="396"/>
      <c r="I1596" s="309"/>
      <c r="J1596" s="243" t="str">
        <f t="shared" si="413"/>
        <v/>
      </c>
      <c r="K1596" s="244"/>
      <c r="L1596" s="347"/>
      <c r="M1596" s="348"/>
      <c r="N1596" s="348"/>
      <c r="O1596" s="349"/>
      <c r="P1596" s="244"/>
      <c r="Q1596" s="347"/>
      <c r="R1596" s="348"/>
      <c r="S1596" s="348"/>
      <c r="T1596" s="348"/>
      <c r="U1596" s="348"/>
      <c r="V1596" s="348"/>
      <c r="W1596" s="349"/>
      <c r="X1596" s="349"/>
    </row>
    <row r="1597" spans="2:24" ht="18.600000000000001" thickBot="1">
      <c r="B1597" s="607"/>
      <c r="C1597" s="608" t="s">
        <v>1241</v>
      </c>
      <c r="D1597" s="609" t="s">
        <v>1023</v>
      </c>
      <c r="E1597" s="698"/>
      <c r="F1597" s="698">
        <f>SUM(F1479,F1482,F1488,F1496,F1497,F1515,F1519,F1525,F1528,F1529,F1530,F1531,F1535,F1544,F1550,F1551,F1552,F1553,F1560,F1564,F1565,F1566,F1567,F1570,F1571,F1579,F1582,F1583,F1588)+F1593</f>
        <v>463733</v>
      </c>
      <c r="G1597" s="698">
        <f>SUM(G1479,G1482,G1488,G1496,G1497,G1515,G1519,G1525,G1528,G1529,G1530,G1531,G1535,G1544,G1550,G1551,G1552,G1553,G1560,G1564,G1565,G1566,G1567,G1570,G1571,G1579,G1582,G1583,G1588)+G1593</f>
        <v>55000</v>
      </c>
      <c r="H1597" s="698">
        <f>SUM(H1479,H1482,H1488,H1496,H1497,H1515,H1519,H1525,H1528,H1529,H1530,H1531,H1535,H1544,H1550,H1551,H1552,H1553,H1560,H1564,H1565,H1566,H1567,H1570,H1571,H1579,H1582,H1583,H1588)+H1593</f>
        <v>0</v>
      </c>
      <c r="I1597" s="698">
        <f>SUM(I1479,I1482,I1488,I1496,I1497,I1515,I1519,I1525,I1528,I1529,I1530,I1531,I1535,I1544,I1550,I1551,I1552,I1553,I1560,I1564,I1565,I1566,I1567,I1570,I1571,I1579,I1582,I1583,I1588)+I1593</f>
        <v>518733</v>
      </c>
      <c r="J1597" s="243">
        <f t="shared" si="413"/>
        <v>1</v>
      </c>
      <c r="K1597" s="439" t="str">
        <f>LEFT(C1476,1)</f>
        <v>3</v>
      </c>
      <c r="L1597" s="276">
        <f>SUM(L1479,L1482,L1488,L1496,L1497,L1515,L1519,L1525,L1528,L1529,L1530,L1531,L1535,L1544,L1550,L1551,L1552,L1553,L1560,L1564,L1565,L1566,L1567,L1570,L1571,L1579,L1582,L1583,L1588)+L1593</f>
        <v>0</v>
      </c>
      <c r="M1597" s="276">
        <f>SUM(M1479,M1482,M1488,M1496,M1497,M1515,M1519,M1525,M1528,M1529,M1530,M1531,M1535,M1544,M1550,M1551,M1552,M1553,M1560,M1564,M1565,M1566,M1567,M1570,M1571,M1579,M1582,M1583,M1588)+M1593</f>
        <v>0</v>
      </c>
      <c r="N1597" s="276">
        <f>SUM(N1479,N1482,N1488,N1496,N1497,N1515,N1519,N1525,N1528,N1529,N1530,N1531,N1535,N1544,N1550,N1551,N1552,N1553,N1560,N1564,N1565,N1566,N1567,N1570,N1571,N1579,N1582,N1583,N1588)+N1593</f>
        <v>518733</v>
      </c>
      <c r="O1597" s="276">
        <f>SUM(O1479,O1482,O1488,O1496,O1497,O1515,O1519,O1525,O1528,O1529,O1530,O1531,O1535,O1544,O1550,O1551,O1552,O1553,O1560,O1564,O1565,O1566,O1567,O1570,O1571,O1579,O1582,O1583,O1588)+O1593</f>
        <v>-518733</v>
      </c>
      <c r="P1597" s="222"/>
      <c r="Q1597" s="276">
        <f t="shared" ref="Q1597:W1597" si="417">SUM(Q1479,Q1482,Q1488,Q1496,Q1497,Q1515,Q1519,Q1525,Q1528,Q1529,Q1530,Q1531,Q1535,Q1544,Q1550,Q1551,Q1552,Q1553,Q1560,Q1564,Q1565,Q1566,Q1567,Q1570,Q1571,Q1579,Q1582,Q1583,Q1588)+Q1593</f>
        <v>0</v>
      </c>
      <c r="R1597" s="276">
        <f t="shared" si="417"/>
        <v>0</v>
      </c>
      <c r="S1597" s="276">
        <f t="shared" si="417"/>
        <v>95500</v>
      </c>
      <c r="T1597" s="276">
        <f t="shared" si="417"/>
        <v>-95500</v>
      </c>
      <c r="U1597" s="276">
        <f t="shared" si="417"/>
        <v>0</v>
      </c>
      <c r="V1597" s="276">
        <f t="shared" si="417"/>
        <v>0</v>
      </c>
      <c r="W1597" s="276">
        <f t="shared" si="417"/>
        <v>0</v>
      </c>
      <c r="X1597" s="313">
        <f>T1597-U1597-V1597-W1597</f>
        <v>-95500</v>
      </c>
    </row>
    <row r="1598" spans="2:24">
      <c r="B1598" s="554" t="s">
        <v>32</v>
      </c>
      <c r="C1598" s="186"/>
      <c r="I1598" s="219"/>
      <c r="J1598" s="221">
        <f>J1597</f>
        <v>1</v>
      </c>
      <c r="P1598"/>
    </row>
    <row r="1599" spans="2:24">
      <c r="B1599" s="392"/>
      <c r="C1599" s="392"/>
      <c r="D1599" s="393"/>
      <c r="E1599" s="392"/>
      <c r="F1599" s="392"/>
      <c r="G1599" s="392"/>
      <c r="H1599" s="392"/>
      <c r="I1599" s="394"/>
      <c r="J1599" s="221">
        <f>J1597</f>
        <v>1</v>
      </c>
      <c r="L1599" s="392"/>
      <c r="M1599" s="392"/>
      <c r="N1599" s="394"/>
      <c r="O1599" s="394"/>
      <c r="P1599" s="394"/>
      <c r="Q1599" s="392"/>
      <c r="R1599" s="392"/>
      <c r="S1599" s="394"/>
      <c r="T1599" s="394"/>
      <c r="U1599" s="392"/>
      <c r="V1599" s="394"/>
      <c r="W1599" s="394"/>
      <c r="X1599" s="394"/>
    </row>
    <row r="1600" spans="2:24" ht="18" hidden="1">
      <c r="B1600" s="402"/>
      <c r="C1600" s="402"/>
      <c r="D1600" s="402"/>
      <c r="E1600" s="402"/>
      <c r="F1600" s="402"/>
      <c r="G1600" s="402"/>
      <c r="H1600" s="402"/>
      <c r="I1600" s="484"/>
      <c r="J1600" s="440">
        <f>(IF(E1597&lt;&gt;0,$G$2,IF(I1597&lt;&gt;0,$G$2,"")))</f>
        <v>0</v>
      </c>
    </row>
    <row r="1601" spans="2:24" ht="18" hidden="1">
      <c r="B1601" s="402"/>
      <c r="C1601" s="402"/>
      <c r="D1601" s="474"/>
      <c r="E1601" s="402"/>
      <c r="F1601" s="402"/>
      <c r="G1601" s="402"/>
      <c r="H1601" s="402"/>
      <c r="I1601" s="484"/>
      <c r="J1601" s="440" t="str">
        <f>(IF(E1598&lt;&gt;0,$G$2,IF(I1598&lt;&gt;0,$G$2,"")))</f>
        <v/>
      </c>
    </row>
    <row r="1602" spans="2:24">
      <c r="E1602" s="278"/>
      <c r="F1602" s="278"/>
      <c r="G1602" s="278"/>
      <c r="H1602" s="278"/>
      <c r="I1602" s="282"/>
      <c r="J1602" s="221">
        <f>(IF($E1738&lt;&gt;0,$J$2,IF($I1738&lt;&gt;0,$J$2,"")))</f>
        <v>1</v>
      </c>
      <c r="L1602" s="278"/>
      <c r="M1602" s="278"/>
      <c r="N1602" s="282"/>
      <c r="O1602" s="282"/>
      <c r="P1602" s="282"/>
      <c r="Q1602" s="278"/>
      <c r="R1602" s="278"/>
      <c r="S1602" s="282"/>
      <c r="T1602" s="282"/>
      <c r="U1602" s="278"/>
      <c r="V1602" s="282"/>
      <c r="W1602" s="282"/>
    </row>
    <row r="1603" spans="2:24">
      <c r="C1603" s="227"/>
      <c r="D1603" s="228"/>
      <c r="E1603" s="278"/>
      <c r="F1603" s="278"/>
      <c r="G1603" s="278"/>
      <c r="H1603" s="278"/>
      <c r="I1603" s="282"/>
      <c r="J1603" s="221">
        <f>(IF($E1738&lt;&gt;0,$J$2,IF($I1738&lt;&gt;0,$J$2,"")))</f>
        <v>1</v>
      </c>
      <c r="L1603" s="278"/>
      <c r="M1603" s="278"/>
      <c r="N1603" s="282"/>
      <c r="O1603" s="282"/>
      <c r="P1603" s="282"/>
      <c r="Q1603" s="278"/>
      <c r="R1603" s="278"/>
      <c r="S1603" s="282"/>
      <c r="T1603" s="282"/>
      <c r="U1603" s="278"/>
      <c r="V1603" s="282"/>
      <c r="W1603" s="282"/>
    </row>
    <row r="1604" spans="2:24">
      <c r="B1604" s="935" t="str">
        <f>$B$7</f>
        <v>БЮДЖЕТ - НАЧАЛЕН ПЛАН
ПО ПЪЛНА ЕДИННА БЮДЖЕТНА КЛАСИФИКАЦИЯ</v>
      </c>
      <c r="C1604" s="936"/>
      <c r="D1604" s="936"/>
      <c r="E1604" s="278"/>
      <c r="F1604" s="278"/>
      <c r="G1604" s="278"/>
      <c r="H1604" s="278"/>
      <c r="I1604" s="282"/>
      <c r="J1604" s="221">
        <f>(IF($E1738&lt;&gt;0,$J$2,IF($I1738&lt;&gt;0,$J$2,"")))</f>
        <v>1</v>
      </c>
      <c r="L1604" s="278"/>
      <c r="M1604" s="278"/>
      <c r="N1604" s="282"/>
      <c r="O1604" s="282"/>
      <c r="P1604" s="282"/>
      <c r="Q1604" s="278"/>
      <c r="R1604" s="278"/>
      <c r="S1604" s="282"/>
      <c r="T1604" s="282"/>
      <c r="U1604" s="278"/>
      <c r="V1604" s="282"/>
      <c r="W1604" s="282"/>
    </row>
    <row r="1605" spans="2:24">
      <c r="C1605" s="227"/>
      <c r="D1605" s="228"/>
      <c r="E1605" s="279" t="s">
        <v>1654</v>
      </c>
      <c r="F1605" s="279" t="s">
        <v>1522</v>
      </c>
      <c r="G1605" s="278"/>
      <c r="H1605" s="278"/>
      <c r="I1605" s="282"/>
      <c r="J1605" s="221">
        <f>(IF($E1738&lt;&gt;0,$J$2,IF($I1738&lt;&gt;0,$J$2,"")))</f>
        <v>1</v>
      </c>
      <c r="L1605" s="278"/>
      <c r="M1605" s="278"/>
      <c r="N1605" s="282"/>
      <c r="O1605" s="282"/>
      <c r="P1605" s="282"/>
      <c r="Q1605" s="278"/>
      <c r="R1605" s="278"/>
      <c r="S1605" s="282"/>
      <c r="T1605" s="282"/>
      <c r="U1605" s="278"/>
      <c r="V1605" s="282"/>
      <c r="W1605" s="282"/>
    </row>
    <row r="1606" spans="2:24" ht="17.399999999999999">
      <c r="B1606" s="937" t="str">
        <f>$B$9</f>
        <v>Маджарово</v>
      </c>
      <c r="C1606" s="938"/>
      <c r="D1606" s="939"/>
      <c r="E1606" s="578">
        <f>$E$9</f>
        <v>45292</v>
      </c>
      <c r="F1606" s="579">
        <f>$F$9</f>
        <v>45657</v>
      </c>
      <c r="G1606" s="278"/>
      <c r="H1606" s="278"/>
      <c r="I1606" s="282"/>
      <c r="J1606" s="221">
        <f>(IF($E1738&lt;&gt;0,$J$2,IF($I1738&lt;&gt;0,$J$2,"")))</f>
        <v>1</v>
      </c>
      <c r="L1606" s="278"/>
      <c r="M1606" s="278"/>
      <c r="N1606" s="282"/>
      <c r="O1606" s="282"/>
      <c r="P1606" s="282"/>
      <c r="Q1606" s="278"/>
      <c r="R1606" s="278"/>
      <c r="S1606" s="282"/>
      <c r="T1606" s="282"/>
      <c r="U1606" s="278"/>
      <c r="V1606" s="282"/>
      <c r="W1606" s="282"/>
    </row>
    <row r="1607" spans="2:24">
      <c r="B1607" s="230" t="str">
        <f>$B$10</f>
        <v>(наименование на разпоредителя с бюджет)</v>
      </c>
      <c r="E1607" s="278"/>
      <c r="F1607" s="280">
        <f>$F$10</f>
        <v>0</v>
      </c>
      <c r="G1607" s="278"/>
      <c r="H1607" s="278"/>
      <c r="I1607" s="282"/>
      <c r="J1607" s="221">
        <f>(IF($E1738&lt;&gt;0,$J$2,IF($I1738&lt;&gt;0,$J$2,"")))</f>
        <v>1</v>
      </c>
      <c r="L1607" s="278"/>
      <c r="M1607" s="278"/>
      <c r="N1607" s="282"/>
      <c r="O1607" s="282"/>
      <c r="P1607" s="282"/>
      <c r="Q1607" s="278"/>
      <c r="R1607" s="278"/>
      <c r="S1607" s="282"/>
      <c r="T1607" s="282"/>
      <c r="U1607" s="278"/>
      <c r="V1607" s="282"/>
      <c r="W1607" s="282"/>
    </row>
    <row r="1608" spans="2:24">
      <c r="B1608" s="230"/>
      <c r="E1608" s="281"/>
      <c r="F1608" s="278"/>
      <c r="G1608" s="278"/>
      <c r="H1608" s="278"/>
      <c r="I1608" s="282"/>
      <c r="J1608" s="221">
        <f>(IF($E1738&lt;&gt;0,$J$2,IF($I1738&lt;&gt;0,$J$2,"")))</f>
        <v>1</v>
      </c>
      <c r="L1608" s="278"/>
      <c r="M1608" s="278"/>
      <c r="N1608" s="282"/>
      <c r="O1608" s="282"/>
      <c r="P1608" s="282"/>
      <c r="Q1608" s="278"/>
      <c r="R1608" s="278"/>
      <c r="S1608" s="282"/>
      <c r="T1608" s="282"/>
      <c r="U1608" s="278"/>
      <c r="V1608" s="282"/>
      <c r="W1608" s="282"/>
    </row>
    <row r="1609" spans="2:24" ht="18">
      <c r="B1609" s="906" t="str">
        <f>$B$12</f>
        <v>Маджарово</v>
      </c>
      <c r="C1609" s="907"/>
      <c r="D1609" s="908"/>
      <c r="E1609" s="229" t="s">
        <v>1655</v>
      </c>
      <c r="F1609" s="580" t="str">
        <f>$F$12</f>
        <v>7604</v>
      </c>
      <c r="G1609" s="278"/>
      <c r="H1609" s="278"/>
      <c r="I1609" s="282"/>
      <c r="J1609" s="221">
        <f>(IF($E1738&lt;&gt;0,$J$2,IF($I1738&lt;&gt;0,$J$2,"")))</f>
        <v>1</v>
      </c>
      <c r="L1609" s="278"/>
      <c r="M1609" s="278"/>
      <c r="N1609" s="282"/>
      <c r="O1609" s="282"/>
      <c r="P1609" s="282"/>
      <c r="Q1609" s="278"/>
      <c r="R1609" s="278"/>
      <c r="S1609" s="282"/>
      <c r="T1609" s="282"/>
      <c r="U1609" s="278"/>
      <c r="V1609" s="282"/>
      <c r="W1609" s="282"/>
    </row>
    <row r="1610" spans="2:24">
      <c r="B1610" s="581" t="str">
        <f>$B$13</f>
        <v>(наименование на първостепенния разпоредител с бюджет)</v>
      </c>
      <c r="E1610" s="281" t="s">
        <v>1656</v>
      </c>
      <c r="F1610" s="278"/>
      <c r="G1610" s="278"/>
      <c r="H1610" s="278"/>
      <c r="I1610" s="282"/>
      <c r="J1610" s="221">
        <f>(IF($E1738&lt;&gt;0,$J$2,IF($I1738&lt;&gt;0,$J$2,"")))</f>
        <v>1</v>
      </c>
      <c r="L1610" s="278"/>
      <c r="M1610" s="278"/>
      <c r="N1610" s="282"/>
      <c r="O1610" s="282"/>
      <c r="P1610" s="282"/>
      <c r="Q1610" s="278"/>
      <c r="R1610" s="278"/>
      <c r="S1610" s="282"/>
      <c r="T1610" s="282"/>
      <c r="U1610" s="278"/>
      <c r="V1610" s="282"/>
      <c r="W1610" s="282"/>
    </row>
    <row r="1611" spans="2:24" ht="18">
      <c r="B1611" s="230"/>
      <c r="D1611" s="441"/>
      <c r="E1611" s="277"/>
      <c r="F1611" s="277"/>
      <c r="G1611" s="277"/>
      <c r="H1611" s="277"/>
      <c r="I1611" s="384"/>
      <c r="J1611" s="221">
        <f>(IF($E1738&lt;&gt;0,$J$2,IF($I1738&lt;&gt;0,$J$2,"")))</f>
        <v>1</v>
      </c>
      <c r="L1611" s="278"/>
      <c r="M1611" s="278"/>
      <c r="N1611" s="282"/>
      <c r="O1611" s="282"/>
      <c r="P1611" s="282"/>
      <c r="Q1611" s="278"/>
      <c r="R1611" s="278"/>
      <c r="S1611" s="282"/>
      <c r="T1611" s="282"/>
      <c r="U1611" s="278"/>
      <c r="V1611" s="282"/>
      <c r="W1611" s="282"/>
    </row>
    <row r="1612" spans="2:24" ht="16.8" thickBot="1">
      <c r="C1612" s="227"/>
      <c r="D1612" s="228"/>
      <c r="E1612" s="278"/>
      <c r="F1612" s="281"/>
      <c r="G1612" s="281"/>
      <c r="H1612" s="281"/>
      <c r="I1612" s="284" t="s">
        <v>1657</v>
      </c>
      <c r="J1612" s="221">
        <f>(IF($E1738&lt;&gt;0,$J$2,IF($I1738&lt;&gt;0,$J$2,"")))</f>
        <v>1</v>
      </c>
      <c r="L1612" s="283" t="s">
        <v>91</v>
      </c>
      <c r="M1612" s="278"/>
      <c r="N1612" s="282"/>
      <c r="O1612" s="284" t="s">
        <v>1657</v>
      </c>
      <c r="P1612" s="282"/>
      <c r="Q1612" s="283" t="s">
        <v>92</v>
      </c>
      <c r="R1612" s="278"/>
      <c r="S1612" s="282"/>
      <c r="T1612" s="284" t="s">
        <v>1657</v>
      </c>
      <c r="U1612" s="278"/>
      <c r="V1612" s="282"/>
      <c r="W1612" s="284" t="s">
        <v>1657</v>
      </c>
    </row>
    <row r="1613" spans="2:24" ht="18.600000000000001" thickBot="1">
      <c r="B1613" s="672"/>
      <c r="C1613" s="673"/>
      <c r="D1613" s="674" t="s">
        <v>1054</v>
      </c>
      <c r="E1613" s="675"/>
      <c r="F1613" s="956" t="s">
        <v>1459</v>
      </c>
      <c r="G1613" s="957"/>
      <c r="H1613" s="958"/>
      <c r="I1613" s="959"/>
      <c r="J1613" s="221">
        <f>(IF($E1738&lt;&gt;0,$J$2,IF($I1738&lt;&gt;0,$J$2,"")))</f>
        <v>1</v>
      </c>
      <c r="L1613" s="916" t="s">
        <v>1893</v>
      </c>
      <c r="M1613" s="916" t="s">
        <v>1894</v>
      </c>
      <c r="N1613" s="918" t="s">
        <v>1895</v>
      </c>
      <c r="O1613" s="918" t="s">
        <v>93</v>
      </c>
      <c r="P1613" s="222"/>
      <c r="Q1613" s="918" t="s">
        <v>1896</v>
      </c>
      <c r="R1613" s="918" t="s">
        <v>1897</v>
      </c>
      <c r="S1613" s="918" t="s">
        <v>1898</v>
      </c>
      <c r="T1613" s="918" t="s">
        <v>94</v>
      </c>
      <c r="U1613" s="409" t="s">
        <v>95</v>
      </c>
      <c r="V1613" s="410"/>
      <c r="W1613" s="411"/>
      <c r="X1613" s="291"/>
    </row>
    <row r="1614" spans="2:24" ht="31.8" thickBot="1">
      <c r="B1614" s="676" t="s">
        <v>1573</v>
      </c>
      <c r="C1614" s="677" t="s">
        <v>1658</v>
      </c>
      <c r="D1614" s="678" t="s">
        <v>1055</v>
      </c>
      <c r="E1614" s="679"/>
      <c r="F1614" s="605" t="s">
        <v>1460</v>
      </c>
      <c r="G1614" s="605" t="s">
        <v>1461</v>
      </c>
      <c r="H1614" s="605" t="s">
        <v>1458</v>
      </c>
      <c r="I1614" s="605" t="s">
        <v>1048</v>
      </c>
      <c r="J1614" s="221">
        <f>(IF($E1738&lt;&gt;0,$J$2,IF($I1738&lt;&gt;0,$J$2,"")))</f>
        <v>1</v>
      </c>
      <c r="L1614" s="970"/>
      <c r="M1614" s="955"/>
      <c r="N1614" s="970"/>
      <c r="O1614" s="955"/>
      <c r="P1614" s="222"/>
      <c r="Q1614" s="967"/>
      <c r="R1614" s="967"/>
      <c r="S1614" s="967"/>
      <c r="T1614" s="967"/>
      <c r="U1614" s="412">
        <f>$C$3</f>
        <v>2024</v>
      </c>
      <c r="V1614" s="412">
        <f>$C$3+1</f>
        <v>2025</v>
      </c>
      <c r="W1614" s="412" t="str">
        <f>CONCATENATE("след ",$C$3+1)</f>
        <v>след 2025</v>
      </c>
      <c r="X1614" s="413" t="s">
        <v>96</v>
      </c>
    </row>
    <row r="1615" spans="2:24" ht="18" thickBot="1">
      <c r="B1615" s="506"/>
      <c r="C1615" s="397"/>
      <c r="D1615" s="295" t="s">
        <v>1243</v>
      </c>
      <c r="E1615" s="699"/>
      <c r="F1615" s="296"/>
      <c r="G1615" s="296"/>
      <c r="H1615" s="296"/>
      <c r="I1615" s="483"/>
      <c r="J1615" s="221">
        <f>(IF($E1738&lt;&gt;0,$J$2,IF($I1738&lt;&gt;0,$J$2,"")))</f>
        <v>1</v>
      </c>
      <c r="L1615" s="297" t="s">
        <v>97</v>
      </c>
      <c r="M1615" s="297" t="s">
        <v>98</v>
      </c>
      <c r="N1615" s="298" t="s">
        <v>99</v>
      </c>
      <c r="O1615" s="298" t="s">
        <v>100</v>
      </c>
      <c r="P1615" s="222"/>
      <c r="Q1615" s="504" t="s">
        <v>101</v>
      </c>
      <c r="R1615" s="504" t="s">
        <v>102</v>
      </c>
      <c r="S1615" s="504" t="s">
        <v>103</v>
      </c>
      <c r="T1615" s="504" t="s">
        <v>104</v>
      </c>
      <c r="U1615" s="504" t="s">
        <v>1025</v>
      </c>
      <c r="V1615" s="504" t="s">
        <v>1026</v>
      </c>
      <c r="W1615" s="504" t="s">
        <v>1027</v>
      </c>
      <c r="X1615" s="414" t="s">
        <v>1028</v>
      </c>
    </row>
    <row r="1616" spans="2:24" ht="122.4" thickBot="1">
      <c r="B1616" s="236"/>
      <c r="C1616" s="511">
        <f>VLOOKUP(D1616,OP_LIST2,2,FALSE)</f>
        <v>0</v>
      </c>
      <c r="D1616" s="512" t="s">
        <v>943</v>
      </c>
      <c r="E1616" s="700"/>
      <c r="F1616" s="368"/>
      <c r="G1616" s="368"/>
      <c r="H1616" s="368"/>
      <c r="I1616" s="303"/>
      <c r="J1616" s="221">
        <f>(IF($E1738&lt;&gt;0,$J$2,IF($I1738&lt;&gt;0,$J$2,"")))</f>
        <v>1</v>
      </c>
      <c r="L1616" s="415" t="s">
        <v>1029</v>
      </c>
      <c r="M1616" s="415" t="s">
        <v>1029</v>
      </c>
      <c r="N1616" s="415" t="s">
        <v>1030</v>
      </c>
      <c r="O1616" s="415" t="s">
        <v>1031</v>
      </c>
      <c r="P1616" s="222"/>
      <c r="Q1616" s="415" t="s">
        <v>1029</v>
      </c>
      <c r="R1616" s="415" t="s">
        <v>1029</v>
      </c>
      <c r="S1616" s="415" t="s">
        <v>1056</v>
      </c>
      <c r="T1616" s="415" t="s">
        <v>1033</v>
      </c>
      <c r="U1616" s="415" t="s">
        <v>1029</v>
      </c>
      <c r="V1616" s="415" t="s">
        <v>1029</v>
      </c>
      <c r="W1616" s="415" t="s">
        <v>1029</v>
      </c>
      <c r="X1616" s="306" t="s">
        <v>1034</v>
      </c>
    </row>
    <row r="1617" spans="2:24" ht="18" thickBot="1">
      <c r="B1617" s="510"/>
      <c r="C1617" s="513">
        <f>VLOOKUP(D1618,EBK_DEIN2,2,FALSE)</f>
        <v>3322</v>
      </c>
      <c r="D1617" s="505" t="s">
        <v>1443</v>
      </c>
      <c r="E1617" s="701"/>
      <c r="F1617" s="368"/>
      <c r="G1617" s="368"/>
      <c r="H1617" s="368"/>
      <c r="I1617" s="303"/>
      <c r="J1617" s="221">
        <f>(IF($E1738&lt;&gt;0,$J$2,IF($I1738&lt;&gt;0,$J$2,"")))</f>
        <v>1</v>
      </c>
      <c r="L1617" s="416"/>
      <c r="M1617" s="416"/>
      <c r="N1617" s="344"/>
      <c r="O1617" s="417"/>
      <c r="P1617" s="222"/>
      <c r="Q1617" s="416"/>
      <c r="R1617" s="416"/>
      <c r="S1617" s="344"/>
      <c r="T1617" s="417"/>
      <c r="U1617" s="416"/>
      <c r="V1617" s="344"/>
      <c r="W1617" s="417"/>
      <c r="X1617" s="418"/>
    </row>
    <row r="1618" spans="2:24" ht="18">
      <c r="B1618" s="419"/>
      <c r="C1618" s="238"/>
      <c r="D1618" s="502" t="s">
        <v>1707</v>
      </c>
      <c r="E1618" s="701"/>
      <c r="F1618" s="368"/>
      <c r="G1618" s="368"/>
      <c r="H1618" s="368"/>
      <c r="I1618" s="303"/>
      <c r="J1618" s="221">
        <f>(IF($E1738&lt;&gt;0,$J$2,IF($I1738&lt;&gt;0,$J$2,"")))</f>
        <v>1</v>
      </c>
      <c r="L1618" s="416"/>
      <c r="M1618" s="416"/>
      <c r="N1618" s="344"/>
      <c r="O1618" s="420">
        <f>SUMIF(O1621:O1622,"&lt;0")+SUMIF(O1624:O1628,"&lt;0")+SUMIF(O1630:O1637,"&lt;0")+SUMIF(O1639:O1655,"&lt;0")+SUMIF(O1661:O1665,"&lt;0")+SUMIF(O1667:O1672,"&lt;0")+SUMIF(O1678:O1684,"&lt;0")+SUMIF(O1691:O1692,"&lt;0")+SUMIF(O1695:O1700,"&lt;0")+SUMIF(O1702:O1707,"&lt;0")+SUMIF(O1711,"&lt;0")+SUMIF(O1713:O1719,"&lt;0")+SUMIF(O1721:O1723,"&lt;0")+SUMIF(O1725:O1728,"&lt;0")+SUMIF(O1730:O1731,"&lt;0")+SUMIF(O1734,"&lt;0")</f>
        <v>-632792</v>
      </c>
      <c r="P1618" s="222"/>
      <c r="Q1618" s="416"/>
      <c r="R1618" s="416"/>
      <c r="S1618" s="344"/>
      <c r="T1618" s="420">
        <f>SUMIF(T1621:T1622,"&lt;0")+SUMIF(T1624:T1628,"&lt;0")+SUMIF(T1630:T1637,"&lt;0")+SUMIF(T1639:T1655,"&lt;0")+SUMIF(T1661:T1665,"&lt;0")+SUMIF(T1667:T1672,"&lt;0")+SUMIF(T1678:T1684,"&lt;0")+SUMIF(T1691:T1692,"&lt;0")+SUMIF(T1695:T1700,"&lt;0")+SUMIF(T1702:T1707,"&lt;0")+SUMIF(T1711,"&lt;0")+SUMIF(T1713:T1719,"&lt;0")+SUMIF(T1721:T1723,"&lt;0")+SUMIF(T1725:T1728,"&lt;0")+SUMIF(T1730:T1731,"&lt;0")+SUMIF(T1734,"&lt;0")</f>
        <v>-104000</v>
      </c>
      <c r="U1618" s="416"/>
      <c r="V1618" s="344"/>
      <c r="W1618" s="417"/>
      <c r="X1618" s="308"/>
    </row>
    <row r="1619" spans="2:24" ht="18.600000000000001" thickBot="1">
      <c r="B1619" s="354"/>
      <c r="C1619" s="238"/>
      <c r="D1619" s="292" t="s">
        <v>1057</v>
      </c>
      <c r="E1619" s="701"/>
      <c r="F1619" s="368"/>
      <c r="G1619" s="368"/>
      <c r="H1619" s="368"/>
      <c r="I1619" s="303"/>
      <c r="J1619" s="221">
        <f>(IF($E1738&lt;&gt;0,$J$2,IF($I1738&lt;&gt;0,$J$2,"")))</f>
        <v>1</v>
      </c>
      <c r="L1619" s="416"/>
      <c r="M1619" s="416"/>
      <c r="N1619" s="344"/>
      <c r="O1619" s="417"/>
      <c r="P1619" s="222"/>
      <c r="Q1619" s="416"/>
      <c r="R1619" s="416"/>
      <c r="S1619" s="344"/>
      <c r="T1619" s="417"/>
      <c r="U1619" s="416"/>
      <c r="V1619" s="344"/>
      <c r="W1619" s="417"/>
      <c r="X1619" s="310"/>
    </row>
    <row r="1620" spans="2:24" ht="18.600000000000001" thickBot="1">
      <c r="B1620" s="680">
        <v>100</v>
      </c>
      <c r="C1620" s="960" t="s">
        <v>1244</v>
      </c>
      <c r="D1620" s="961"/>
      <c r="E1620" s="681"/>
      <c r="F1620" s="682">
        <f>SUM(F1621:F1622)</f>
        <v>364292</v>
      </c>
      <c r="G1620" s="683">
        <f>SUM(G1621:G1622)</f>
        <v>0</v>
      </c>
      <c r="H1620" s="683">
        <f>SUM(H1621:H1622)</f>
        <v>0</v>
      </c>
      <c r="I1620" s="683">
        <f>SUM(I1621:I1622)</f>
        <v>364292</v>
      </c>
      <c r="J1620" s="243">
        <f t="shared" ref="J1620:J1651" si="418">(IF($E1620&lt;&gt;0,$J$2,IF($I1620&lt;&gt;0,$J$2,"")))</f>
        <v>1</v>
      </c>
      <c r="K1620" s="244"/>
      <c r="L1620" s="311">
        <f>SUM(L1621:L1622)</f>
        <v>0</v>
      </c>
      <c r="M1620" s="312">
        <f>SUM(M1621:M1622)</f>
        <v>0</v>
      </c>
      <c r="N1620" s="421">
        <f>SUM(N1621:N1622)</f>
        <v>364292</v>
      </c>
      <c r="O1620" s="422">
        <f>SUM(O1621:O1622)</f>
        <v>-364292</v>
      </c>
      <c r="P1620" s="244"/>
      <c r="Q1620" s="705"/>
      <c r="R1620" s="706"/>
      <c r="S1620" s="707"/>
      <c r="T1620" s="706"/>
      <c r="U1620" s="706"/>
      <c r="V1620" s="706"/>
      <c r="W1620" s="708"/>
      <c r="X1620" s="313">
        <f t="shared" ref="X1620:X1651" si="419">T1620-U1620-V1620-W1620</f>
        <v>0</v>
      </c>
    </row>
    <row r="1621" spans="2:24" ht="18.600000000000001" thickBot="1">
      <c r="B1621" s="140"/>
      <c r="C1621" s="144">
        <v>101</v>
      </c>
      <c r="D1621" s="138" t="s">
        <v>1245</v>
      </c>
      <c r="E1621" s="702"/>
      <c r="F1621" s="449">
        <v>364292</v>
      </c>
      <c r="G1621" s="245"/>
      <c r="H1621" s="245"/>
      <c r="I1621" s="476">
        <f>F1621+G1621+H1621</f>
        <v>364292</v>
      </c>
      <c r="J1621" s="243">
        <f t="shared" si="418"/>
        <v>1</v>
      </c>
      <c r="K1621" s="244"/>
      <c r="L1621" s="423"/>
      <c r="M1621" s="252"/>
      <c r="N1621" s="315">
        <f>I1621</f>
        <v>364292</v>
      </c>
      <c r="O1621" s="424">
        <f>L1621+M1621-N1621</f>
        <v>-364292</v>
      </c>
      <c r="P1621" s="244"/>
      <c r="Q1621" s="661"/>
      <c r="R1621" s="665"/>
      <c r="S1621" s="665"/>
      <c r="T1621" s="665"/>
      <c r="U1621" s="665"/>
      <c r="V1621" s="665"/>
      <c r="W1621" s="709"/>
      <c r="X1621" s="313">
        <f t="shared" si="419"/>
        <v>0</v>
      </c>
    </row>
    <row r="1622" spans="2:24" ht="18.600000000000001" hidden="1" thickBot="1">
      <c r="B1622" s="140"/>
      <c r="C1622" s="137">
        <v>102</v>
      </c>
      <c r="D1622" s="139" t="s">
        <v>1246</v>
      </c>
      <c r="E1622" s="702"/>
      <c r="F1622" s="449"/>
      <c r="G1622" s="245"/>
      <c r="H1622" s="245"/>
      <c r="I1622" s="476">
        <f>F1622+G1622+H1622</f>
        <v>0</v>
      </c>
      <c r="J1622" s="243" t="str">
        <f t="shared" si="418"/>
        <v/>
      </c>
      <c r="K1622" s="244"/>
      <c r="L1622" s="423"/>
      <c r="M1622" s="252"/>
      <c r="N1622" s="315">
        <f>I1622</f>
        <v>0</v>
      </c>
      <c r="O1622" s="424">
        <f>L1622+M1622-N1622</f>
        <v>0</v>
      </c>
      <c r="P1622" s="244"/>
      <c r="Q1622" s="661"/>
      <c r="R1622" s="665"/>
      <c r="S1622" s="665"/>
      <c r="T1622" s="665"/>
      <c r="U1622" s="665"/>
      <c r="V1622" s="665"/>
      <c r="W1622" s="709"/>
      <c r="X1622" s="313">
        <f t="shared" si="419"/>
        <v>0</v>
      </c>
    </row>
    <row r="1623" spans="2:24" ht="18.600000000000001" thickBot="1">
      <c r="B1623" s="684">
        <v>200</v>
      </c>
      <c r="C1623" s="968" t="s">
        <v>1247</v>
      </c>
      <c r="D1623" s="968"/>
      <c r="E1623" s="685"/>
      <c r="F1623" s="686">
        <f>SUM(F1624:F1628)</f>
        <v>53500</v>
      </c>
      <c r="G1623" s="687">
        <f>SUM(G1624:G1628)</f>
        <v>0</v>
      </c>
      <c r="H1623" s="687">
        <f>SUM(H1624:H1628)</f>
        <v>0</v>
      </c>
      <c r="I1623" s="687">
        <f>SUM(I1624:I1628)</f>
        <v>53500</v>
      </c>
      <c r="J1623" s="243">
        <f t="shared" si="418"/>
        <v>1</v>
      </c>
      <c r="K1623" s="244"/>
      <c r="L1623" s="316">
        <f>SUM(L1624:L1628)</f>
        <v>0</v>
      </c>
      <c r="M1623" s="317">
        <f>SUM(M1624:M1628)</f>
        <v>0</v>
      </c>
      <c r="N1623" s="425">
        <f>SUM(N1624:N1628)</f>
        <v>53500</v>
      </c>
      <c r="O1623" s="426">
        <f>SUM(O1624:O1628)</f>
        <v>-53500</v>
      </c>
      <c r="P1623" s="244"/>
      <c r="Q1623" s="663"/>
      <c r="R1623" s="664"/>
      <c r="S1623" s="664"/>
      <c r="T1623" s="664"/>
      <c r="U1623" s="664"/>
      <c r="V1623" s="664"/>
      <c r="W1623" s="710"/>
      <c r="X1623" s="313">
        <f t="shared" si="419"/>
        <v>0</v>
      </c>
    </row>
    <row r="1624" spans="2:24" ht="18.600000000000001" hidden="1" thickBot="1">
      <c r="B1624" s="143"/>
      <c r="C1624" s="144">
        <v>201</v>
      </c>
      <c r="D1624" s="138" t="s">
        <v>1248</v>
      </c>
      <c r="E1624" s="702"/>
      <c r="F1624" s="449"/>
      <c r="G1624" s="245"/>
      <c r="H1624" s="245"/>
      <c r="I1624" s="476">
        <f>F1624+G1624+H1624</f>
        <v>0</v>
      </c>
      <c r="J1624" s="243" t="str">
        <f t="shared" si="418"/>
        <v/>
      </c>
      <c r="K1624" s="244"/>
      <c r="L1624" s="423"/>
      <c r="M1624" s="252"/>
      <c r="N1624" s="315">
        <f>I1624</f>
        <v>0</v>
      </c>
      <c r="O1624" s="424">
        <f>L1624+M1624-N1624</f>
        <v>0</v>
      </c>
      <c r="P1624" s="244"/>
      <c r="Q1624" s="661"/>
      <c r="R1624" s="665"/>
      <c r="S1624" s="665"/>
      <c r="T1624" s="665"/>
      <c r="U1624" s="665"/>
      <c r="V1624" s="665"/>
      <c r="W1624" s="709"/>
      <c r="X1624" s="313">
        <f t="shared" si="419"/>
        <v>0</v>
      </c>
    </row>
    <row r="1625" spans="2:24" ht="18.600000000000001" hidden="1" thickBot="1">
      <c r="B1625" s="136"/>
      <c r="C1625" s="137">
        <v>202</v>
      </c>
      <c r="D1625" s="145" t="s">
        <v>1249</v>
      </c>
      <c r="E1625" s="702"/>
      <c r="F1625" s="449"/>
      <c r="G1625" s="245"/>
      <c r="H1625" s="245"/>
      <c r="I1625" s="476">
        <f>F1625+G1625+H1625</f>
        <v>0</v>
      </c>
      <c r="J1625" s="243" t="str">
        <f t="shared" si="418"/>
        <v/>
      </c>
      <c r="K1625" s="244"/>
      <c r="L1625" s="423"/>
      <c r="M1625" s="252"/>
      <c r="N1625" s="315">
        <f>I1625</f>
        <v>0</v>
      </c>
      <c r="O1625" s="424">
        <f>L1625+M1625-N1625</f>
        <v>0</v>
      </c>
      <c r="P1625" s="244"/>
      <c r="Q1625" s="661"/>
      <c r="R1625" s="665"/>
      <c r="S1625" s="665"/>
      <c r="T1625" s="665"/>
      <c r="U1625" s="665"/>
      <c r="V1625" s="665"/>
      <c r="W1625" s="709"/>
      <c r="X1625" s="313">
        <f t="shared" si="419"/>
        <v>0</v>
      </c>
    </row>
    <row r="1626" spans="2:24" ht="32.4" thickBot="1">
      <c r="B1626" s="152"/>
      <c r="C1626" s="137">
        <v>205</v>
      </c>
      <c r="D1626" s="145" t="s">
        <v>900</v>
      </c>
      <c r="E1626" s="702"/>
      <c r="F1626" s="449">
        <v>13500</v>
      </c>
      <c r="G1626" s="245"/>
      <c r="H1626" s="245"/>
      <c r="I1626" s="476">
        <f>F1626+G1626+H1626</f>
        <v>13500</v>
      </c>
      <c r="J1626" s="243">
        <f t="shared" si="418"/>
        <v>1</v>
      </c>
      <c r="K1626" s="244"/>
      <c r="L1626" s="423"/>
      <c r="M1626" s="252"/>
      <c r="N1626" s="315">
        <f>I1626</f>
        <v>13500</v>
      </c>
      <c r="O1626" s="424">
        <f>L1626+M1626-N1626</f>
        <v>-13500</v>
      </c>
      <c r="P1626" s="244"/>
      <c r="Q1626" s="661"/>
      <c r="R1626" s="665"/>
      <c r="S1626" s="665"/>
      <c r="T1626" s="665"/>
      <c r="U1626" s="665"/>
      <c r="V1626" s="665"/>
      <c r="W1626" s="709"/>
      <c r="X1626" s="313">
        <f t="shared" si="419"/>
        <v>0</v>
      </c>
    </row>
    <row r="1627" spans="2:24" ht="18.600000000000001" hidden="1" thickBot="1">
      <c r="B1627" s="152"/>
      <c r="C1627" s="137">
        <v>208</v>
      </c>
      <c r="D1627" s="159" t="s">
        <v>901</v>
      </c>
      <c r="E1627" s="702"/>
      <c r="F1627" s="449"/>
      <c r="G1627" s="245"/>
      <c r="H1627" s="245"/>
      <c r="I1627" s="476">
        <f>F1627+G1627+H1627</f>
        <v>0</v>
      </c>
      <c r="J1627" s="243" t="str">
        <f t="shared" si="418"/>
        <v/>
      </c>
      <c r="K1627" s="244"/>
      <c r="L1627" s="423"/>
      <c r="M1627" s="252"/>
      <c r="N1627" s="315">
        <f>I1627</f>
        <v>0</v>
      </c>
      <c r="O1627" s="424">
        <f>L1627+M1627-N1627</f>
        <v>0</v>
      </c>
      <c r="P1627" s="244"/>
      <c r="Q1627" s="661"/>
      <c r="R1627" s="665"/>
      <c r="S1627" s="665"/>
      <c r="T1627" s="665"/>
      <c r="U1627" s="665"/>
      <c r="V1627" s="665"/>
      <c r="W1627" s="709"/>
      <c r="X1627" s="313">
        <f t="shared" si="419"/>
        <v>0</v>
      </c>
    </row>
    <row r="1628" spans="2:24" ht="18.600000000000001" thickBot="1">
      <c r="B1628" s="143"/>
      <c r="C1628" s="142">
        <v>209</v>
      </c>
      <c r="D1628" s="148" t="s">
        <v>902</v>
      </c>
      <c r="E1628" s="702"/>
      <c r="F1628" s="449">
        <v>40000</v>
      </c>
      <c r="G1628" s="245"/>
      <c r="H1628" s="245"/>
      <c r="I1628" s="476">
        <f>F1628+G1628+H1628</f>
        <v>40000</v>
      </c>
      <c r="J1628" s="243">
        <f t="shared" si="418"/>
        <v>1</v>
      </c>
      <c r="K1628" s="244"/>
      <c r="L1628" s="423"/>
      <c r="M1628" s="252"/>
      <c r="N1628" s="315">
        <f>I1628</f>
        <v>40000</v>
      </c>
      <c r="O1628" s="424">
        <f>L1628+M1628-N1628</f>
        <v>-40000</v>
      </c>
      <c r="P1628" s="244"/>
      <c r="Q1628" s="661"/>
      <c r="R1628" s="665"/>
      <c r="S1628" s="665"/>
      <c r="T1628" s="665"/>
      <c r="U1628" s="665"/>
      <c r="V1628" s="665"/>
      <c r="W1628" s="709"/>
      <c r="X1628" s="313">
        <f t="shared" si="419"/>
        <v>0</v>
      </c>
    </row>
    <row r="1629" spans="2:24" ht="18.600000000000001" thickBot="1">
      <c r="B1629" s="684">
        <v>500</v>
      </c>
      <c r="C1629" s="969" t="s">
        <v>203</v>
      </c>
      <c r="D1629" s="969"/>
      <c r="E1629" s="685"/>
      <c r="F1629" s="686">
        <f>SUM(F1630:F1636)</f>
        <v>107500</v>
      </c>
      <c r="G1629" s="687">
        <f>SUM(G1630:G1636)</f>
        <v>0</v>
      </c>
      <c r="H1629" s="687">
        <f>SUM(H1630:H1636)</f>
        <v>0</v>
      </c>
      <c r="I1629" s="687">
        <f>SUM(I1630:I1636)</f>
        <v>107500</v>
      </c>
      <c r="J1629" s="243">
        <f t="shared" si="418"/>
        <v>1</v>
      </c>
      <c r="K1629" s="244"/>
      <c r="L1629" s="316">
        <f>SUM(L1630:L1636)</f>
        <v>0</v>
      </c>
      <c r="M1629" s="317">
        <f>SUM(M1630:M1636)</f>
        <v>0</v>
      </c>
      <c r="N1629" s="425">
        <f>SUM(N1630:N1636)</f>
        <v>107500</v>
      </c>
      <c r="O1629" s="426">
        <f>SUM(O1630:O1636)</f>
        <v>-107500</v>
      </c>
      <c r="P1629" s="244"/>
      <c r="Q1629" s="663"/>
      <c r="R1629" s="664"/>
      <c r="S1629" s="665"/>
      <c r="T1629" s="664"/>
      <c r="U1629" s="664"/>
      <c r="V1629" s="664"/>
      <c r="W1629" s="710"/>
      <c r="X1629" s="313">
        <f t="shared" si="419"/>
        <v>0</v>
      </c>
    </row>
    <row r="1630" spans="2:24" ht="18.600000000000001" thickBot="1">
      <c r="B1630" s="143"/>
      <c r="C1630" s="160">
        <v>551</v>
      </c>
      <c r="D1630" s="456" t="s">
        <v>204</v>
      </c>
      <c r="E1630" s="702"/>
      <c r="F1630" s="449">
        <v>58000</v>
      </c>
      <c r="G1630" s="245"/>
      <c r="H1630" s="245"/>
      <c r="I1630" s="476">
        <f t="shared" ref="I1630:I1637" si="420">F1630+G1630+H1630</f>
        <v>58000</v>
      </c>
      <c r="J1630" s="243">
        <f t="shared" si="418"/>
        <v>1</v>
      </c>
      <c r="K1630" s="244"/>
      <c r="L1630" s="423"/>
      <c r="M1630" s="252"/>
      <c r="N1630" s="315">
        <f t="shared" ref="N1630:N1637" si="421">I1630</f>
        <v>58000</v>
      </c>
      <c r="O1630" s="424">
        <f t="shared" ref="O1630:O1637" si="422">L1630+M1630-N1630</f>
        <v>-58000</v>
      </c>
      <c r="P1630" s="244"/>
      <c r="Q1630" s="661"/>
      <c r="R1630" s="665"/>
      <c r="S1630" s="665"/>
      <c r="T1630" s="665"/>
      <c r="U1630" s="665"/>
      <c r="V1630" s="665"/>
      <c r="W1630" s="709"/>
      <c r="X1630" s="313">
        <f t="shared" si="419"/>
        <v>0</v>
      </c>
    </row>
    <row r="1631" spans="2:24" ht="18.600000000000001" thickBot="1">
      <c r="B1631" s="143"/>
      <c r="C1631" s="161">
        <v>552</v>
      </c>
      <c r="D1631" s="457" t="s">
        <v>205</v>
      </c>
      <c r="E1631" s="702"/>
      <c r="F1631" s="449">
        <v>11000</v>
      </c>
      <c r="G1631" s="245"/>
      <c r="H1631" s="245"/>
      <c r="I1631" s="476">
        <f t="shared" si="420"/>
        <v>11000</v>
      </c>
      <c r="J1631" s="243">
        <f t="shared" si="418"/>
        <v>1</v>
      </c>
      <c r="K1631" s="244"/>
      <c r="L1631" s="423"/>
      <c r="M1631" s="252"/>
      <c r="N1631" s="315">
        <f t="shared" si="421"/>
        <v>11000</v>
      </c>
      <c r="O1631" s="424">
        <f t="shared" si="422"/>
        <v>-11000</v>
      </c>
      <c r="P1631" s="244"/>
      <c r="Q1631" s="661"/>
      <c r="R1631" s="665"/>
      <c r="S1631" s="665"/>
      <c r="T1631" s="665"/>
      <c r="U1631" s="665"/>
      <c r="V1631" s="665"/>
      <c r="W1631" s="709"/>
      <c r="X1631" s="313">
        <f t="shared" si="419"/>
        <v>0</v>
      </c>
    </row>
    <row r="1632" spans="2:24" ht="18.600000000000001" hidden="1" thickBot="1">
      <c r="B1632" s="143"/>
      <c r="C1632" s="161">
        <v>558</v>
      </c>
      <c r="D1632" s="457" t="s">
        <v>1674</v>
      </c>
      <c r="E1632" s="702"/>
      <c r="F1632" s="592">
        <v>0</v>
      </c>
      <c r="G1632" s="592">
        <v>0</v>
      </c>
      <c r="H1632" s="592">
        <v>0</v>
      </c>
      <c r="I1632" s="476">
        <f t="shared" si="420"/>
        <v>0</v>
      </c>
      <c r="J1632" s="243" t="str">
        <f t="shared" si="418"/>
        <v/>
      </c>
      <c r="K1632" s="244"/>
      <c r="L1632" s="423"/>
      <c r="M1632" s="252"/>
      <c r="N1632" s="315">
        <f t="shared" si="421"/>
        <v>0</v>
      </c>
      <c r="O1632" s="424">
        <f t="shared" si="422"/>
        <v>0</v>
      </c>
      <c r="P1632" s="244"/>
      <c r="Q1632" s="661"/>
      <c r="R1632" s="665"/>
      <c r="S1632" s="665"/>
      <c r="T1632" s="665"/>
      <c r="U1632" s="665"/>
      <c r="V1632" s="665"/>
      <c r="W1632" s="709"/>
      <c r="X1632" s="313">
        <f t="shared" si="419"/>
        <v>0</v>
      </c>
    </row>
    <row r="1633" spans="2:24" ht="18.600000000000001" thickBot="1">
      <c r="B1633" s="143"/>
      <c r="C1633" s="161">
        <v>560</v>
      </c>
      <c r="D1633" s="458" t="s">
        <v>206</v>
      </c>
      <c r="E1633" s="702"/>
      <c r="F1633" s="449">
        <v>24300</v>
      </c>
      <c r="G1633" s="245"/>
      <c r="H1633" s="245"/>
      <c r="I1633" s="476">
        <f t="shared" si="420"/>
        <v>24300</v>
      </c>
      <c r="J1633" s="243">
        <f t="shared" si="418"/>
        <v>1</v>
      </c>
      <c r="K1633" s="244"/>
      <c r="L1633" s="423"/>
      <c r="M1633" s="252"/>
      <c r="N1633" s="315">
        <f t="shared" si="421"/>
        <v>24300</v>
      </c>
      <c r="O1633" s="424">
        <f t="shared" si="422"/>
        <v>-24300</v>
      </c>
      <c r="P1633" s="244"/>
      <c r="Q1633" s="661"/>
      <c r="R1633" s="665"/>
      <c r="S1633" s="665"/>
      <c r="T1633" s="665"/>
      <c r="U1633" s="665"/>
      <c r="V1633" s="665"/>
      <c r="W1633" s="709"/>
      <c r="X1633" s="313">
        <f t="shared" si="419"/>
        <v>0</v>
      </c>
    </row>
    <row r="1634" spans="2:24" ht="18.600000000000001" thickBot="1">
      <c r="B1634" s="143"/>
      <c r="C1634" s="161">
        <v>580</v>
      </c>
      <c r="D1634" s="457" t="s">
        <v>207</v>
      </c>
      <c r="E1634" s="702"/>
      <c r="F1634" s="449">
        <v>14200</v>
      </c>
      <c r="G1634" s="245"/>
      <c r="H1634" s="245"/>
      <c r="I1634" s="476">
        <f t="shared" si="420"/>
        <v>14200</v>
      </c>
      <c r="J1634" s="243">
        <f t="shared" si="418"/>
        <v>1</v>
      </c>
      <c r="K1634" s="244"/>
      <c r="L1634" s="423"/>
      <c r="M1634" s="252"/>
      <c r="N1634" s="315">
        <f t="shared" si="421"/>
        <v>14200</v>
      </c>
      <c r="O1634" s="424">
        <f t="shared" si="422"/>
        <v>-14200</v>
      </c>
      <c r="P1634" s="244"/>
      <c r="Q1634" s="661"/>
      <c r="R1634" s="665"/>
      <c r="S1634" s="665"/>
      <c r="T1634" s="665"/>
      <c r="U1634" s="665"/>
      <c r="V1634" s="665"/>
      <c r="W1634" s="709"/>
      <c r="X1634" s="313">
        <f t="shared" si="419"/>
        <v>0</v>
      </c>
    </row>
    <row r="1635" spans="2:24" ht="18.600000000000001" hidden="1" thickBot="1">
      <c r="B1635" s="143"/>
      <c r="C1635" s="161">
        <v>588</v>
      </c>
      <c r="D1635" s="457" t="s">
        <v>1679</v>
      </c>
      <c r="E1635" s="702"/>
      <c r="F1635" s="592">
        <v>0</v>
      </c>
      <c r="G1635" s="592">
        <v>0</v>
      </c>
      <c r="H1635" s="592">
        <v>0</v>
      </c>
      <c r="I1635" s="476">
        <f t="shared" si="420"/>
        <v>0</v>
      </c>
      <c r="J1635" s="243" t="str">
        <f t="shared" si="418"/>
        <v/>
      </c>
      <c r="K1635" s="244"/>
      <c r="L1635" s="423"/>
      <c r="M1635" s="252"/>
      <c r="N1635" s="315">
        <f t="shared" si="421"/>
        <v>0</v>
      </c>
      <c r="O1635" s="424">
        <f t="shared" si="422"/>
        <v>0</v>
      </c>
      <c r="P1635" s="244"/>
      <c r="Q1635" s="661"/>
      <c r="R1635" s="665"/>
      <c r="S1635" s="665"/>
      <c r="T1635" s="665"/>
      <c r="U1635" s="665"/>
      <c r="V1635" s="665"/>
      <c r="W1635" s="709"/>
      <c r="X1635" s="313">
        <f t="shared" si="419"/>
        <v>0</v>
      </c>
    </row>
    <row r="1636" spans="2:24" ht="32.4" hidden="1" thickBot="1">
      <c r="B1636" s="143"/>
      <c r="C1636" s="162">
        <v>590</v>
      </c>
      <c r="D1636" s="459" t="s">
        <v>208</v>
      </c>
      <c r="E1636" s="702"/>
      <c r="F1636" s="449"/>
      <c r="G1636" s="245"/>
      <c r="H1636" s="245"/>
      <c r="I1636" s="476">
        <f t="shared" si="420"/>
        <v>0</v>
      </c>
      <c r="J1636" s="243" t="str">
        <f t="shared" si="418"/>
        <v/>
      </c>
      <c r="K1636" s="244"/>
      <c r="L1636" s="423"/>
      <c r="M1636" s="252"/>
      <c r="N1636" s="315">
        <f t="shared" si="421"/>
        <v>0</v>
      </c>
      <c r="O1636" s="424">
        <f t="shared" si="422"/>
        <v>0</v>
      </c>
      <c r="P1636" s="244"/>
      <c r="Q1636" s="661"/>
      <c r="R1636" s="665"/>
      <c r="S1636" s="665"/>
      <c r="T1636" s="665"/>
      <c r="U1636" s="665"/>
      <c r="V1636" s="665"/>
      <c r="W1636" s="709"/>
      <c r="X1636" s="313">
        <f t="shared" si="419"/>
        <v>0</v>
      </c>
    </row>
    <row r="1637" spans="2:24" ht="18.600000000000001" hidden="1" thickBot="1">
      <c r="B1637" s="684">
        <v>800</v>
      </c>
      <c r="C1637" s="969" t="s">
        <v>1058</v>
      </c>
      <c r="D1637" s="969"/>
      <c r="E1637" s="685"/>
      <c r="F1637" s="688"/>
      <c r="G1637" s="689"/>
      <c r="H1637" s="689"/>
      <c r="I1637" s="690">
        <f t="shared" si="420"/>
        <v>0</v>
      </c>
      <c r="J1637" s="243" t="str">
        <f t="shared" si="418"/>
        <v/>
      </c>
      <c r="K1637" s="244"/>
      <c r="L1637" s="428"/>
      <c r="M1637" s="254"/>
      <c r="N1637" s="315">
        <f t="shared" si="421"/>
        <v>0</v>
      </c>
      <c r="O1637" s="424">
        <f t="shared" si="422"/>
        <v>0</v>
      </c>
      <c r="P1637" s="244"/>
      <c r="Q1637" s="663"/>
      <c r="R1637" s="664"/>
      <c r="S1637" s="665"/>
      <c r="T1637" s="665"/>
      <c r="U1637" s="664"/>
      <c r="V1637" s="665"/>
      <c r="W1637" s="709"/>
      <c r="X1637" s="313">
        <f t="shared" si="419"/>
        <v>0</v>
      </c>
    </row>
    <row r="1638" spans="2:24" ht="18.600000000000001" thickBot="1">
      <c r="B1638" s="684">
        <v>1000</v>
      </c>
      <c r="C1638" s="971" t="s">
        <v>210</v>
      </c>
      <c r="D1638" s="971"/>
      <c r="E1638" s="685"/>
      <c r="F1638" s="686">
        <f>SUM(F1639:F1655)</f>
        <v>107500</v>
      </c>
      <c r="G1638" s="687">
        <f>SUM(G1639:G1655)</f>
        <v>0</v>
      </c>
      <c r="H1638" s="687">
        <f>SUM(H1639:H1655)</f>
        <v>0</v>
      </c>
      <c r="I1638" s="687">
        <f>SUM(I1639:I1655)</f>
        <v>107500</v>
      </c>
      <c r="J1638" s="243">
        <f t="shared" si="418"/>
        <v>1</v>
      </c>
      <c r="K1638" s="244"/>
      <c r="L1638" s="316">
        <f>SUM(L1639:L1655)</f>
        <v>0</v>
      </c>
      <c r="M1638" s="317">
        <f>SUM(M1639:M1655)</f>
        <v>0</v>
      </c>
      <c r="N1638" s="425">
        <f>SUM(N1639:N1655)</f>
        <v>107500</v>
      </c>
      <c r="O1638" s="426">
        <f>SUM(O1639:O1655)</f>
        <v>-107500</v>
      </c>
      <c r="P1638" s="244"/>
      <c r="Q1638" s="316">
        <f t="shared" ref="Q1638:W1638" si="423">SUM(Q1639:Q1655)</f>
        <v>0</v>
      </c>
      <c r="R1638" s="317">
        <f t="shared" si="423"/>
        <v>0</v>
      </c>
      <c r="S1638" s="317">
        <f t="shared" si="423"/>
        <v>104000</v>
      </c>
      <c r="T1638" s="317">
        <f t="shared" si="423"/>
        <v>-104000</v>
      </c>
      <c r="U1638" s="317">
        <f t="shared" si="423"/>
        <v>0</v>
      </c>
      <c r="V1638" s="317">
        <f t="shared" si="423"/>
        <v>0</v>
      </c>
      <c r="W1638" s="426">
        <f t="shared" si="423"/>
        <v>0</v>
      </c>
      <c r="X1638" s="313">
        <f t="shared" si="419"/>
        <v>-104000</v>
      </c>
    </row>
    <row r="1639" spans="2:24" ht="18.600000000000001" thickBot="1">
      <c r="B1639" s="136"/>
      <c r="C1639" s="144">
        <v>1011</v>
      </c>
      <c r="D1639" s="163" t="s">
        <v>211</v>
      </c>
      <c r="E1639" s="702"/>
      <c r="F1639" s="449">
        <v>15200</v>
      </c>
      <c r="G1639" s="245"/>
      <c r="H1639" s="245"/>
      <c r="I1639" s="476">
        <f t="shared" ref="I1639:I1655" si="424">F1639+G1639+H1639</f>
        <v>15200</v>
      </c>
      <c r="J1639" s="243">
        <f t="shared" si="418"/>
        <v>1</v>
      </c>
      <c r="K1639" s="244"/>
      <c r="L1639" s="423"/>
      <c r="M1639" s="252"/>
      <c r="N1639" s="315">
        <f t="shared" ref="N1639:N1655" si="425">I1639</f>
        <v>15200</v>
      </c>
      <c r="O1639" s="424">
        <f t="shared" ref="O1639:O1655" si="426">L1639+M1639-N1639</f>
        <v>-15200</v>
      </c>
      <c r="P1639" s="244"/>
      <c r="Q1639" s="423"/>
      <c r="R1639" s="252"/>
      <c r="S1639" s="429">
        <f t="shared" ref="S1639:S1646" si="427">+IF(+(L1639+M1639)&gt;=I1639,+M1639,+(+I1639-L1639))</f>
        <v>15200</v>
      </c>
      <c r="T1639" s="315">
        <f t="shared" ref="T1639:T1646" si="428">Q1639+R1639-S1639</f>
        <v>-15200</v>
      </c>
      <c r="U1639" s="252"/>
      <c r="V1639" s="252"/>
      <c r="W1639" s="253"/>
      <c r="X1639" s="313">
        <f t="shared" si="419"/>
        <v>-15200</v>
      </c>
    </row>
    <row r="1640" spans="2:24" ht="18.600000000000001" hidden="1" thickBot="1">
      <c r="B1640" s="136"/>
      <c r="C1640" s="137">
        <v>1012</v>
      </c>
      <c r="D1640" s="145" t="s">
        <v>212</v>
      </c>
      <c r="E1640" s="702"/>
      <c r="F1640" s="449"/>
      <c r="G1640" s="245"/>
      <c r="H1640" s="245"/>
      <c r="I1640" s="476">
        <f t="shared" si="424"/>
        <v>0</v>
      </c>
      <c r="J1640" s="243" t="str">
        <f t="shared" si="418"/>
        <v/>
      </c>
      <c r="K1640" s="244"/>
      <c r="L1640" s="423"/>
      <c r="M1640" s="252"/>
      <c r="N1640" s="315">
        <f t="shared" si="425"/>
        <v>0</v>
      </c>
      <c r="O1640" s="424">
        <f t="shared" si="426"/>
        <v>0</v>
      </c>
      <c r="P1640" s="244"/>
      <c r="Q1640" s="423"/>
      <c r="R1640" s="252"/>
      <c r="S1640" s="429">
        <f t="shared" si="427"/>
        <v>0</v>
      </c>
      <c r="T1640" s="315">
        <f t="shared" si="428"/>
        <v>0</v>
      </c>
      <c r="U1640" s="252"/>
      <c r="V1640" s="252"/>
      <c r="W1640" s="253"/>
      <c r="X1640" s="313">
        <f t="shared" si="419"/>
        <v>0</v>
      </c>
    </row>
    <row r="1641" spans="2:24" ht="18.600000000000001" hidden="1" thickBot="1">
      <c r="B1641" s="136"/>
      <c r="C1641" s="137">
        <v>1013</v>
      </c>
      <c r="D1641" s="145" t="s">
        <v>213</v>
      </c>
      <c r="E1641" s="702"/>
      <c r="F1641" s="449"/>
      <c r="G1641" s="245"/>
      <c r="H1641" s="245"/>
      <c r="I1641" s="476">
        <f t="shared" si="424"/>
        <v>0</v>
      </c>
      <c r="J1641" s="243" t="str">
        <f t="shared" si="418"/>
        <v/>
      </c>
      <c r="K1641" s="244"/>
      <c r="L1641" s="423"/>
      <c r="M1641" s="252"/>
      <c r="N1641" s="315">
        <f t="shared" si="425"/>
        <v>0</v>
      </c>
      <c r="O1641" s="424">
        <f t="shared" si="426"/>
        <v>0</v>
      </c>
      <c r="P1641" s="244"/>
      <c r="Q1641" s="423"/>
      <c r="R1641" s="252"/>
      <c r="S1641" s="429">
        <f t="shared" si="427"/>
        <v>0</v>
      </c>
      <c r="T1641" s="315">
        <f t="shared" si="428"/>
        <v>0</v>
      </c>
      <c r="U1641" s="252"/>
      <c r="V1641" s="252"/>
      <c r="W1641" s="253"/>
      <c r="X1641" s="313">
        <f t="shared" si="419"/>
        <v>0</v>
      </c>
    </row>
    <row r="1642" spans="2:24" ht="18.600000000000001" thickBot="1">
      <c r="B1642" s="136"/>
      <c r="C1642" s="137">
        <v>1014</v>
      </c>
      <c r="D1642" s="145" t="s">
        <v>214</v>
      </c>
      <c r="E1642" s="702"/>
      <c r="F1642" s="449">
        <v>12000</v>
      </c>
      <c r="G1642" s="245"/>
      <c r="H1642" s="245"/>
      <c r="I1642" s="476">
        <f t="shared" si="424"/>
        <v>12000</v>
      </c>
      <c r="J1642" s="243">
        <f t="shared" si="418"/>
        <v>1</v>
      </c>
      <c r="K1642" s="244"/>
      <c r="L1642" s="423"/>
      <c r="M1642" s="252"/>
      <c r="N1642" s="315">
        <f t="shared" si="425"/>
        <v>12000</v>
      </c>
      <c r="O1642" s="424">
        <f t="shared" si="426"/>
        <v>-12000</v>
      </c>
      <c r="P1642" s="244"/>
      <c r="Q1642" s="423"/>
      <c r="R1642" s="252"/>
      <c r="S1642" s="429">
        <f t="shared" si="427"/>
        <v>12000</v>
      </c>
      <c r="T1642" s="315">
        <f t="shared" si="428"/>
        <v>-12000</v>
      </c>
      <c r="U1642" s="252"/>
      <c r="V1642" s="252"/>
      <c r="W1642" s="253"/>
      <c r="X1642" s="313">
        <f t="shared" si="419"/>
        <v>-12000</v>
      </c>
    </row>
    <row r="1643" spans="2:24" ht="18.600000000000001" thickBot="1">
      <c r="B1643" s="136"/>
      <c r="C1643" s="137">
        <v>1015</v>
      </c>
      <c r="D1643" s="145" t="s">
        <v>215</v>
      </c>
      <c r="E1643" s="702"/>
      <c r="F1643" s="449">
        <v>10000</v>
      </c>
      <c r="G1643" s="245"/>
      <c r="H1643" s="245"/>
      <c r="I1643" s="476">
        <f t="shared" si="424"/>
        <v>10000</v>
      </c>
      <c r="J1643" s="243">
        <f t="shared" si="418"/>
        <v>1</v>
      </c>
      <c r="K1643" s="244"/>
      <c r="L1643" s="423"/>
      <c r="M1643" s="252"/>
      <c r="N1643" s="315">
        <f t="shared" si="425"/>
        <v>10000</v>
      </c>
      <c r="O1643" s="424">
        <f t="shared" si="426"/>
        <v>-10000</v>
      </c>
      <c r="P1643" s="244"/>
      <c r="Q1643" s="423"/>
      <c r="R1643" s="252"/>
      <c r="S1643" s="429">
        <f t="shared" si="427"/>
        <v>10000</v>
      </c>
      <c r="T1643" s="315">
        <f t="shared" si="428"/>
        <v>-10000</v>
      </c>
      <c r="U1643" s="252"/>
      <c r="V1643" s="252"/>
      <c r="W1643" s="253"/>
      <c r="X1643" s="313">
        <f t="shared" si="419"/>
        <v>-10000</v>
      </c>
    </row>
    <row r="1644" spans="2:24" ht="18.600000000000001" thickBot="1">
      <c r="B1644" s="136"/>
      <c r="C1644" s="137">
        <v>1016</v>
      </c>
      <c r="D1644" s="145" t="s">
        <v>216</v>
      </c>
      <c r="E1644" s="702"/>
      <c r="F1644" s="449">
        <v>22800</v>
      </c>
      <c r="G1644" s="245"/>
      <c r="H1644" s="245"/>
      <c r="I1644" s="476">
        <f t="shared" si="424"/>
        <v>22800</v>
      </c>
      <c r="J1644" s="243">
        <f t="shared" si="418"/>
        <v>1</v>
      </c>
      <c r="K1644" s="244"/>
      <c r="L1644" s="423"/>
      <c r="M1644" s="252"/>
      <c r="N1644" s="315">
        <f t="shared" si="425"/>
        <v>22800</v>
      </c>
      <c r="O1644" s="424">
        <f t="shared" si="426"/>
        <v>-22800</v>
      </c>
      <c r="P1644" s="244"/>
      <c r="Q1644" s="423"/>
      <c r="R1644" s="252"/>
      <c r="S1644" s="429">
        <f t="shared" si="427"/>
        <v>22800</v>
      </c>
      <c r="T1644" s="315">
        <f t="shared" si="428"/>
        <v>-22800</v>
      </c>
      <c r="U1644" s="252"/>
      <c r="V1644" s="252"/>
      <c r="W1644" s="253"/>
      <c r="X1644" s="313">
        <f t="shared" si="419"/>
        <v>-22800</v>
      </c>
    </row>
    <row r="1645" spans="2:24" ht="18.600000000000001" thickBot="1">
      <c r="B1645" s="140"/>
      <c r="C1645" s="164">
        <v>1020</v>
      </c>
      <c r="D1645" s="165" t="s">
        <v>217</v>
      </c>
      <c r="E1645" s="702"/>
      <c r="F1645" s="449">
        <v>28000</v>
      </c>
      <c r="G1645" s="245"/>
      <c r="H1645" s="245"/>
      <c r="I1645" s="476">
        <f t="shared" si="424"/>
        <v>28000</v>
      </c>
      <c r="J1645" s="243">
        <f t="shared" si="418"/>
        <v>1</v>
      </c>
      <c r="K1645" s="244"/>
      <c r="L1645" s="423"/>
      <c r="M1645" s="252"/>
      <c r="N1645" s="315">
        <f t="shared" si="425"/>
        <v>28000</v>
      </c>
      <c r="O1645" s="424">
        <f t="shared" si="426"/>
        <v>-28000</v>
      </c>
      <c r="P1645" s="244"/>
      <c r="Q1645" s="423"/>
      <c r="R1645" s="252"/>
      <c r="S1645" s="429">
        <f t="shared" si="427"/>
        <v>28000</v>
      </c>
      <c r="T1645" s="315">
        <f t="shared" si="428"/>
        <v>-28000</v>
      </c>
      <c r="U1645" s="252"/>
      <c r="V1645" s="252"/>
      <c r="W1645" s="253"/>
      <c r="X1645" s="313">
        <f t="shared" si="419"/>
        <v>-28000</v>
      </c>
    </row>
    <row r="1646" spans="2:24" ht="18.600000000000001" thickBot="1">
      <c r="B1646" s="136"/>
      <c r="C1646" s="137">
        <v>1030</v>
      </c>
      <c r="D1646" s="145" t="s">
        <v>218</v>
      </c>
      <c r="E1646" s="702"/>
      <c r="F1646" s="449">
        <v>15000</v>
      </c>
      <c r="G1646" s="245"/>
      <c r="H1646" s="245"/>
      <c r="I1646" s="476">
        <f t="shared" si="424"/>
        <v>15000</v>
      </c>
      <c r="J1646" s="243">
        <f t="shared" si="418"/>
        <v>1</v>
      </c>
      <c r="K1646" s="244"/>
      <c r="L1646" s="423"/>
      <c r="M1646" s="252"/>
      <c r="N1646" s="315">
        <f t="shared" si="425"/>
        <v>15000</v>
      </c>
      <c r="O1646" s="424">
        <f t="shared" si="426"/>
        <v>-15000</v>
      </c>
      <c r="P1646" s="244"/>
      <c r="Q1646" s="423"/>
      <c r="R1646" s="252"/>
      <c r="S1646" s="429">
        <f t="shared" si="427"/>
        <v>15000</v>
      </c>
      <c r="T1646" s="315">
        <f t="shared" si="428"/>
        <v>-15000</v>
      </c>
      <c r="U1646" s="252"/>
      <c r="V1646" s="252"/>
      <c r="W1646" s="253"/>
      <c r="X1646" s="313">
        <f t="shared" si="419"/>
        <v>-15000</v>
      </c>
    </row>
    <row r="1647" spans="2:24" ht="18.600000000000001" thickBot="1">
      <c r="B1647" s="136"/>
      <c r="C1647" s="164">
        <v>1051</v>
      </c>
      <c r="D1647" s="167" t="s">
        <v>219</v>
      </c>
      <c r="E1647" s="702"/>
      <c r="F1647" s="449">
        <v>3500</v>
      </c>
      <c r="G1647" s="245"/>
      <c r="H1647" s="245"/>
      <c r="I1647" s="476">
        <f t="shared" si="424"/>
        <v>3500</v>
      </c>
      <c r="J1647" s="243">
        <f t="shared" si="418"/>
        <v>1</v>
      </c>
      <c r="K1647" s="244"/>
      <c r="L1647" s="423"/>
      <c r="M1647" s="252"/>
      <c r="N1647" s="315">
        <f t="shared" si="425"/>
        <v>3500</v>
      </c>
      <c r="O1647" s="424">
        <f t="shared" si="426"/>
        <v>-3500</v>
      </c>
      <c r="P1647" s="244"/>
      <c r="Q1647" s="661"/>
      <c r="R1647" s="665"/>
      <c r="S1647" s="665"/>
      <c r="T1647" s="665"/>
      <c r="U1647" s="665"/>
      <c r="V1647" s="665"/>
      <c r="W1647" s="709"/>
      <c r="X1647" s="313">
        <f t="shared" si="419"/>
        <v>0</v>
      </c>
    </row>
    <row r="1648" spans="2:24" ht="18.600000000000001" hidden="1" thickBot="1">
      <c r="B1648" s="136"/>
      <c r="C1648" s="137">
        <v>1052</v>
      </c>
      <c r="D1648" s="145" t="s">
        <v>220</v>
      </c>
      <c r="E1648" s="702"/>
      <c r="F1648" s="449"/>
      <c r="G1648" s="245"/>
      <c r="H1648" s="245"/>
      <c r="I1648" s="476">
        <f t="shared" si="424"/>
        <v>0</v>
      </c>
      <c r="J1648" s="243" t="str">
        <f t="shared" si="418"/>
        <v/>
      </c>
      <c r="K1648" s="244"/>
      <c r="L1648" s="423"/>
      <c r="M1648" s="252"/>
      <c r="N1648" s="315">
        <f t="shared" si="425"/>
        <v>0</v>
      </c>
      <c r="O1648" s="424">
        <f t="shared" si="426"/>
        <v>0</v>
      </c>
      <c r="P1648" s="244"/>
      <c r="Q1648" s="661"/>
      <c r="R1648" s="665"/>
      <c r="S1648" s="665"/>
      <c r="T1648" s="665"/>
      <c r="U1648" s="665"/>
      <c r="V1648" s="665"/>
      <c r="W1648" s="709"/>
      <c r="X1648" s="313">
        <f t="shared" si="419"/>
        <v>0</v>
      </c>
    </row>
    <row r="1649" spans="2:24" ht="18.600000000000001" hidden="1" thickBot="1">
      <c r="B1649" s="136"/>
      <c r="C1649" s="168">
        <v>1053</v>
      </c>
      <c r="D1649" s="169" t="s">
        <v>1680</v>
      </c>
      <c r="E1649" s="702"/>
      <c r="F1649" s="449"/>
      <c r="G1649" s="245"/>
      <c r="H1649" s="245"/>
      <c r="I1649" s="476">
        <f t="shared" si="424"/>
        <v>0</v>
      </c>
      <c r="J1649" s="243" t="str">
        <f t="shared" si="418"/>
        <v/>
      </c>
      <c r="K1649" s="244"/>
      <c r="L1649" s="423"/>
      <c r="M1649" s="252"/>
      <c r="N1649" s="315">
        <f t="shared" si="425"/>
        <v>0</v>
      </c>
      <c r="O1649" s="424">
        <f t="shared" si="426"/>
        <v>0</v>
      </c>
      <c r="P1649" s="244"/>
      <c r="Q1649" s="661"/>
      <c r="R1649" s="665"/>
      <c r="S1649" s="665"/>
      <c r="T1649" s="665"/>
      <c r="U1649" s="665"/>
      <c r="V1649" s="665"/>
      <c r="W1649" s="709"/>
      <c r="X1649" s="313">
        <f t="shared" si="419"/>
        <v>0</v>
      </c>
    </row>
    <row r="1650" spans="2:24" ht="18.600000000000001" thickBot="1">
      <c r="B1650" s="136"/>
      <c r="C1650" s="137">
        <v>1062</v>
      </c>
      <c r="D1650" s="139" t="s">
        <v>221</v>
      </c>
      <c r="E1650" s="702"/>
      <c r="F1650" s="449">
        <v>1000</v>
      </c>
      <c r="G1650" s="245"/>
      <c r="H1650" s="245"/>
      <c r="I1650" s="476">
        <f t="shared" si="424"/>
        <v>1000</v>
      </c>
      <c r="J1650" s="243">
        <f t="shared" si="418"/>
        <v>1</v>
      </c>
      <c r="K1650" s="244"/>
      <c r="L1650" s="423"/>
      <c r="M1650" s="252"/>
      <c r="N1650" s="315">
        <f t="shared" si="425"/>
        <v>1000</v>
      </c>
      <c r="O1650" s="424">
        <f t="shared" si="426"/>
        <v>-1000</v>
      </c>
      <c r="P1650" s="244"/>
      <c r="Q1650" s="423"/>
      <c r="R1650" s="252"/>
      <c r="S1650" s="429">
        <f>+IF(+(L1650+M1650)&gt;=I1650,+M1650,+(+I1650-L1650))</f>
        <v>1000</v>
      </c>
      <c r="T1650" s="315">
        <f>Q1650+R1650-S1650</f>
        <v>-1000</v>
      </c>
      <c r="U1650" s="252"/>
      <c r="V1650" s="252"/>
      <c r="W1650" s="253"/>
      <c r="X1650" s="313">
        <f t="shared" si="419"/>
        <v>-1000</v>
      </c>
    </row>
    <row r="1651" spans="2:24" ht="18.600000000000001" hidden="1" thickBot="1">
      <c r="B1651" s="136"/>
      <c r="C1651" s="137">
        <v>1063</v>
      </c>
      <c r="D1651" s="139" t="s">
        <v>222</v>
      </c>
      <c r="E1651" s="702"/>
      <c r="F1651" s="449"/>
      <c r="G1651" s="245"/>
      <c r="H1651" s="245"/>
      <c r="I1651" s="476">
        <f t="shared" si="424"/>
        <v>0</v>
      </c>
      <c r="J1651" s="243" t="str">
        <f t="shared" si="418"/>
        <v/>
      </c>
      <c r="K1651" s="244"/>
      <c r="L1651" s="423"/>
      <c r="M1651" s="252"/>
      <c r="N1651" s="315">
        <f t="shared" si="425"/>
        <v>0</v>
      </c>
      <c r="O1651" s="424">
        <f t="shared" si="426"/>
        <v>0</v>
      </c>
      <c r="P1651" s="244"/>
      <c r="Q1651" s="661"/>
      <c r="R1651" s="665"/>
      <c r="S1651" s="665"/>
      <c r="T1651" s="665"/>
      <c r="U1651" s="665"/>
      <c r="V1651" s="665"/>
      <c r="W1651" s="709"/>
      <c r="X1651" s="313">
        <f t="shared" si="419"/>
        <v>0</v>
      </c>
    </row>
    <row r="1652" spans="2:24" ht="18.600000000000001" hidden="1" thickBot="1">
      <c r="B1652" s="136"/>
      <c r="C1652" s="168">
        <v>1069</v>
      </c>
      <c r="D1652" s="170" t="s">
        <v>223</v>
      </c>
      <c r="E1652" s="702"/>
      <c r="F1652" s="449"/>
      <c r="G1652" s="245"/>
      <c r="H1652" s="245"/>
      <c r="I1652" s="476">
        <f t="shared" si="424"/>
        <v>0</v>
      </c>
      <c r="J1652" s="243" t="str">
        <f t="shared" ref="J1652:J1683" si="429">(IF($E1652&lt;&gt;0,$J$2,IF($I1652&lt;&gt;0,$J$2,"")))</f>
        <v/>
      </c>
      <c r="K1652" s="244"/>
      <c r="L1652" s="423"/>
      <c r="M1652" s="252"/>
      <c r="N1652" s="315">
        <f t="shared" si="425"/>
        <v>0</v>
      </c>
      <c r="O1652" s="424">
        <f t="shared" si="426"/>
        <v>0</v>
      </c>
      <c r="P1652" s="244"/>
      <c r="Q1652" s="423"/>
      <c r="R1652" s="252"/>
      <c r="S1652" s="429">
        <f>+IF(+(L1652+M1652)&gt;=I1652,+M1652,+(+I1652-L1652))</f>
        <v>0</v>
      </c>
      <c r="T1652" s="315">
        <f>Q1652+R1652-S1652</f>
        <v>0</v>
      </c>
      <c r="U1652" s="252"/>
      <c r="V1652" s="252"/>
      <c r="W1652" s="253"/>
      <c r="X1652" s="313">
        <f t="shared" ref="X1652:X1683" si="430">T1652-U1652-V1652-W1652</f>
        <v>0</v>
      </c>
    </row>
    <row r="1653" spans="2:24" ht="31.8" hidden="1" thickBot="1">
      <c r="B1653" s="140"/>
      <c r="C1653" s="137">
        <v>1091</v>
      </c>
      <c r="D1653" s="145" t="s">
        <v>224</v>
      </c>
      <c r="E1653" s="702"/>
      <c r="F1653" s="449"/>
      <c r="G1653" s="245"/>
      <c r="H1653" s="245"/>
      <c r="I1653" s="476">
        <f t="shared" si="424"/>
        <v>0</v>
      </c>
      <c r="J1653" s="243" t="str">
        <f t="shared" si="429"/>
        <v/>
      </c>
      <c r="K1653" s="244"/>
      <c r="L1653" s="423"/>
      <c r="M1653" s="252"/>
      <c r="N1653" s="315">
        <f t="shared" si="425"/>
        <v>0</v>
      </c>
      <c r="O1653" s="424">
        <f t="shared" si="426"/>
        <v>0</v>
      </c>
      <c r="P1653" s="244"/>
      <c r="Q1653" s="423"/>
      <c r="R1653" s="252"/>
      <c r="S1653" s="429">
        <f>+IF(+(L1653+M1653)&gt;=I1653,+M1653,+(+I1653-L1653))</f>
        <v>0</v>
      </c>
      <c r="T1653" s="315">
        <f>Q1653+R1653-S1653</f>
        <v>0</v>
      </c>
      <c r="U1653" s="252"/>
      <c r="V1653" s="252"/>
      <c r="W1653" s="253"/>
      <c r="X1653" s="313">
        <f t="shared" si="430"/>
        <v>0</v>
      </c>
    </row>
    <row r="1654" spans="2:24" ht="18.600000000000001" hidden="1" thickBot="1">
      <c r="B1654" s="136"/>
      <c r="C1654" s="137">
        <v>1092</v>
      </c>
      <c r="D1654" s="145" t="s">
        <v>351</v>
      </c>
      <c r="E1654" s="702"/>
      <c r="F1654" s="449"/>
      <c r="G1654" s="245"/>
      <c r="H1654" s="245"/>
      <c r="I1654" s="476">
        <f t="shared" si="424"/>
        <v>0</v>
      </c>
      <c r="J1654" s="243" t="str">
        <f t="shared" si="429"/>
        <v/>
      </c>
      <c r="K1654" s="244"/>
      <c r="L1654" s="423"/>
      <c r="M1654" s="252"/>
      <c r="N1654" s="315">
        <f t="shared" si="425"/>
        <v>0</v>
      </c>
      <c r="O1654" s="424">
        <f t="shared" si="426"/>
        <v>0</v>
      </c>
      <c r="P1654" s="244"/>
      <c r="Q1654" s="661"/>
      <c r="R1654" s="665"/>
      <c r="S1654" s="665"/>
      <c r="T1654" s="665"/>
      <c r="U1654" s="665"/>
      <c r="V1654" s="665"/>
      <c r="W1654" s="709"/>
      <c r="X1654" s="313">
        <f t="shared" si="430"/>
        <v>0</v>
      </c>
    </row>
    <row r="1655" spans="2:24" ht="18.600000000000001" hidden="1" thickBot="1">
      <c r="B1655" s="136"/>
      <c r="C1655" s="142">
        <v>1098</v>
      </c>
      <c r="D1655" s="146" t="s">
        <v>225</v>
      </c>
      <c r="E1655" s="702"/>
      <c r="F1655" s="449"/>
      <c r="G1655" s="245"/>
      <c r="H1655" s="245"/>
      <c r="I1655" s="476">
        <f t="shared" si="424"/>
        <v>0</v>
      </c>
      <c r="J1655" s="243" t="str">
        <f t="shared" si="429"/>
        <v/>
      </c>
      <c r="K1655" s="244"/>
      <c r="L1655" s="423"/>
      <c r="M1655" s="252"/>
      <c r="N1655" s="315">
        <f t="shared" si="425"/>
        <v>0</v>
      </c>
      <c r="O1655" s="424">
        <f t="shared" si="426"/>
        <v>0</v>
      </c>
      <c r="P1655" s="244"/>
      <c r="Q1655" s="423"/>
      <c r="R1655" s="252"/>
      <c r="S1655" s="429">
        <f>+IF(+(L1655+M1655)&gt;=I1655,+M1655,+(+I1655-L1655))</f>
        <v>0</v>
      </c>
      <c r="T1655" s="315">
        <f>Q1655+R1655-S1655</f>
        <v>0</v>
      </c>
      <c r="U1655" s="252"/>
      <c r="V1655" s="252"/>
      <c r="W1655" s="253"/>
      <c r="X1655" s="313">
        <f t="shared" si="430"/>
        <v>0</v>
      </c>
    </row>
    <row r="1656" spans="2:24" ht="18.600000000000001" hidden="1" thickBot="1">
      <c r="B1656" s="684">
        <v>1900</v>
      </c>
      <c r="C1656" s="946" t="s">
        <v>285</v>
      </c>
      <c r="D1656" s="946"/>
      <c r="E1656" s="685"/>
      <c r="F1656" s="686">
        <f>SUM(F1657:F1659)</f>
        <v>0</v>
      </c>
      <c r="G1656" s="687">
        <f>SUM(G1657:G1659)</f>
        <v>0</v>
      </c>
      <c r="H1656" s="687">
        <f>SUM(H1657:H1659)</f>
        <v>0</v>
      </c>
      <c r="I1656" s="687">
        <f>SUM(I1657:I1659)</f>
        <v>0</v>
      </c>
      <c r="J1656" s="243" t="str">
        <f t="shared" si="429"/>
        <v/>
      </c>
      <c r="K1656" s="244"/>
      <c r="L1656" s="316">
        <f>SUM(L1657:L1659)</f>
        <v>0</v>
      </c>
      <c r="M1656" s="317">
        <f>SUM(M1657:M1659)</f>
        <v>0</v>
      </c>
      <c r="N1656" s="425">
        <f>SUM(N1657:N1659)</f>
        <v>0</v>
      </c>
      <c r="O1656" s="426">
        <f>SUM(O1657:O1659)</f>
        <v>0</v>
      </c>
      <c r="P1656" s="244"/>
      <c r="Q1656" s="663"/>
      <c r="R1656" s="664"/>
      <c r="S1656" s="664"/>
      <c r="T1656" s="664"/>
      <c r="U1656" s="664"/>
      <c r="V1656" s="664"/>
      <c r="W1656" s="710"/>
      <c r="X1656" s="313">
        <f t="shared" si="430"/>
        <v>0</v>
      </c>
    </row>
    <row r="1657" spans="2:24" ht="18.600000000000001" hidden="1" thickBot="1">
      <c r="B1657" s="136"/>
      <c r="C1657" s="144">
        <v>1901</v>
      </c>
      <c r="D1657" s="138" t="s">
        <v>286</v>
      </c>
      <c r="E1657" s="702"/>
      <c r="F1657" s="449"/>
      <c r="G1657" s="245"/>
      <c r="H1657" s="245"/>
      <c r="I1657" s="476">
        <f>F1657+G1657+H1657</f>
        <v>0</v>
      </c>
      <c r="J1657" s="243" t="str">
        <f t="shared" si="429"/>
        <v/>
      </c>
      <c r="K1657" s="244"/>
      <c r="L1657" s="423"/>
      <c r="M1657" s="252"/>
      <c r="N1657" s="315">
        <f>I1657</f>
        <v>0</v>
      </c>
      <c r="O1657" s="424">
        <f>L1657+M1657-N1657</f>
        <v>0</v>
      </c>
      <c r="P1657" s="244"/>
      <c r="Q1657" s="661"/>
      <c r="R1657" s="665"/>
      <c r="S1657" s="665"/>
      <c r="T1657" s="665"/>
      <c r="U1657" s="665"/>
      <c r="V1657" s="665"/>
      <c r="W1657" s="709"/>
      <c r="X1657" s="313">
        <f t="shared" si="430"/>
        <v>0</v>
      </c>
    </row>
    <row r="1658" spans="2:24" ht="18.600000000000001" hidden="1" thickBot="1">
      <c r="B1658" s="136"/>
      <c r="C1658" s="137">
        <v>1981</v>
      </c>
      <c r="D1658" s="139" t="s">
        <v>287</v>
      </c>
      <c r="E1658" s="702"/>
      <c r="F1658" s="449"/>
      <c r="G1658" s="245"/>
      <c r="H1658" s="245"/>
      <c r="I1658" s="476">
        <f>F1658+G1658+H1658</f>
        <v>0</v>
      </c>
      <c r="J1658" s="243" t="str">
        <f t="shared" si="429"/>
        <v/>
      </c>
      <c r="K1658" s="244"/>
      <c r="L1658" s="423"/>
      <c r="M1658" s="252"/>
      <c r="N1658" s="315">
        <f>I1658</f>
        <v>0</v>
      </c>
      <c r="O1658" s="424">
        <f>L1658+M1658-N1658</f>
        <v>0</v>
      </c>
      <c r="P1658" s="244"/>
      <c r="Q1658" s="661"/>
      <c r="R1658" s="665"/>
      <c r="S1658" s="665"/>
      <c r="T1658" s="665"/>
      <c r="U1658" s="665"/>
      <c r="V1658" s="665"/>
      <c r="W1658" s="709"/>
      <c r="X1658" s="313">
        <f t="shared" si="430"/>
        <v>0</v>
      </c>
    </row>
    <row r="1659" spans="2:24" ht="18.600000000000001" hidden="1" thickBot="1">
      <c r="B1659" s="136"/>
      <c r="C1659" s="142">
        <v>1991</v>
      </c>
      <c r="D1659" s="141" t="s">
        <v>288</v>
      </c>
      <c r="E1659" s="702"/>
      <c r="F1659" s="449"/>
      <c r="G1659" s="245"/>
      <c r="H1659" s="245"/>
      <c r="I1659" s="476">
        <f>F1659+G1659+H1659</f>
        <v>0</v>
      </c>
      <c r="J1659" s="243" t="str">
        <f t="shared" si="429"/>
        <v/>
      </c>
      <c r="K1659" s="244"/>
      <c r="L1659" s="423"/>
      <c r="M1659" s="252"/>
      <c r="N1659" s="315">
        <f>I1659</f>
        <v>0</v>
      </c>
      <c r="O1659" s="424">
        <f>L1659+M1659-N1659</f>
        <v>0</v>
      </c>
      <c r="P1659" s="244"/>
      <c r="Q1659" s="661"/>
      <c r="R1659" s="665"/>
      <c r="S1659" s="665"/>
      <c r="T1659" s="665"/>
      <c r="U1659" s="665"/>
      <c r="V1659" s="665"/>
      <c r="W1659" s="709"/>
      <c r="X1659" s="313">
        <f t="shared" si="430"/>
        <v>0</v>
      </c>
    </row>
    <row r="1660" spans="2:24" ht="18.600000000000001" hidden="1" thickBot="1">
      <c r="B1660" s="684">
        <v>2100</v>
      </c>
      <c r="C1660" s="946" t="s">
        <v>1066</v>
      </c>
      <c r="D1660" s="946"/>
      <c r="E1660" s="685"/>
      <c r="F1660" s="686">
        <f>SUM(F1661:F1665)</f>
        <v>0</v>
      </c>
      <c r="G1660" s="687">
        <f>SUM(G1661:G1665)</f>
        <v>0</v>
      </c>
      <c r="H1660" s="687">
        <f>SUM(H1661:H1665)</f>
        <v>0</v>
      </c>
      <c r="I1660" s="687">
        <f>SUM(I1661:I1665)</f>
        <v>0</v>
      </c>
      <c r="J1660" s="243" t="str">
        <f t="shared" si="429"/>
        <v/>
      </c>
      <c r="K1660" s="244"/>
      <c r="L1660" s="316">
        <f>SUM(L1661:L1665)</f>
        <v>0</v>
      </c>
      <c r="M1660" s="317">
        <f>SUM(M1661:M1665)</f>
        <v>0</v>
      </c>
      <c r="N1660" s="425">
        <f>SUM(N1661:N1665)</f>
        <v>0</v>
      </c>
      <c r="O1660" s="426">
        <f>SUM(O1661:O1665)</f>
        <v>0</v>
      </c>
      <c r="P1660" s="244"/>
      <c r="Q1660" s="663"/>
      <c r="R1660" s="664"/>
      <c r="S1660" s="664"/>
      <c r="T1660" s="664"/>
      <c r="U1660" s="664"/>
      <c r="V1660" s="664"/>
      <c r="W1660" s="710"/>
      <c r="X1660" s="313">
        <f t="shared" si="430"/>
        <v>0</v>
      </c>
    </row>
    <row r="1661" spans="2:24" ht="18.600000000000001" hidden="1" thickBot="1">
      <c r="B1661" s="136"/>
      <c r="C1661" s="144">
        <v>2110</v>
      </c>
      <c r="D1661" s="147" t="s">
        <v>226</v>
      </c>
      <c r="E1661" s="702"/>
      <c r="F1661" s="449"/>
      <c r="G1661" s="245"/>
      <c r="H1661" s="245"/>
      <c r="I1661" s="476">
        <f>F1661+G1661+H1661</f>
        <v>0</v>
      </c>
      <c r="J1661" s="243" t="str">
        <f t="shared" si="429"/>
        <v/>
      </c>
      <c r="K1661" s="244"/>
      <c r="L1661" s="423"/>
      <c r="M1661" s="252"/>
      <c r="N1661" s="315">
        <f>I1661</f>
        <v>0</v>
      </c>
      <c r="O1661" s="424">
        <f>L1661+M1661-N1661</f>
        <v>0</v>
      </c>
      <c r="P1661" s="244"/>
      <c r="Q1661" s="661"/>
      <c r="R1661" s="665"/>
      <c r="S1661" s="665"/>
      <c r="T1661" s="665"/>
      <c r="U1661" s="665"/>
      <c r="V1661" s="665"/>
      <c r="W1661" s="709"/>
      <c r="X1661" s="313">
        <f t="shared" si="430"/>
        <v>0</v>
      </c>
    </row>
    <row r="1662" spans="2:24" ht="18.600000000000001" hidden="1" thickBot="1">
      <c r="B1662" s="171"/>
      <c r="C1662" s="137">
        <v>2120</v>
      </c>
      <c r="D1662" s="159" t="s">
        <v>227</v>
      </c>
      <c r="E1662" s="702"/>
      <c r="F1662" s="449"/>
      <c r="G1662" s="245"/>
      <c r="H1662" s="245"/>
      <c r="I1662" s="476">
        <f>F1662+G1662+H1662</f>
        <v>0</v>
      </c>
      <c r="J1662" s="243" t="str">
        <f t="shared" si="429"/>
        <v/>
      </c>
      <c r="K1662" s="244"/>
      <c r="L1662" s="423"/>
      <c r="M1662" s="252"/>
      <c r="N1662" s="315">
        <f>I1662</f>
        <v>0</v>
      </c>
      <c r="O1662" s="424">
        <f>L1662+M1662-N1662</f>
        <v>0</v>
      </c>
      <c r="P1662" s="244"/>
      <c r="Q1662" s="661"/>
      <c r="R1662" s="665"/>
      <c r="S1662" s="665"/>
      <c r="T1662" s="665"/>
      <c r="U1662" s="665"/>
      <c r="V1662" s="665"/>
      <c r="W1662" s="709"/>
      <c r="X1662" s="313">
        <f t="shared" si="430"/>
        <v>0</v>
      </c>
    </row>
    <row r="1663" spans="2:24" ht="18.600000000000001" hidden="1" thickBot="1">
      <c r="B1663" s="171"/>
      <c r="C1663" s="137">
        <v>2125</v>
      </c>
      <c r="D1663" s="156" t="s">
        <v>1059</v>
      </c>
      <c r="E1663" s="702"/>
      <c r="F1663" s="592">
        <v>0</v>
      </c>
      <c r="G1663" s="592">
        <v>0</v>
      </c>
      <c r="H1663" s="592">
        <v>0</v>
      </c>
      <c r="I1663" s="476">
        <f>F1663+G1663+H1663</f>
        <v>0</v>
      </c>
      <c r="J1663" s="243" t="str">
        <f t="shared" si="429"/>
        <v/>
      </c>
      <c r="K1663" s="244"/>
      <c r="L1663" s="423"/>
      <c r="M1663" s="252"/>
      <c r="N1663" s="315">
        <f>I1663</f>
        <v>0</v>
      </c>
      <c r="O1663" s="424">
        <f>L1663+M1663-N1663</f>
        <v>0</v>
      </c>
      <c r="P1663" s="244"/>
      <c r="Q1663" s="661"/>
      <c r="R1663" s="665"/>
      <c r="S1663" s="665"/>
      <c r="T1663" s="665"/>
      <c r="U1663" s="665"/>
      <c r="V1663" s="665"/>
      <c r="W1663" s="709"/>
      <c r="X1663" s="313">
        <f t="shared" si="430"/>
        <v>0</v>
      </c>
    </row>
    <row r="1664" spans="2:24" ht="18.600000000000001" hidden="1" thickBot="1">
      <c r="B1664" s="143"/>
      <c r="C1664" s="137">
        <v>2140</v>
      </c>
      <c r="D1664" s="159" t="s">
        <v>229</v>
      </c>
      <c r="E1664" s="702"/>
      <c r="F1664" s="592">
        <v>0</v>
      </c>
      <c r="G1664" s="592">
        <v>0</v>
      </c>
      <c r="H1664" s="592">
        <v>0</v>
      </c>
      <c r="I1664" s="476">
        <f>F1664+G1664+H1664</f>
        <v>0</v>
      </c>
      <c r="J1664" s="243" t="str">
        <f t="shared" si="429"/>
        <v/>
      </c>
      <c r="K1664" s="244"/>
      <c r="L1664" s="423"/>
      <c r="M1664" s="252"/>
      <c r="N1664" s="315">
        <f>I1664</f>
        <v>0</v>
      </c>
      <c r="O1664" s="424">
        <f>L1664+M1664-N1664</f>
        <v>0</v>
      </c>
      <c r="P1664" s="244"/>
      <c r="Q1664" s="661"/>
      <c r="R1664" s="665"/>
      <c r="S1664" s="665"/>
      <c r="T1664" s="665"/>
      <c r="U1664" s="665"/>
      <c r="V1664" s="665"/>
      <c r="W1664" s="709"/>
      <c r="X1664" s="313">
        <f t="shared" si="430"/>
        <v>0</v>
      </c>
    </row>
    <row r="1665" spans="2:24" ht="18.600000000000001" hidden="1" thickBot="1">
      <c r="B1665" s="136"/>
      <c r="C1665" s="142">
        <v>2190</v>
      </c>
      <c r="D1665" s="491" t="s">
        <v>230</v>
      </c>
      <c r="E1665" s="702"/>
      <c r="F1665" s="449"/>
      <c r="G1665" s="245"/>
      <c r="H1665" s="245"/>
      <c r="I1665" s="476">
        <f>F1665+G1665+H1665</f>
        <v>0</v>
      </c>
      <c r="J1665" s="243" t="str">
        <f t="shared" si="429"/>
        <v/>
      </c>
      <c r="K1665" s="244"/>
      <c r="L1665" s="423"/>
      <c r="M1665" s="252"/>
      <c r="N1665" s="315">
        <f>I1665</f>
        <v>0</v>
      </c>
      <c r="O1665" s="424">
        <f>L1665+M1665-N1665</f>
        <v>0</v>
      </c>
      <c r="P1665" s="244"/>
      <c r="Q1665" s="661"/>
      <c r="R1665" s="665"/>
      <c r="S1665" s="665"/>
      <c r="T1665" s="665"/>
      <c r="U1665" s="665"/>
      <c r="V1665" s="665"/>
      <c r="W1665" s="709"/>
      <c r="X1665" s="313">
        <f t="shared" si="430"/>
        <v>0</v>
      </c>
    </row>
    <row r="1666" spans="2:24" ht="18.600000000000001" hidden="1" thickBot="1">
      <c r="B1666" s="684">
        <v>2200</v>
      </c>
      <c r="C1666" s="946" t="s">
        <v>231</v>
      </c>
      <c r="D1666" s="946"/>
      <c r="E1666" s="685"/>
      <c r="F1666" s="686">
        <f>SUM(F1667:F1668)</f>
        <v>0</v>
      </c>
      <c r="G1666" s="687">
        <f>SUM(G1667:G1668)</f>
        <v>0</v>
      </c>
      <c r="H1666" s="687">
        <f>SUM(H1667:H1668)</f>
        <v>0</v>
      </c>
      <c r="I1666" s="687">
        <f>SUM(I1667:I1668)</f>
        <v>0</v>
      </c>
      <c r="J1666" s="243" t="str">
        <f t="shared" si="429"/>
        <v/>
      </c>
      <c r="K1666" s="244"/>
      <c r="L1666" s="316">
        <f>SUM(L1667:L1668)</f>
        <v>0</v>
      </c>
      <c r="M1666" s="317">
        <f>SUM(M1667:M1668)</f>
        <v>0</v>
      </c>
      <c r="N1666" s="425">
        <f>SUM(N1667:N1668)</f>
        <v>0</v>
      </c>
      <c r="O1666" s="426">
        <f>SUM(O1667:O1668)</f>
        <v>0</v>
      </c>
      <c r="P1666" s="244"/>
      <c r="Q1666" s="663"/>
      <c r="R1666" s="664"/>
      <c r="S1666" s="664"/>
      <c r="T1666" s="664"/>
      <c r="U1666" s="664"/>
      <c r="V1666" s="664"/>
      <c r="W1666" s="710"/>
      <c r="X1666" s="313">
        <f t="shared" si="430"/>
        <v>0</v>
      </c>
    </row>
    <row r="1667" spans="2:24" ht="18.600000000000001" hidden="1" thickBot="1">
      <c r="B1667" s="136"/>
      <c r="C1667" s="137">
        <v>2221</v>
      </c>
      <c r="D1667" s="139" t="s">
        <v>1439</v>
      </c>
      <c r="E1667" s="702"/>
      <c r="F1667" s="449"/>
      <c r="G1667" s="245"/>
      <c r="H1667" s="245"/>
      <c r="I1667" s="476">
        <f>F1667+G1667+H1667</f>
        <v>0</v>
      </c>
      <c r="J1667" s="243" t="str">
        <f t="shared" si="429"/>
        <v/>
      </c>
      <c r="K1667" s="244"/>
      <c r="L1667" s="423"/>
      <c r="M1667" s="252"/>
      <c r="N1667" s="315">
        <f t="shared" ref="N1667:N1675" si="431">I1667</f>
        <v>0</v>
      </c>
      <c r="O1667" s="424">
        <f t="shared" ref="O1667:O1675" si="432">L1667+M1667-N1667</f>
        <v>0</v>
      </c>
      <c r="P1667" s="244"/>
      <c r="Q1667" s="661"/>
      <c r="R1667" s="665"/>
      <c r="S1667" s="665"/>
      <c r="T1667" s="665"/>
      <c r="U1667" s="665"/>
      <c r="V1667" s="665"/>
      <c r="W1667" s="709"/>
      <c r="X1667" s="313">
        <f t="shared" si="430"/>
        <v>0</v>
      </c>
    </row>
    <row r="1668" spans="2:24" ht="18.600000000000001" hidden="1" thickBot="1">
      <c r="B1668" s="136"/>
      <c r="C1668" s="142">
        <v>2224</v>
      </c>
      <c r="D1668" s="141" t="s">
        <v>232</v>
      </c>
      <c r="E1668" s="702"/>
      <c r="F1668" s="449"/>
      <c r="G1668" s="245"/>
      <c r="H1668" s="245"/>
      <c r="I1668" s="476">
        <f>F1668+G1668+H1668</f>
        <v>0</v>
      </c>
      <c r="J1668" s="243" t="str">
        <f t="shared" si="429"/>
        <v/>
      </c>
      <c r="K1668" s="244"/>
      <c r="L1668" s="423"/>
      <c r="M1668" s="252"/>
      <c r="N1668" s="315">
        <f t="shared" si="431"/>
        <v>0</v>
      </c>
      <c r="O1668" s="424">
        <f t="shared" si="432"/>
        <v>0</v>
      </c>
      <c r="P1668" s="244"/>
      <c r="Q1668" s="661"/>
      <c r="R1668" s="665"/>
      <c r="S1668" s="665"/>
      <c r="T1668" s="665"/>
      <c r="U1668" s="665"/>
      <c r="V1668" s="665"/>
      <c r="W1668" s="709"/>
      <c r="X1668" s="313">
        <f t="shared" si="430"/>
        <v>0</v>
      </c>
    </row>
    <row r="1669" spans="2:24" ht="18.600000000000001" hidden="1" thickBot="1">
      <c r="B1669" s="684">
        <v>2500</v>
      </c>
      <c r="C1669" s="949" t="s">
        <v>233</v>
      </c>
      <c r="D1669" s="949"/>
      <c r="E1669" s="685"/>
      <c r="F1669" s="688"/>
      <c r="G1669" s="689"/>
      <c r="H1669" s="689"/>
      <c r="I1669" s="690">
        <f>F1669+G1669+H1669</f>
        <v>0</v>
      </c>
      <c r="J1669" s="243" t="str">
        <f t="shared" si="429"/>
        <v/>
      </c>
      <c r="K1669" s="244"/>
      <c r="L1669" s="428"/>
      <c r="M1669" s="254"/>
      <c r="N1669" s="315">
        <f t="shared" si="431"/>
        <v>0</v>
      </c>
      <c r="O1669" s="424">
        <f t="shared" si="432"/>
        <v>0</v>
      </c>
      <c r="P1669" s="244"/>
      <c r="Q1669" s="663"/>
      <c r="R1669" s="664"/>
      <c r="S1669" s="665"/>
      <c r="T1669" s="665"/>
      <c r="U1669" s="664"/>
      <c r="V1669" s="665"/>
      <c r="W1669" s="709"/>
      <c r="X1669" s="313">
        <f t="shared" si="430"/>
        <v>0</v>
      </c>
    </row>
    <row r="1670" spans="2:24" ht="18.600000000000001" hidden="1" thickBot="1">
      <c r="B1670" s="684">
        <v>2600</v>
      </c>
      <c r="C1670" s="952" t="s">
        <v>234</v>
      </c>
      <c r="D1670" s="962"/>
      <c r="E1670" s="685"/>
      <c r="F1670" s="688"/>
      <c r="G1670" s="689"/>
      <c r="H1670" s="689"/>
      <c r="I1670" s="690">
        <f>F1670+G1670+H1670</f>
        <v>0</v>
      </c>
      <c r="J1670" s="243" t="str">
        <f t="shared" si="429"/>
        <v/>
      </c>
      <c r="K1670" s="244"/>
      <c r="L1670" s="428"/>
      <c r="M1670" s="254"/>
      <c r="N1670" s="315">
        <f t="shared" si="431"/>
        <v>0</v>
      </c>
      <c r="O1670" s="424">
        <f t="shared" si="432"/>
        <v>0</v>
      </c>
      <c r="P1670" s="244"/>
      <c r="Q1670" s="663"/>
      <c r="R1670" s="664"/>
      <c r="S1670" s="665"/>
      <c r="T1670" s="665"/>
      <c r="U1670" s="664"/>
      <c r="V1670" s="665"/>
      <c r="W1670" s="709"/>
      <c r="X1670" s="313">
        <f t="shared" si="430"/>
        <v>0</v>
      </c>
    </row>
    <row r="1671" spans="2:24" ht="18.600000000000001" hidden="1" thickBot="1">
      <c r="B1671" s="684">
        <v>2700</v>
      </c>
      <c r="C1671" s="952" t="s">
        <v>235</v>
      </c>
      <c r="D1671" s="962"/>
      <c r="E1671" s="685"/>
      <c r="F1671" s="688"/>
      <c r="G1671" s="689"/>
      <c r="H1671" s="689"/>
      <c r="I1671" s="690">
        <f>F1671+G1671+H1671</f>
        <v>0</v>
      </c>
      <c r="J1671" s="243" t="str">
        <f t="shared" si="429"/>
        <v/>
      </c>
      <c r="K1671" s="244"/>
      <c r="L1671" s="428"/>
      <c r="M1671" s="254"/>
      <c r="N1671" s="315">
        <f t="shared" si="431"/>
        <v>0</v>
      </c>
      <c r="O1671" s="424">
        <f t="shared" si="432"/>
        <v>0</v>
      </c>
      <c r="P1671" s="244"/>
      <c r="Q1671" s="663"/>
      <c r="R1671" s="664"/>
      <c r="S1671" s="665"/>
      <c r="T1671" s="665"/>
      <c r="U1671" s="664"/>
      <c r="V1671" s="665"/>
      <c r="W1671" s="709"/>
      <c r="X1671" s="313">
        <f t="shared" si="430"/>
        <v>0</v>
      </c>
    </row>
    <row r="1672" spans="2:24" ht="18.600000000000001" hidden="1" thickBot="1">
      <c r="B1672" s="684">
        <v>2800</v>
      </c>
      <c r="C1672" s="952" t="s">
        <v>1681</v>
      </c>
      <c r="D1672" s="962"/>
      <c r="E1672" s="685"/>
      <c r="F1672" s="686">
        <f>SUM(F1673:F1675)</f>
        <v>0</v>
      </c>
      <c r="G1672" s="687">
        <f>SUM(G1673:G1675)</f>
        <v>0</v>
      </c>
      <c r="H1672" s="687">
        <f>SUM(H1673:H1675)</f>
        <v>0</v>
      </c>
      <c r="I1672" s="687">
        <f>SUM(I1673:I1675)</f>
        <v>0</v>
      </c>
      <c r="J1672" s="243" t="str">
        <f t="shared" si="429"/>
        <v/>
      </c>
      <c r="K1672" s="244"/>
      <c r="L1672" s="428"/>
      <c r="M1672" s="254"/>
      <c r="N1672" s="315">
        <f t="shared" si="431"/>
        <v>0</v>
      </c>
      <c r="O1672" s="424">
        <f t="shared" si="432"/>
        <v>0</v>
      </c>
      <c r="P1672" s="244"/>
      <c r="Q1672" s="663"/>
      <c r="R1672" s="664"/>
      <c r="S1672" s="665"/>
      <c r="T1672" s="665"/>
      <c r="U1672" s="664"/>
      <c r="V1672" s="665"/>
      <c r="W1672" s="709"/>
      <c r="X1672" s="313">
        <f t="shared" si="430"/>
        <v>0</v>
      </c>
    </row>
    <row r="1673" spans="2:24" ht="18.600000000000001" hidden="1" thickBot="1">
      <c r="B1673" s="136"/>
      <c r="C1673" s="144">
        <v>2810</v>
      </c>
      <c r="D1673" s="138" t="s">
        <v>1880</v>
      </c>
      <c r="E1673" s="702"/>
      <c r="F1673" s="449"/>
      <c r="G1673" s="245"/>
      <c r="H1673" s="245"/>
      <c r="I1673" s="476"/>
      <c r="J1673" s="243" t="str">
        <f t="shared" si="429"/>
        <v/>
      </c>
      <c r="K1673" s="244"/>
      <c r="L1673" s="423"/>
      <c r="M1673" s="252"/>
      <c r="N1673" s="315">
        <f t="shared" si="431"/>
        <v>0</v>
      </c>
      <c r="O1673" s="424">
        <f t="shared" si="432"/>
        <v>0</v>
      </c>
      <c r="P1673" s="244"/>
      <c r="Q1673" s="661"/>
      <c r="R1673" s="665"/>
      <c r="S1673" s="665"/>
      <c r="T1673" s="665"/>
      <c r="U1673" s="665"/>
      <c r="V1673" s="665"/>
      <c r="W1673" s="709"/>
      <c r="X1673" s="313">
        <f t="shared" si="430"/>
        <v>0</v>
      </c>
    </row>
    <row r="1674" spans="2:24" ht="18.600000000000001" hidden="1" thickBot="1">
      <c r="B1674" s="136"/>
      <c r="C1674" s="137">
        <v>2820</v>
      </c>
      <c r="D1674" s="139" t="s">
        <v>1881</v>
      </c>
      <c r="E1674" s="702"/>
      <c r="F1674" s="449"/>
      <c r="G1674" s="245"/>
      <c r="H1674" s="245"/>
      <c r="I1674" s="476">
        <f>F1674+G1674+H1674</f>
        <v>0</v>
      </c>
      <c r="J1674" s="243" t="str">
        <f t="shared" si="429"/>
        <v/>
      </c>
      <c r="K1674" s="244"/>
      <c r="L1674" s="423"/>
      <c r="M1674" s="252"/>
      <c r="N1674" s="315">
        <f t="shared" si="431"/>
        <v>0</v>
      </c>
      <c r="O1674" s="424">
        <f t="shared" si="432"/>
        <v>0</v>
      </c>
      <c r="P1674" s="244"/>
      <c r="Q1674" s="661"/>
      <c r="R1674" s="665"/>
      <c r="S1674" s="665"/>
      <c r="T1674" s="665"/>
      <c r="U1674" s="665"/>
      <c r="V1674" s="665"/>
      <c r="W1674" s="709"/>
      <c r="X1674" s="313">
        <f t="shared" si="430"/>
        <v>0</v>
      </c>
    </row>
    <row r="1675" spans="2:24" ht="31.8" hidden="1" thickBot="1">
      <c r="B1675" s="136"/>
      <c r="C1675" s="142">
        <v>2890</v>
      </c>
      <c r="D1675" s="141" t="s">
        <v>1882</v>
      </c>
      <c r="E1675" s="702"/>
      <c r="F1675" s="449"/>
      <c r="G1675" s="245"/>
      <c r="H1675" s="245"/>
      <c r="I1675" s="476">
        <f>F1675+G1675+H1675</f>
        <v>0</v>
      </c>
      <c r="J1675" s="243" t="str">
        <f t="shared" si="429"/>
        <v/>
      </c>
      <c r="K1675" s="244"/>
      <c r="L1675" s="423"/>
      <c r="M1675" s="252"/>
      <c r="N1675" s="315">
        <f t="shared" si="431"/>
        <v>0</v>
      </c>
      <c r="O1675" s="424">
        <f t="shared" si="432"/>
        <v>0</v>
      </c>
      <c r="P1675" s="244"/>
      <c r="Q1675" s="661"/>
      <c r="R1675" s="665"/>
      <c r="S1675" s="665"/>
      <c r="T1675" s="665"/>
      <c r="U1675" s="665"/>
      <c r="V1675" s="665"/>
      <c r="W1675" s="709"/>
      <c r="X1675" s="313">
        <f t="shared" si="430"/>
        <v>0</v>
      </c>
    </row>
    <row r="1676" spans="2:24" ht="18.600000000000001" hidden="1" thickBot="1">
      <c r="B1676" s="684">
        <v>2900</v>
      </c>
      <c r="C1676" s="948" t="s">
        <v>236</v>
      </c>
      <c r="D1676" s="966"/>
      <c r="E1676" s="685"/>
      <c r="F1676" s="686">
        <f>SUM(F1677:F1684)</f>
        <v>0</v>
      </c>
      <c r="G1676" s="687">
        <f>SUM(G1677:G1684)</f>
        <v>0</v>
      </c>
      <c r="H1676" s="687">
        <f>SUM(H1677:H1684)</f>
        <v>0</v>
      </c>
      <c r="I1676" s="687">
        <f>SUM(I1677:I1684)</f>
        <v>0</v>
      </c>
      <c r="J1676" s="243" t="str">
        <f t="shared" si="429"/>
        <v/>
      </c>
      <c r="K1676" s="244"/>
      <c r="L1676" s="316">
        <f>SUM(L1677:L1684)</f>
        <v>0</v>
      </c>
      <c r="M1676" s="317">
        <f>SUM(M1677:M1684)</f>
        <v>0</v>
      </c>
      <c r="N1676" s="425">
        <f>SUM(N1677:N1684)</f>
        <v>0</v>
      </c>
      <c r="O1676" s="426">
        <f>SUM(O1677:O1684)</f>
        <v>0</v>
      </c>
      <c r="P1676" s="244"/>
      <c r="Q1676" s="663"/>
      <c r="R1676" s="664"/>
      <c r="S1676" s="664"/>
      <c r="T1676" s="664"/>
      <c r="U1676" s="664"/>
      <c r="V1676" s="664"/>
      <c r="W1676" s="710"/>
      <c r="X1676" s="313">
        <f t="shared" si="430"/>
        <v>0</v>
      </c>
    </row>
    <row r="1677" spans="2:24" ht="18.600000000000001" hidden="1" thickBot="1">
      <c r="B1677" s="172"/>
      <c r="C1677" s="144">
        <v>2910</v>
      </c>
      <c r="D1677" s="319" t="s">
        <v>1718</v>
      </c>
      <c r="E1677" s="702"/>
      <c r="F1677" s="449"/>
      <c r="G1677" s="245"/>
      <c r="H1677" s="245"/>
      <c r="I1677" s="476">
        <f t="shared" ref="I1677:I1684" si="433">F1677+G1677+H1677</f>
        <v>0</v>
      </c>
      <c r="J1677" s="243" t="str">
        <f t="shared" si="429"/>
        <v/>
      </c>
      <c r="K1677" s="244"/>
      <c r="L1677" s="423"/>
      <c r="M1677" s="252"/>
      <c r="N1677" s="315">
        <f t="shared" ref="N1677:N1684" si="434">I1677</f>
        <v>0</v>
      </c>
      <c r="O1677" s="424">
        <f t="shared" ref="O1677:O1684" si="435">L1677+M1677-N1677</f>
        <v>0</v>
      </c>
      <c r="P1677" s="244"/>
      <c r="Q1677" s="661"/>
      <c r="R1677" s="665"/>
      <c r="S1677" s="665"/>
      <c r="T1677" s="665"/>
      <c r="U1677" s="665"/>
      <c r="V1677" s="665"/>
      <c r="W1677" s="709"/>
      <c r="X1677" s="313">
        <f t="shared" si="430"/>
        <v>0</v>
      </c>
    </row>
    <row r="1678" spans="2:24" ht="18.600000000000001" hidden="1" thickBot="1">
      <c r="B1678" s="172"/>
      <c r="C1678" s="144">
        <v>2920</v>
      </c>
      <c r="D1678" s="319" t="s">
        <v>237</v>
      </c>
      <c r="E1678" s="702"/>
      <c r="F1678" s="449"/>
      <c r="G1678" s="245"/>
      <c r="H1678" s="245"/>
      <c r="I1678" s="476">
        <f t="shared" si="433"/>
        <v>0</v>
      </c>
      <c r="J1678" s="243" t="str">
        <f t="shared" si="429"/>
        <v/>
      </c>
      <c r="K1678" s="244"/>
      <c r="L1678" s="423"/>
      <c r="M1678" s="252"/>
      <c r="N1678" s="315">
        <f t="shared" si="434"/>
        <v>0</v>
      </c>
      <c r="O1678" s="424">
        <f t="shared" si="435"/>
        <v>0</v>
      </c>
      <c r="P1678" s="244"/>
      <c r="Q1678" s="661"/>
      <c r="R1678" s="665"/>
      <c r="S1678" s="665"/>
      <c r="T1678" s="665"/>
      <c r="U1678" s="665"/>
      <c r="V1678" s="665"/>
      <c r="W1678" s="709"/>
      <c r="X1678" s="313">
        <f t="shared" si="430"/>
        <v>0</v>
      </c>
    </row>
    <row r="1679" spans="2:24" ht="33" hidden="1" thickBot="1">
      <c r="B1679" s="172"/>
      <c r="C1679" s="168">
        <v>2969</v>
      </c>
      <c r="D1679" s="320" t="s">
        <v>238</v>
      </c>
      <c r="E1679" s="702"/>
      <c r="F1679" s="449"/>
      <c r="G1679" s="245"/>
      <c r="H1679" s="245"/>
      <c r="I1679" s="476">
        <f t="shared" si="433"/>
        <v>0</v>
      </c>
      <c r="J1679" s="243" t="str">
        <f t="shared" si="429"/>
        <v/>
      </c>
      <c r="K1679" s="244"/>
      <c r="L1679" s="423"/>
      <c r="M1679" s="252"/>
      <c r="N1679" s="315">
        <f t="shared" si="434"/>
        <v>0</v>
      </c>
      <c r="O1679" s="424">
        <f t="shared" si="435"/>
        <v>0</v>
      </c>
      <c r="P1679" s="244"/>
      <c r="Q1679" s="661"/>
      <c r="R1679" s="665"/>
      <c r="S1679" s="665"/>
      <c r="T1679" s="665"/>
      <c r="U1679" s="665"/>
      <c r="V1679" s="665"/>
      <c r="W1679" s="709"/>
      <c r="X1679" s="313">
        <f t="shared" si="430"/>
        <v>0</v>
      </c>
    </row>
    <row r="1680" spans="2:24" ht="33" hidden="1" thickBot="1">
      <c r="B1680" s="172"/>
      <c r="C1680" s="168">
        <v>2970</v>
      </c>
      <c r="D1680" s="320" t="s">
        <v>239</v>
      </c>
      <c r="E1680" s="702"/>
      <c r="F1680" s="449"/>
      <c r="G1680" s="245"/>
      <c r="H1680" s="245"/>
      <c r="I1680" s="476">
        <f t="shared" si="433"/>
        <v>0</v>
      </c>
      <c r="J1680" s="243" t="str">
        <f t="shared" si="429"/>
        <v/>
      </c>
      <c r="K1680" s="244"/>
      <c r="L1680" s="423"/>
      <c r="M1680" s="252"/>
      <c r="N1680" s="315">
        <f t="shared" si="434"/>
        <v>0</v>
      </c>
      <c r="O1680" s="424">
        <f t="shared" si="435"/>
        <v>0</v>
      </c>
      <c r="P1680" s="244"/>
      <c r="Q1680" s="661"/>
      <c r="R1680" s="665"/>
      <c r="S1680" s="665"/>
      <c r="T1680" s="665"/>
      <c r="U1680" s="665"/>
      <c r="V1680" s="665"/>
      <c r="W1680" s="709"/>
      <c r="X1680" s="313">
        <f t="shared" si="430"/>
        <v>0</v>
      </c>
    </row>
    <row r="1681" spans="2:24" ht="18.600000000000001" hidden="1" thickBot="1">
      <c r="B1681" s="172"/>
      <c r="C1681" s="166">
        <v>2989</v>
      </c>
      <c r="D1681" s="321" t="s">
        <v>240</v>
      </c>
      <c r="E1681" s="702"/>
      <c r="F1681" s="449"/>
      <c r="G1681" s="245"/>
      <c r="H1681" s="245"/>
      <c r="I1681" s="476">
        <f t="shared" si="433"/>
        <v>0</v>
      </c>
      <c r="J1681" s="243" t="str">
        <f t="shared" si="429"/>
        <v/>
      </c>
      <c r="K1681" s="244"/>
      <c r="L1681" s="423"/>
      <c r="M1681" s="252"/>
      <c r="N1681" s="315">
        <f t="shared" si="434"/>
        <v>0</v>
      </c>
      <c r="O1681" s="424">
        <f t="shared" si="435"/>
        <v>0</v>
      </c>
      <c r="P1681" s="244"/>
      <c r="Q1681" s="661"/>
      <c r="R1681" s="665"/>
      <c r="S1681" s="665"/>
      <c r="T1681" s="665"/>
      <c r="U1681" s="665"/>
      <c r="V1681" s="665"/>
      <c r="W1681" s="709"/>
      <c r="X1681" s="313">
        <f t="shared" si="430"/>
        <v>0</v>
      </c>
    </row>
    <row r="1682" spans="2:24" ht="33" hidden="1" thickBot="1">
      <c r="B1682" s="136"/>
      <c r="C1682" s="137">
        <v>2990</v>
      </c>
      <c r="D1682" s="322" t="s">
        <v>1699</v>
      </c>
      <c r="E1682" s="702"/>
      <c r="F1682" s="449"/>
      <c r="G1682" s="245"/>
      <c r="H1682" s="245"/>
      <c r="I1682" s="476">
        <f t="shared" si="433"/>
        <v>0</v>
      </c>
      <c r="J1682" s="243" t="str">
        <f t="shared" si="429"/>
        <v/>
      </c>
      <c r="K1682" s="244"/>
      <c r="L1682" s="423"/>
      <c r="M1682" s="252"/>
      <c r="N1682" s="315">
        <f t="shared" si="434"/>
        <v>0</v>
      </c>
      <c r="O1682" s="424">
        <f t="shared" si="435"/>
        <v>0</v>
      </c>
      <c r="P1682" s="244"/>
      <c r="Q1682" s="661"/>
      <c r="R1682" s="665"/>
      <c r="S1682" s="665"/>
      <c r="T1682" s="665"/>
      <c r="U1682" s="665"/>
      <c r="V1682" s="665"/>
      <c r="W1682" s="709"/>
      <c r="X1682" s="313">
        <f t="shared" si="430"/>
        <v>0</v>
      </c>
    </row>
    <row r="1683" spans="2:24" ht="18.600000000000001" hidden="1" thickBot="1">
      <c r="B1683" s="136"/>
      <c r="C1683" s="137">
        <v>2991</v>
      </c>
      <c r="D1683" s="322" t="s">
        <v>241</v>
      </c>
      <c r="E1683" s="702"/>
      <c r="F1683" s="449"/>
      <c r="G1683" s="245"/>
      <c r="H1683" s="245"/>
      <c r="I1683" s="476">
        <f t="shared" si="433"/>
        <v>0</v>
      </c>
      <c r="J1683" s="243" t="str">
        <f t="shared" si="429"/>
        <v/>
      </c>
      <c r="K1683" s="244"/>
      <c r="L1683" s="423"/>
      <c r="M1683" s="252"/>
      <c r="N1683" s="315">
        <f t="shared" si="434"/>
        <v>0</v>
      </c>
      <c r="O1683" s="424">
        <f t="shared" si="435"/>
        <v>0</v>
      </c>
      <c r="P1683" s="244"/>
      <c r="Q1683" s="661"/>
      <c r="R1683" s="665"/>
      <c r="S1683" s="665"/>
      <c r="T1683" s="665"/>
      <c r="U1683" s="665"/>
      <c r="V1683" s="665"/>
      <c r="W1683" s="709"/>
      <c r="X1683" s="313">
        <f t="shared" si="430"/>
        <v>0</v>
      </c>
    </row>
    <row r="1684" spans="2:24" ht="18.600000000000001" hidden="1" thickBot="1">
      <c r="B1684" s="136"/>
      <c r="C1684" s="142">
        <v>2992</v>
      </c>
      <c r="D1684" s="154" t="s">
        <v>242</v>
      </c>
      <c r="E1684" s="702"/>
      <c r="F1684" s="449"/>
      <c r="G1684" s="245"/>
      <c r="H1684" s="245"/>
      <c r="I1684" s="476">
        <f t="shared" si="433"/>
        <v>0</v>
      </c>
      <c r="J1684" s="243" t="str">
        <f t="shared" ref="J1684:J1715" si="436">(IF($E1684&lt;&gt;0,$J$2,IF($I1684&lt;&gt;0,$J$2,"")))</f>
        <v/>
      </c>
      <c r="K1684" s="244"/>
      <c r="L1684" s="423"/>
      <c r="M1684" s="252"/>
      <c r="N1684" s="315">
        <f t="shared" si="434"/>
        <v>0</v>
      </c>
      <c r="O1684" s="424">
        <f t="shared" si="435"/>
        <v>0</v>
      </c>
      <c r="P1684" s="244"/>
      <c r="Q1684" s="661"/>
      <c r="R1684" s="665"/>
      <c r="S1684" s="665"/>
      <c r="T1684" s="665"/>
      <c r="U1684" s="665"/>
      <c r="V1684" s="665"/>
      <c r="W1684" s="709"/>
      <c r="X1684" s="313">
        <f t="shared" ref="X1684:X1715" si="437">T1684-U1684-V1684-W1684</f>
        <v>0</v>
      </c>
    </row>
    <row r="1685" spans="2:24" ht="18.600000000000001" hidden="1" thickBot="1">
      <c r="B1685" s="684">
        <v>3300</v>
      </c>
      <c r="C1685" s="948" t="s">
        <v>1738</v>
      </c>
      <c r="D1685" s="948"/>
      <c r="E1685" s="685"/>
      <c r="F1685" s="671">
        <v>0</v>
      </c>
      <c r="G1685" s="671">
        <v>0</v>
      </c>
      <c r="H1685" s="671">
        <v>0</v>
      </c>
      <c r="I1685" s="687">
        <f>SUM(I1686:I1690)</f>
        <v>0</v>
      </c>
      <c r="J1685" s="243" t="str">
        <f t="shared" si="436"/>
        <v/>
      </c>
      <c r="K1685" s="244"/>
      <c r="L1685" s="663"/>
      <c r="M1685" s="664"/>
      <c r="N1685" s="664"/>
      <c r="O1685" s="710"/>
      <c r="P1685" s="244"/>
      <c r="Q1685" s="663"/>
      <c r="R1685" s="664"/>
      <c r="S1685" s="664"/>
      <c r="T1685" s="664"/>
      <c r="U1685" s="664"/>
      <c r="V1685" s="664"/>
      <c r="W1685" s="710"/>
      <c r="X1685" s="313">
        <f t="shared" si="437"/>
        <v>0</v>
      </c>
    </row>
    <row r="1686" spans="2:24" ht="18.600000000000001" hidden="1" thickBot="1">
      <c r="B1686" s="143"/>
      <c r="C1686" s="144">
        <v>3301</v>
      </c>
      <c r="D1686" s="460" t="s">
        <v>243</v>
      </c>
      <c r="E1686" s="702"/>
      <c r="F1686" s="592">
        <v>0</v>
      </c>
      <c r="G1686" s="592">
        <v>0</v>
      </c>
      <c r="H1686" s="592">
        <v>0</v>
      </c>
      <c r="I1686" s="476">
        <f t="shared" ref="I1686:I1693" si="438">F1686+G1686+H1686</f>
        <v>0</v>
      </c>
      <c r="J1686" s="243" t="str">
        <f t="shared" si="436"/>
        <v/>
      </c>
      <c r="K1686" s="244"/>
      <c r="L1686" s="661"/>
      <c r="M1686" s="665"/>
      <c r="N1686" s="665"/>
      <c r="O1686" s="709"/>
      <c r="P1686" s="244"/>
      <c r="Q1686" s="661"/>
      <c r="R1686" s="665"/>
      <c r="S1686" s="665"/>
      <c r="T1686" s="665"/>
      <c r="U1686" s="665"/>
      <c r="V1686" s="665"/>
      <c r="W1686" s="709"/>
      <c r="X1686" s="313">
        <f t="shared" si="437"/>
        <v>0</v>
      </c>
    </row>
    <row r="1687" spans="2:24" ht="18.600000000000001" hidden="1" thickBot="1">
      <c r="B1687" s="143"/>
      <c r="C1687" s="168">
        <v>3302</v>
      </c>
      <c r="D1687" s="461" t="s">
        <v>1060</v>
      </c>
      <c r="E1687" s="702"/>
      <c r="F1687" s="592">
        <v>0</v>
      </c>
      <c r="G1687" s="592">
        <v>0</v>
      </c>
      <c r="H1687" s="592">
        <v>0</v>
      </c>
      <c r="I1687" s="476">
        <f t="shared" si="438"/>
        <v>0</v>
      </c>
      <c r="J1687" s="243" t="str">
        <f t="shared" si="436"/>
        <v/>
      </c>
      <c r="K1687" s="244"/>
      <c r="L1687" s="661"/>
      <c r="M1687" s="665"/>
      <c r="N1687" s="665"/>
      <c r="O1687" s="709"/>
      <c r="P1687" s="244"/>
      <c r="Q1687" s="661"/>
      <c r="R1687" s="665"/>
      <c r="S1687" s="665"/>
      <c r="T1687" s="665"/>
      <c r="U1687" s="665"/>
      <c r="V1687" s="665"/>
      <c r="W1687" s="709"/>
      <c r="X1687" s="313">
        <f t="shared" si="437"/>
        <v>0</v>
      </c>
    </row>
    <row r="1688" spans="2:24" ht="18.600000000000001" hidden="1" thickBot="1">
      <c r="B1688" s="143"/>
      <c r="C1688" s="166">
        <v>3304</v>
      </c>
      <c r="D1688" s="462" t="s">
        <v>245</v>
      </c>
      <c r="E1688" s="702"/>
      <c r="F1688" s="592">
        <v>0</v>
      </c>
      <c r="G1688" s="592">
        <v>0</v>
      </c>
      <c r="H1688" s="592">
        <v>0</v>
      </c>
      <c r="I1688" s="476">
        <f t="shared" si="438"/>
        <v>0</v>
      </c>
      <c r="J1688" s="243" t="str">
        <f t="shared" si="436"/>
        <v/>
      </c>
      <c r="K1688" s="244"/>
      <c r="L1688" s="661"/>
      <c r="M1688" s="665"/>
      <c r="N1688" s="665"/>
      <c r="O1688" s="709"/>
      <c r="P1688" s="244"/>
      <c r="Q1688" s="661"/>
      <c r="R1688" s="665"/>
      <c r="S1688" s="665"/>
      <c r="T1688" s="665"/>
      <c r="U1688" s="665"/>
      <c r="V1688" s="665"/>
      <c r="W1688" s="709"/>
      <c r="X1688" s="313">
        <f t="shared" si="437"/>
        <v>0</v>
      </c>
    </row>
    <row r="1689" spans="2:24" ht="47.4" hidden="1" thickBot="1">
      <c r="B1689" s="143"/>
      <c r="C1689" s="142">
        <v>3306</v>
      </c>
      <c r="D1689" s="463" t="s">
        <v>1883</v>
      </c>
      <c r="E1689" s="702"/>
      <c r="F1689" s="592">
        <v>0</v>
      </c>
      <c r="G1689" s="592">
        <v>0</v>
      </c>
      <c r="H1689" s="592">
        <v>0</v>
      </c>
      <c r="I1689" s="476">
        <f t="shared" si="438"/>
        <v>0</v>
      </c>
      <c r="J1689" s="243" t="str">
        <f t="shared" si="436"/>
        <v/>
      </c>
      <c r="K1689" s="244"/>
      <c r="L1689" s="661"/>
      <c r="M1689" s="665"/>
      <c r="N1689" s="665"/>
      <c r="O1689" s="709"/>
      <c r="P1689" s="244"/>
      <c r="Q1689" s="661"/>
      <c r="R1689" s="665"/>
      <c r="S1689" s="665"/>
      <c r="T1689" s="665"/>
      <c r="U1689" s="665"/>
      <c r="V1689" s="665"/>
      <c r="W1689" s="709"/>
      <c r="X1689" s="313">
        <f t="shared" si="437"/>
        <v>0</v>
      </c>
    </row>
    <row r="1690" spans="2:24" ht="18.600000000000001" hidden="1" thickBot="1">
      <c r="B1690" s="143"/>
      <c r="C1690" s="142">
        <v>3307</v>
      </c>
      <c r="D1690" s="463" t="s">
        <v>1771</v>
      </c>
      <c r="E1690" s="702"/>
      <c r="F1690" s="592">
        <v>0</v>
      </c>
      <c r="G1690" s="592">
        <v>0</v>
      </c>
      <c r="H1690" s="592">
        <v>0</v>
      </c>
      <c r="I1690" s="476">
        <f t="shared" si="438"/>
        <v>0</v>
      </c>
      <c r="J1690" s="243" t="str">
        <f t="shared" si="436"/>
        <v/>
      </c>
      <c r="K1690" s="244"/>
      <c r="L1690" s="661"/>
      <c r="M1690" s="665"/>
      <c r="N1690" s="665"/>
      <c r="O1690" s="709"/>
      <c r="P1690" s="244"/>
      <c r="Q1690" s="661"/>
      <c r="R1690" s="665"/>
      <c r="S1690" s="665"/>
      <c r="T1690" s="665"/>
      <c r="U1690" s="665"/>
      <c r="V1690" s="665"/>
      <c r="W1690" s="709"/>
      <c r="X1690" s="313">
        <f t="shared" si="437"/>
        <v>0</v>
      </c>
    </row>
    <row r="1691" spans="2:24" ht="18.600000000000001" hidden="1" thickBot="1">
      <c r="B1691" s="684">
        <v>3900</v>
      </c>
      <c r="C1691" s="949" t="s">
        <v>246</v>
      </c>
      <c r="D1691" s="950"/>
      <c r="E1691" s="685"/>
      <c r="F1691" s="671">
        <v>0</v>
      </c>
      <c r="G1691" s="671">
        <v>0</v>
      </c>
      <c r="H1691" s="671">
        <v>0</v>
      </c>
      <c r="I1691" s="690">
        <f t="shared" si="438"/>
        <v>0</v>
      </c>
      <c r="J1691" s="243" t="str">
        <f t="shared" si="436"/>
        <v/>
      </c>
      <c r="K1691" s="244"/>
      <c r="L1691" s="428"/>
      <c r="M1691" s="254"/>
      <c r="N1691" s="317">
        <f>I1691</f>
        <v>0</v>
      </c>
      <c r="O1691" s="424">
        <f>L1691+M1691-N1691</f>
        <v>0</v>
      </c>
      <c r="P1691" s="244"/>
      <c r="Q1691" s="428"/>
      <c r="R1691" s="254"/>
      <c r="S1691" s="429">
        <f>+IF(+(L1691+M1691)&gt;=I1691,+M1691,+(+I1691-L1691))</f>
        <v>0</v>
      </c>
      <c r="T1691" s="315">
        <f>Q1691+R1691-S1691</f>
        <v>0</v>
      </c>
      <c r="U1691" s="254"/>
      <c r="V1691" s="254"/>
      <c r="W1691" s="253"/>
      <c r="X1691" s="313">
        <f t="shared" si="437"/>
        <v>0</v>
      </c>
    </row>
    <row r="1692" spans="2:24" ht="18.600000000000001" hidden="1" thickBot="1">
      <c r="B1692" s="684">
        <v>4000</v>
      </c>
      <c r="C1692" s="951" t="s">
        <v>247</v>
      </c>
      <c r="D1692" s="951"/>
      <c r="E1692" s="685"/>
      <c r="F1692" s="688"/>
      <c r="G1692" s="689"/>
      <c r="H1692" s="689"/>
      <c r="I1692" s="690">
        <f t="shared" si="438"/>
        <v>0</v>
      </c>
      <c r="J1692" s="243" t="str">
        <f t="shared" si="436"/>
        <v/>
      </c>
      <c r="K1692" s="244"/>
      <c r="L1692" s="428"/>
      <c r="M1692" s="254"/>
      <c r="N1692" s="317">
        <f>I1692</f>
        <v>0</v>
      </c>
      <c r="O1692" s="424">
        <f>L1692+M1692-N1692</f>
        <v>0</v>
      </c>
      <c r="P1692" s="244"/>
      <c r="Q1692" s="663"/>
      <c r="R1692" s="664"/>
      <c r="S1692" s="664"/>
      <c r="T1692" s="665"/>
      <c r="U1692" s="664"/>
      <c r="V1692" s="664"/>
      <c r="W1692" s="709"/>
      <c r="X1692" s="313">
        <f t="shared" si="437"/>
        <v>0</v>
      </c>
    </row>
    <row r="1693" spans="2:24" ht="18.600000000000001" hidden="1" thickBot="1">
      <c r="B1693" s="684">
        <v>4100</v>
      </c>
      <c r="C1693" s="951" t="s">
        <v>248</v>
      </c>
      <c r="D1693" s="951"/>
      <c r="E1693" s="685"/>
      <c r="F1693" s="671">
        <v>0</v>
      </c>
      <c r="G1693" s="671">
        <v>0</v>
      </c>
      <c r="H1693" s="671">
        <v>0</v>
      </c>
      <c r="I1693" s="690">
        <f t="shared" si="438"/>
        <v>0</v>
      </c>
      <c r="J1693" s="243" t="str">
        <f t="shared" si="436"/>
        <v/>
      </c>
      <c r="K1693" s="244"/>
      <c r="L1693" s="663"/>
      <c r="M1693" s="664"/>
      <c r="N1693" s="664"/>
      <c r="O1693" s="710"/>
      <c r="P1693" s="244"/>
      <c r="Q1693" s="663"/>
      <c r="R1693" s="664"/>
      <c r="S1693" s="664"/>
      <c r="T1693" s="664"/>
      <c r="U1693" s="664"/>
      <c r="V1693" s="664"/>
      <c r="W1693" s="710"/>
      <c r="X1693" s="313">
        <f t="shared" si="437"/>
        <v>0</v>
      </c>
    </row>
    <row r="1694" spans="2:24" ht="18.600000000000001" hidden="1" thickBot="1">
      <c r="B1694" s="684">
        <v>4200</v>
      </c>
      <c r="C1694" s="948" t="s">
        <v>249</v>
      </c>
      <c r="D1694" s="966"/>
      <c r="E1694" s="685"/>
      <c r="F1694" s="686">
        <f>SUM(F1695:F1700)</f>
        <v>0</v>
      </c>
      <c r="G1694" s="687">
        <f>SUM(G1695:G1700)</f>
        <v>0</v>
      </c>
      <c r="H1694" s="687">
        <f>SUM(H1695:H1700)</f>
        <v>0</v>
      </c>
      <c r="I1694" s="687">
        <f>SUM(I1695:I1700)</f>
        <v>0</v>
      </c>
      <c r="J1694" s="243" t="str">
        <f t="shared" si="436"/>
        <v/>
      </c>
      <c r="K1694" s="244"/>
      <c r="L1694" s="316">
        <f>SUM(L1695:L1700)</f>
        <v>0</v>
      </c>
      <c r="M1694" s="317">
        <f>SUM(M1695:M1700)</f>
        <v>0</v>
      </c>
      <c r="N1694" s="425">
        <f>SUM(N1695:N1700)</f>
        <v>0</v>
      </c>
      <c r="O1694" s="426">
        <f>SUM(O1695:O1700)</f>
        <v>0</v>
      </c>
      <c r="P1694" s="244"/>
      <c r="Q1694" s="316">
        <f t="shared" ref="Q1694:W1694" si="439">SUM(Q1695:Q1700)</f>
        <v>0</v>
      </c>
      <c r="R1694" s="317">
        <f t="shared" si="439"/>
        <v>0</v>
      </c>
      <c r="S1694" s="317">
        <f t="shared" si="439"/>
        <v>0</v>
      </c>
      <c r="T1694" s="317">
        <f t="shared" si="439"/>
        <v>0</v>
      </c>
      <c r="U1694" s="317">
        <f t="shared" si="439"/>
        <v>0</v>
      </c>
      <c r="V1694" s="317">
        <f t="shared" si="439"/>
        <v>0</v>
      </c>
      <c r="W1694" s="426">
        <f t="shared" si="439"/>
        <v>0</v>
      </c>
      <c r="X1694" s="313">
        <f t="shared" si="437"/>
        <v>0</v>
      </c>
    </row>
    <row r="1695" spans="2:24" ht="18.600000000000001" hidden="1" thickBot="1">
      <c r="B1695" s="173"/>
      <c r="C1695" s="144">
        <v>4201</v>
      </c>
      <c r="D1695" s="138" t="s">
        <v>250</v>
      </c>
      <c r="E1695" s="702"/>
      <c r="F1695" s="449"/>
      <c r="G1695" s="245"/>
      <c r="H1695" s="245"/>
      <c r="I1695" s="476">
        <f t="shared" ref="I1695:I1700" si="440">F1695+G1695+H1695</f>
        <v>0</v>
      </c>
      <c r="J1695" s="243" t="str">
        <f t="shared" si="436"/>
        <v/>
      </c>
      <c r="K1695" s="244"/>
      <c r="L1695" s="423"/>
      <c r="M1695" s="252"/>
      <c r="N1695" s="315">
        <f t="shared" ref="N1695:N1700" si="441">I1695</f>
        <v>0</v>
      </c>
      <c r="O1695" s="424">
        <f t="shared" ref="O1695:O1700" si="442">L1695+M1695-N1695</f>
        <v>0</v>
      </c>
      <c r="P1695" s="244"/>
      <c r="Q1695" s="423"/>
      <c r="R1695" s="252"/>
      <c r="S1695" s="429">
        <f t="shared" ref="S1695:S1700" si="443">+IF(+(L1695+M1695)&gt;=I1695,+M1695,+(+I1695-L1695))</f>
        <v>0</v>
      </c>
      <c r="T1695" s="315">
        <f t="shared" ref="T1695:T1700" si="444">Q1695+R1695-S1695</f>
        <v>0</v>
      </c>
      <c r="U1695" s="252"/>
      <c r="V1695" s="252"/>
      <c r="W1695" s="253"/>
      <c r="X1695" s="313">
        <f t="shared" si="437"/>
        <v>0</v>
      </c>
    </row>
    <row r="1696" spans="2:24" ht="18.600000000000001" hidden="1" thickBot="1">
      <c r="B1696" s="173"/>
      <c r="C1696" s="137">
        <v>4202</v>
      </c>
      <c r="D1696" s="139" t="s">
        <v>251</v>
      </c>
      <c r="E1696" s="702"/>
      <c r="F1696" s="449"/>
      <c r="G1696" s="245"/>
      <c r="H1696" s="245"/>
      <c r="I1696" s="476">
        <f t="shared" si="440"/>
        <v>0</v>
      </c>
      <c r="J1696" s="243" t="str">
        <f t="shared" si="436"/>
        <v/>
      </c>
      <c r="K1696" s="244"/>
      <c r="L1696" s="423"/>
      <c r="M1696" s="252"/>
      <c r="N1696" s="315">
        <f t="shared" si="441"/>
        <v>0</v>
      </c>
      <c r="O1696" s="424">
        <f t="shared" si="442"/>
        <v>0</v>
      </c>
      <c r="P1696" s="244"/>
      <c r="Q1696" s="423"/>
      <c r="R1696" s="252"/>
      <c r="S1696" s="429">
        <f t="shared" si="443"/>
        <v>0</v>
      </c>
      <c r="T1696" s="315">
        <f t="shared" si="444"/>
        <v>0</v>
      </c>
      <c r="U1696" s="252"/>
      <c r="V1696" s="252"/>
      <c r="W1696" s="253"/>
      <c r="X1696" s="313">
        <f t="shared" si="437"/>
        <v>0</v>
      </c>
    </row>
    <row r="1697" spans="2:24" ht="18.600000000000001" hidden="1" thickBot="1">
      <c r="B1697" s="173"/>
      <c r="C1697" s="137">
        <v>4214</v>
      </c>
      <c r="D1697" s="139" t="s">
        <v>252</v>
      </c>
      <c r="E1697" s="702"/>
      <c r="F1697" s="449"/>
      <c r="G1697" s="245"/>
      <c r="H1697" s="245"/>
      <c r="I1697" s="476">
        <f t="shared" si="440"/>
        <v>0</v>
      </c>
      <c r="J1697" s="243" t="str">
        <f t="shared" si="436"/>
        <v/>
      </c>
      <c r="K1697" s="244"/>
      <c r="L1697" s="423"/>
      <c r="M1697" s="252"/>
      <c r="N1697" s="315">
        <f t="shared" si="441"/>
        <v>0</v>
      </c>
      <c r="O1697" s="424">
        <f t="shared" si="442"/>
        <v>0</v>
      </c>
      <c r="P1697" s="244"/>
      <c r="Q1697" s="423"/>
      <c r="R1697" s="252"/>
      <c r="S1697" s="429">
        <f t="shared" si="443"/>
        <v>0</v>
      </c>
      <c r="T1697" s="315">
        <f t="shared" si="444"/>
        <v>0</v>
      </c>
      <c r="U1697" s="252"/>
      <c r="V1697" s="252"/>
      <c r="W1697" s="253"/>
      <c r="X1697" s="313">
        <f t="shared" si="437"/>
        <v>0</v>
      </c>
    </row>
    <row r="1698" spans="2:24" ht="18.600000000000001" hidden="1" thickBot="1">
      <c r="B1698" s="173"/>
      <c r="C1698" s="137">
        <v>4217</v>
      </c>
      <c r="D1698" s="139" t="s">
        <v>253</v>
      </c>
      <c r="E1698" s="702"/>
      <c r="F1698" s="449"/>
      <c r="G1698" s="245"/>
      <c r="H1698" s="245"/>
      <c r="I1698" s="476">
        <f t="shared" si="440"/>
        <v>0</v>
      </c>
      <c r="J1698" s="243" t="str">
        <f t="shared" si="436"/>
        <v/>
      </c>
      <c r="K1698" s="244"/>
      <c r="L1698" s="423"/>
      <c r="M1698" s="252"/>
      <c r="N1698" s="315">
        <f t="shared" si="441"/>
        <v>0</v>
      </c>
      <c r="O1698" s="424">
        <f t="shared" si="442"/>
        <v>0</v>
      </c>
      <c r="P1698" s="244"/>
      <c r="Q1698" s="423"/>
      <c r="R1698" s="252"/>
      <c r="S1698" s="429">
        <f t="shared" si="443"/>
        <v>0</v>
      </c>
      <c r="T1698" s="315">
        <f t="shared" si="444"/>
        <v>0</v>
      </c>
      <c r="U1698" s="252"/>
      <c r="V1698" s="252"/>
      <c r="W1698" s="253"/>
      <c r="X1698" s="313">
        <f t="shared" si="437"/>
        <v>0</v>
      </c>
    </row>
    <row r="1699" spans="2:24" ht="18.600000000000001" hidden="1" thickBot="1">
      <c r="B1699" s="173"/>
      <c r="C1699" s="137">
        <v>4218</v>
      </c>
      <c r="D1699" s="145" t="s">
        <v>254</v>
      </c>
      <c r="E1699" s="702"/>
      <c r="F1699" s="449"/>
      <c r="G1699" s="245"/>
      <c r="H1699" s="245"/>
      <c r="I1699" s="476">
        <f t="shared" si="440"/>
        <v>0</v>
      </c>
      <c r="J1699" s="243" t="str">
        <f t="shared" si="436"/>
        <v/>
      </c>
      <c r="K1699" s="244"/>
      <c r="L1699" s="423"/>
      <c r="M1699" s="252"/>
      <c r="N1699" s="315">
        <f t="shared" si="441"/>
        <v>0</v>
      </c>
      <c r="O1699" s="424">
        <f t="shared" si="442"/>
        <v>0</v>
      </c>
      <c r="P1699" s="244"/>
      <c r="Q1699" s="423"/>
      <c r="R1699" s="252"/>
      <c r="S1699" s="429">
        <f t="shared" si="443"/>
        <v>0</v>
      </c>
      <c r="T1699" s="315">
        <f t="shared" si="444"/>
        <v>0</v>
      </c>
      <c r="U1699" s="252"/>
      <c r="V1699" s="252"/>
      <c r="W1699" s="253"/>
      <c r="X1699" s="313">
        <f t="shared" si="437"/>
        <v>0</v>
      </c>
    </row>
    <row r="1700" spans="2:24" ht="18.600000000000001" hidden="1" thickBot="1">
      <c r="B1700" s="173"/>
      <c r="C1700" s="137">
        <v>4219</v>
      </c>
      <c r="D1700" s="156" t="s">
        <v>255</v>
      </c>
      <c r="E1700" s="702"/>
      <c r="F1700" s="449"/>
      <c r="G1700" s="245"/>
      <c r="H1700" s="245"/>
      <c r="I1700" s="476">
        <f t="shared" si="440"/>
        <v>0</v>
      </c>
      <c r="J1700" s="243" t="str">
        <f t="shared" si="436"/>
        <v/>
      </c>
      <c r="K1700" s="244"/>
      <c r="L1700" s="423"/>
      <c r="M1700" s="252"/>
      <c r="N1700" s="315">
        <f t="shared" si="441"/>
        <v>0</v>
      </c>
      <c r="O1700" s="424">
        <f t="shared" si="442"/>
        <v>0</v>
      </c>
      <c r="P1700" s="244"/>
      <c r="Q1700" s="423"/>
      <c r="R1700" s="252"/>
      <c r="S1700" s="429">
        <f t="shared" si="443"/>
        <v>0</v>
      </c>
      <c r="T1700" s="315">
        <f t="shared" si="444"/>
        <v>0</v>
      </c>
      <c r="U1700" s="252"/>
      <c r="V1700" s="252"/>
      <c r="W1700" s="253"/>
      <c r="X1700" s="313">
        <f t="shared" si="437"/>
        <v>0</v>
      </c>
    </row>
    <row r="1701" spans="2:24" ht="18.600000000000001" hidden="1" thickBot="1">
      <c r="B1701" s="684">
        <v>4300</v>
      </c>
      <c r="C1701" s="946" t="s">
        <v>1683</v>
      </c>
      <c r="D1701" s="946"/>
      <c r="E1701" s="685"/>
      <c r="F1701" s="686">
        <f>SUM(F1702:F1704)</f>
        <v>0</v>
      </c>
      <c r="G1701" s="687">
        <f>SUM(G1702:G1704)</f>
        <v>0</v>
      </c>
      <c r="H1701" s="687">
        <f>SUM(H1702:H1704)</f>
        <v>0</v>
      </c>
      <c r="I1701" s="687">
        <f>SUM(I1702:I1704)</f>
        <v>0</v>
      </c>
      <c r="J1701" s="243" t="str">
        <f t="shared" si="436"/>
        <v/>
      </c>
      <c r="K1701" s="244"/>
      <c r="L1701" s="316">
        <f>SUM(L1702:L1704)</f>
        <v>0</v>
      </c>
      <c r="M1701" s="317">
        <f>SUM(M1702:M1704)</f>
        <v>0</v>
      </c>
      <c r="N1701" s="425">
        <f>SUM(N1702:N1704)</f>
        <v>0</v>
      </c>
      <c r="O1701" s="426">
        <f>SUM(O1702:O1704)</f>
        <v>0</v>
      </c>
      <c r="P1701" s="244"/>
      <c r="Q1701" s="316">
        <f t="shared" ref="Q1701:W1701" si="445">SUM(Q1702:Q1704)</f>
        <v>0</v>
      </c>
      <c r="R1701" s="317">
        <f t="shared" si="445"/>
        <v>0</v>
      </c>
      <c r="S1701" s="317">
        <f t="shared" si="445"/>
        <v>0</v>
      </c>
      <c r="T1701" s="317">
        <f t="shared" si="445"/>
        <v>0</v>
      </c>
      <c r="U1701" s="317">
        <f t="shared" si="445"/>
        <v>0</v>
      </c>
      <c r="V1701" s="317">
        <f t="shared" si="445"/>
        <v>0</v>
      </c>
      <c r="W1701" s="426">
        <f t="shared" si="445"/>
        <v>0</v>
      </c>
      <c r="X1701" s="313">
        <f t="shared" si="437"/>
        <v>0</v>
      </c>
    </row>
    <row r="1702" spans="2:24" ht="18.600000000000001" hidden="1" thickBot="1">
      <c r="B1702" s="173"/>
      <c r="C1702" s="144">
        <v>4301</v>
      </c>
      <c r="D1702" s="163" t="s">
        <v>256</v>
      </c>
      <c r="E1702" s="702"/>
      <c r="F1702" s="449"/>
      <c r="G1702" s="245"/>
      <c r="H1702" s="245"/>
      <c r="I1702" s="476">
        <f t="shared" ref="I1702:I1707" si="446">F1702+G1702+H1702</f>
        <v>0</v>
      </c>
      <c r="J1702" s="243" t="str">
        <f t="shared" si="436"/>
        <v/>
      </c>
      <c r="K1702" s="244"/>
      <c r="L1702" s="423"/>
      <c r="M1702" s="252"/>
      <c r="N1702" s="315">
        <f t="shared" ref="N1702:N1707" si="447">I1702</f>
        <v>0</v>
      </c>
      <c r="O1702" s="424">
        <f t="shared" ref="O1702:O1707" si="448">L1702+M1702-N1702</f>
        <v>0</v>
      </c>
      <c r="P1702" s="244"/>
      <c r="Q1702" s="423"/>
      <c r="R1702" s="252"/>
      <c r="S1702" s="429">
        <f t="shared" ref="S1702:S1707" si="449">+IF(+(L1702+M1702)&gt;=I1702,+M1702,+(+I1702-L1702))</f>
        <v>0</v>
      </c>
      <c r="T1702" s="315">
        <f t="shared" ref="T1702:T1707" si="450">Q1702+R1702-S1702</f>
        <v>0</v>
      </c>
      <c r="U1702" s="252"/>
      <c r="V1702" s="252"/>
      <c r="W1702" s="253"/>
      <c r="X1702" s="313">
        <f t="shared" si="437"/>
        <v>0</v>
      </c>
    </row>
    <row r="1703" spans="2:24" ht="18.600000000000001" hidden="1" thickBot="1">
      <c r="B1703" s="173"/>
      <c r="C1703" s="137">
        <v>4302</v>
      </c>
      <c r="D1703" s="139" t="s">
        <v>1061</v>
      </c>
      <c r="E1703" s="702"/>
      <c r="F1703" s="449"/>
      <c r="G1703" s="245"/>
      <c r="H1703" s="245"/>
      <c r="I1703" s="476">
        <f t="shared" si="446"/>
        <v>0</v>
      </c>
      <c r="J1703" s="243" t="str">
        <f t="shared" si="436"/>
        <v/>
      </c>
      <c r="K1703" s="244"/>
      <c r="L1703" s="423"/>
      <c r="M1703" s="252"/>
      <c r="N1703" s="315">
        <f t="shared" si="447"/>
        <v>0</v>
      </c>
      <c r="O1703" s="424">
        <f t="shared" si="448"/>
        <v>0</v>
      </c>
      <c r="P1703" s="244"/>
      <c r="Q1703" s="423"/>
      <c r="R1703" s="252"/>
      <c r="S1703" s="429">
        <f t="shared" si="449"/>
        <v>0</v>
      </c>
      <c r="T1703" s="315">
        <f t="shared" si="450"/>
        <v>0</v>
      </c>
      <c r="U1703" s="252"/>
      <c r="V1703" s="252"/>
      <c r="W1703" s="253"/>
      <c r="X1703" s="313">
        <f t="shared" si="437"/>
        <v>0</v>
      </c>
    </row>
    <row r="1704" spans="2:24" ht="18.600000000000001" hidden="1" thickBot="1">
      <c r="B1704" s="173"/>
      <c r="C1704" s="142">
        <v>4309</v>
      </c>
      <c r="D1704" s="148" t="s">
        <v>258</v>
      </c>
      <c r="E1704" s="702"/>
      <c r="F1704" s="449"/>
      <c r="G1704" s="245"/>
      <c r="H1704" s="245"/>
      <c r="I1704" s="476">
        <f t="shared" si="446"/>
        <v>0</v>
      </c>
      <c r="J1704" s="243" t="str">
        <f t="shared" si="436"/>
        <v/>
      </c>
      <c r="K1704" s="244"/>
      <c r="L1704" s="423"/>
      <c r="M1704" s="252"/>
      <c r="N1704" s="315">
        <f t="shared" si="447"/>
        <v>0</v>
      </c>
      <c r="O1704" s="424">
        <f t="shared" si="448"/>
        <v>0</v>
      </c>
      <c r="P1704" s="244"/>
      <c r="Q1704" s="423"/>
      <c r="R1704" s="252"/>
      <c r="S1704" s="429">
        <f t="shared" si="449"/>
        <v>0</v>
      </c>
      <c r="T1704" s="315">
        <f t="shared" si="450"/>
        <v>0</v>
      </c>
      <c r="U1704" s="252"/>
      <c r="V1704" s="252"/>
      <c r="W1704" s="253"/>
      <c r="X1704" s="313">
        <f t="shared" si="437"/>
        <v>0</v>
      </c>
    </row>
    <row r="1705" spans="2:24" ht="18.600000000000001" hidden="1" thickBot="1">
      <c r="B1705" s="684">
        <v>4400</v>
      </c>
      <c r="C1705" s="949" t="s">
        <v>1684</v>
      </c>
      <c r="D1705" s="949"/>
      <c r="E1705" s="685"/>
      <c r="F1705" s="688"/>
      <c r="G1705" s="689"/>
      <c r="H1705" s="689"/>
      <c r="I1705" s="690">
        <f t="shared" si="446"/>
        <v>0</v>
      </c>
      <c r="J1705" s="243" t="str">
        <f t="shared" si="436"/>
        <v/>
      </c>
      <c r="K1705" s="244"/>
      <c r="L1705" s="428"/>
      <c r="M1705" s="254"/>
      <c r="N1705" s="317">
        <f t="shared" si="447"/>
        <v>0</v>
      </c>
      <c r="O1705" s="424">
        <f t="shared" si="448"/>
        <v>0</v>
      </c>
      <c r="P1705" s="244"/>
      <c r="Q1705" s="428"/>
      <c r="R1705" s="254"/>
      <c r="S1705" s="429">
        <f t="shared" si="449"/>
        <v>0</v>
      </c>
      <c r="T1705" s="315">
        <f t="shared" si="450"/>
        <v>0</v>
      </c>
      <c r="U1705" s="254"/>
      <c r="V1705" s="254"/>
      <c r="W1705" s="253"/>
      <c r="X1705" s="313">
        <f t="shared" si="437"/>
        <v>0</v>
      </c>
    </row>
    <row r="1706" spans="2:24" ht="18.600000000000001" hidden="1" thickBot="1">
      <c r="B1706" s="684">
        <v>4500</v>
      </c>
      <c r="C1706" s="951" t="s">
        <v>1685</v>
      </c>
      <c r="D1706" s="951"/>
      <c r="E1706" s="685"/>
      <c r="F1706" s="688"/>
      <c r="G1706" s="689"/>
      <c r="H1706" s="689"/>
      <c r="I1706" s="690">
        <f t="shared" si="446"/>
        <v>0</v>
      </c>
      <c r="J1706" s="243" t="str">
        <f t="shared" si="436"/>
        <v/>
      </c>
      <c r="K1706" s="244"/>
      <c r="L1706" s="428"/>
      <c r="M1706" s="254"/>
      <c r="N1706" s="317">
        <f t="shared" si="447"/>
        <v>0</v>
      </c>
      <c r="O1706" s="424">
        <f t="shared" si="448"/>
        <v>0</v>
      </c>
      <c r="P1706" s="244"/>
      <c r="Q1706" s="428"/>
      <c r="R1706" s="254"/>
      <c r="S1706" s="429">
        <f t="shared" si="449"/>
        <v>0</v>
      </c>
      <c r="T1706" s="315">
        <f t="shared" si="450"/>
        <v>0</v>
      </c>
      <c r="U1706" s="254"/>
      <c r="V1706" s="254"/>
      <c r="W1706" s="253"/>
      <c r="X1706" s="313">
        <f t="shared" si="437"/>
        <v>0</v>
      </c>
    </row>
    <row r="1707" spans="2:24" ht="18.600000000000001" hidden="1" thickBot="1">
      <c r="B1707" s="684">
        <v>4600</v>
      </c>
      <c r="C1707" s="952" t="s">
        <v>259</v>
      </c>
      <c r="D1707" s="953"/>
      <c r="E1707" s="685"/>
      <c r="F1707" s="688"/>
      <c r="G1707" s="689"/>
      <c r="H1707" s="689"/>
      <c r="I1707" s="690">
        <f t="shared" si="446"/>
        <v>0</v>
      </c>
      <c r="J1707" s="243" t="str">
        <f t="shared" si="436"/>
        <v/>
      </c>
      <c r="K1707" s="244"/>
      <c r="L1707" s="428"/>
      <c r="M1707" s="254"/>
      <c r="N1707" s="317">
        <f t="shared" si="447"/>
        <v>0</v>
      </c>
      <c r="O1707" s="424">
        <f t="shared" si="448"/>
        <v>0</v>
      </c>
      <c r="P1707" s="244"/>
      <c r="Q1707" s="428"/>
      <c r="R1707" s="254"/>
      <c r="S1707" s="429">
        <f t="shared" si="449"/>
        <v>0</v>
      </c>
      <c r="T1707" s="315">
        <f t="shared" si="450"/>
        <v>0</v>
      </c>
      <c r="U1707" s="254"/>
      <c r="V1707" s="254"/>
      <c r="W1707" s="253"/>
      <c r="X1707" s="313">
        <f t="shared" si="437"/>
        <v>0</v>
      </c>
    </row>
    <row r="1708" spans="2:24" ht="18.600000000000001" hidden="1" thickBot="1">
      <c r="B1708" s="684">
        <v>4900</v>
      </c>
      <c r="C1708" s="948" t="s">
        <v>289</v>
      </c>
      <c r="D1708" s="948"/>
      <c r="E1708" s="685"/>
      <c r="F1708" s="686">
        <f>+F1709+F1710</f>
        <v>0</v>
      </c>
      <c r="G1708" s="687">
        <f>+G1709+G1710</f>
        <v>0</v>
      </c>
      <c r="H1708" s="687">
        <f>+H1709+H1710</f>
        <v>0</v>
      </c>
      <c r="I1708" s="687">
        <f>+I1709+I1710</f>
        <v>0</v>
      </c>
      <c r="J1708" s="243" t="str">
        <f t="shared" si="436"/>
        <v/>
      </c>
      <c r="K1708" s="244"/>
      <c r="L1708" s="663"/>
      <c r="M1708" s="664"/>
      <c r="N1708" s="664"/>
      <c r="O1708" s="710"/>
      <c r="P1708" s="244"/>
      <c r="Q1708" s="663"/>
      <c r="R1708" s="664"/>
      <c r="S1708" s="664"/>
      <c r="T1708" s="664"/>
      <c r="U1708" s="664"/>
      <c r="V1708" s="664"/>
      <c r="W1708" s="710"/>
      <c r="X1708" s="313">
        <f t="shared" si="437"/>
        <v>0</v>
      </c>
    </row>
    <row r="1709" spans="2:24" ht="18.600000000000001" hidden="1" thickBot="1">
      <c r="B1709" s="173"/>
      <c r="C1709" s="144">
        <v>4901</v>
      </c>
      <c r="D1709" s="174" t="s">
        <v>290</v>
      </c>
      <c r="E1709" s="702"/>
      <c r="F1709" s="449"/>
      <c r="G1709" s="245"/>
      <c r="H1709" s="245"/>
      <c r="I1709" s="476">
        <f>F1709+G1709+H1709</f>
        <v>0</v>
      </c>
      <c r="J1709" s="243" t="str">
        <f t="shared" si="436"/>
        <v/>
      </c>
      <c r="K1709" s="244"/>
      <c r="L1709" s="661"/>
      <c r="M1709" s="665"/>
      <c r="N1709" s="665"/>
      <c r="O1709" s="709"/>
      <c r="P1709" s="244"/>
      <c r="Q1709" s="661"/>
      <c r="R1709" s="665"/>
      <c r="S1709" s="665"/>
      <c r="T1709" s="665"/>
      <c r="U1709" s="665"/>
      <c r="V1709" s="665"/>
      <c r="W1709" s="709"/>
      <c r="X1709" s="313">
        <f t="shared" si="437"/>
        <v>0</v>
      </c>
    </row>
    <row r="1710" spans="2:24" ht="18.600000000000001" hidden="1" thickBot="1">
      <c r="B1710" s="173"/>
      <c r="C1710" s="142">
        <v>4902</v>
      </c>
      <c r="D1710" s="148" t="s">
        <v>291</v>
      </c>
      <c r="E1710" s="702"/>
      <c r="F1710" s="449"/>
      <c r="G1710" s="245"/>
      <c r="H1710" s="245"/>
      <c r="I1710" s="476">
        <f>F1710+G1710+H1710</f>
        <v>0</v>
      </c>
      <c r="J1710" s="243" t="str">
        <f t="shared" si="436"/>
        <v/>
      </c>
      <c r="K1710" s="244"/>
      <c r="L1710" s="661"/>
      <c r="M1710" s="665"/>
      <c r="N1710" s="665"/>
      <c r="O1710" s="709"/>
      <c r="P1710" s="244"/>
      <c r="Q1710" s="661"/>
      <c r="R1710" s="665"/>
      <c r="S1710" s="665"/>
      <c r="T1710" s="665"/>
      <c r="U1710" s="665"/>
      <c r="V1710" s="665"/>
      <c r="W1710" s="709"/>
      <c r="X1710" s="313">
        <f t="shared" si="437"/>
        <v>0</v>
      </c>
    </row>
    <row r="1711" spans="2:24" ht="18.600000000000001" hidden="1" thickBot="1">
      <c r="B1711" s="691">
        <v>5100</v>
      </c>
      <c r="C1711" s="963" t="s">
        <v>260</v>
      </c>
      <c r="D1711" s="963"/>
      <c r="E1711" s="692"/>
      <c r="F1711" s="693"/>
      <c r="G1711" s="694"/>
      <c r="H1711" s="694"/>
      <c r="I1711" s="690">
        <f>F1711+G1711+H1711</f>
        <v>0</v>
      </c>
      <c r="J1711" s="243" t="str">
        <f t="shared" si="436"/>
        <v/>
      </c>
      <c r="K1711" s="244"/>
      <c r="L1711" s="430"/>
      <c r="M1711" s="431"/>
      <c r="N1711" s="327">
        <f>I1711</f>
        <v>0</v>
      </c>
      <c r="O1711" s="424">
        <f>L1711+M1711-N1711</f>
        <v>0</v>
      </c>
      <c r="P1711" s="244"/>
      <c r="Q1711" s="430"/>
      <c r="R1711" s="431"/>
      <c r="S1711" s="429">
        <f>+IF(+(L1711+M1711)&gt;=I1711,+M1711,+(+I1711-L1711))</f>
        <v>0</v>
      </c>
      <c r="T1711" s="315">
        <f>Q1711+R1711-S1711</f>
        <v>0</v>
      </c>
      <c r="U1711" s="431"/>
      <c r="V1711" s="431"/>
      <c r="W1711" s="253"/>
      <c r="X1711" s="313">
        <f t="shared" si="437"/>
        <v>0</v>
      </c>
    </row>
    <row r="1712" spans="2:24" ht="18.600000000000001" hidden="1" thickBot="1">
      <c r="B1712" s="691">
        <v>5200</v>
      </c>
      <c r="C1712" s="947" t="s">
        <v>261</v>
      </c>
      <c r="D1712" s="947"/>
      <c r="E1712" s="692"/>
      <c r="F1712" s="695">
        <f>SUM(F1713:F1719)</f>
        <v>0</v>
      </c>
      <c r="G1712" s="696">
        <f>SUM(G1713:G1719)</f>
        <v>0</v>
      </c>
      <c r="H1712" s="696">
        <f>SUM(H1713:H1719)</f>
        <v>0</v>
      </c>
      <c r="I1712" s="696">
        <f>SUM(I1713:I1719)</f>
        <v>0</v>
      </c>
      <c r="J1712" s="243" t="str">
        <f t="shared" si="436"/>
        <v/>
      </c>
      <c r="K1712" s="244"/>
      <c r="L1712" s="326">
        <f>SUM(L1713:L1719)</f>
        <v>0</v>
      </c>
      <c r="M1712" s="327">
        <f>SUM(M1713:M1719)</f>
        <v>0</v>
      </c>
      <c r="N1712" s="432">
        <f>SUM(N1713:N1719)</f>
        <v>0</v>
      </c>
      <c r="O1712" s="433">
        <f>SUM(O1713:O1719)</f>
        <v>0</v>
      </c>
      <c r="P1712" s="244"/>
      <c r="Q1712" s="326">
        <f t="shared" ref="Q1712:W1712" si="451">SUM(Q1713:Q1719)</f>
        <v>0</v>
      </c>
      <c r="R1712" s="327">
        <f t="shared" si="451"/>
        <v>0</v>
      </c>
      <c r="S1712" s="327">
        <f t="shared" si="451"/>
        <v>0</v>
      </c>
      <c r="T1712" s="327">
        <f t="shared" si="451"/>
        <v>0</v>
      </c>
      <c r="U1712" s="327">
        <f t="shared" si="451"/>
        <v>0</v>
      </c>
      <c r="V1712" s="327">
        <f t="shared" si="451"/>
        <v>0</v>
      </c>
      <c r="W1712" s="433">
        <f t="shared" si="451"/>
        <v>0</v>
      </c>
      <c r="X1712" s="313">
        <f t="shared" si="437"/>
        <v>0</v>
      </c>
    </row>
    <row r="1713" spans="2:24" ht="18.600000000000001" hidden="1" thickBot="1">
      <c r="B1713" s="175"/>
      <c r="C1713" s="176">
        <v>5201</v>
      </c>
      <c r="D1713" s="177" t="s">
        <v>262</v>
      </c>
      <c r="E1713" s="703"/>
      <c r="F1713" s="473"/>
      <c r="G1713" s="434"/>
      <c r="H1713" s="434"/>
      <c r="I1713" s="476">
        <f t="shared" ref="I1713:I1719" si="452">F1713+G1713+H1713</f>
        <v>0</v>
      </c>
      <c r="J1713" s="243" t="str">
        <f t="shared" si="436"/>
        <v/>
      </c>
      <c r="K1713" s="244"/>
      <c r="L1713" s="435"/>
      <c r="M1713" s="436"/>
      <c r="N1713" s="330">
        <f t="shared" ref="N1713:N1719" si="453">I1713</f>
        <v>0</v>
      </c>
      <c r="O1713" s="424">
        <f t="shared" ref="O1713:O1719" si="454">L1713+M1713-N1713</f>
        <v>0</v>
      </c>
      <c r="P1713" s="244"/>
      <c r="Q1713" s="435"/>
      <c r="R1713" s="436"/>
      <c r="S1713" s="429">
        <f t="shared" ref="S1713:S1719" si="455">+IF(+(L1713+M1713)&gt;=I1713,+M1713,+(+I1713-L1713))</f>
        <v>0</v>
      </c>
      <c r="T1713" s="315">
        <f t="shared" ref="T1713:T1719" si="456">Q1713+R1713-S1713</f>
        <v>0</v>
      </c>
      <c r="U1713" s="436"/>
      <c r="V1713" s="436"/>
      <c r="W1713" s="253"/>
      <c r="X1713" s="313">
        <f t="shared" si="437"/>
        <v>0</v>
      </c>
    </row>
    <row r="1714" spans="2:24" ht="18.600000000000001" hidden="1" thickBot="1">
      <c r="B1714" s="175"/>
      <c r="C1714" s="178">
        <v>5202</v>
      </c>
      <c r="D1714" s="179" t="s">
        <v>263</v>
      </c>
      <c r="E1714" s="703"/>
      <c r="F1714" s="473"/>
      <c r="G1714" s="434"/>
      <c r="H1714" s="434"/>
      <c r="I1714" s="476">
        <f t="shared" si="452"/>
        <v>0</v>
      </c>
      <c r="J1714" s="243" t="str">
        <f t="shared" si="436"/>
        <v/>
      </c>
      <c r="K1714" s="244"/>
      <c r="L1714" s="435"/>
      <c r="M1714" s="436"/>
      <c r="N1714" s="330">
        <f t="shared" si="453"/>
        <v>0</v>
      </c>
      <c r="O1714" s="424">
        <f t="shared" si="454"/>
        <v>0</v>
      </c>
      <c r="P1714" s="244"/>
      <c r="Q1714" s="435"/>
      <c r="R1714" s="436"/>
      <c r="S1714" s="429">
        <f t="shared" si="455"/>
        <v>0</v>
      </c>
      <c r="T1714" s="315">
        <f t="shared" si="456"/>
        <v>0</v>
      </c>
      <c r="U1714" s="436"/>
      <c r="V1714" s="436"/>
      <c r="W1714" s="253"/>
      <c r="X1714" s="313">
        <f t="shared" si="437"/>
        <v>0</v>
      </c>
    </row>
    <row r="1715" spans="2:24" ht="18.600000000000001" hidden="1" thickBot="1">
      <c r="B1715" s="175"/>
      <c r="C1715" s="178">
        <v>5203</v>
      </c>
      <c r="D1715" s="179" t="s">
        <v>923</v>
      </c>
      <c r="E1715" s="703"/>
      <c r="F1715" s="473"/>
      <c r="G1715" s="434"/>
      <c r="H1715" s="434"/>
      <c r="I1715" s="476">
        <f t="shared" si="452"/>
        <v>0</v>
      </c>
      <c r="J1715" s="243" t="str">
        <f t="shared" si="436"/>
        <v/>
      </c>
      <c r="K1715" s="244"/>
      <c r="L1715" s="435"/>
      <c r="M1715" s="436"/>
      <c r="N1715" s="330">
        <f t="shared" si="453"/>
        <v>0</v>
      </c>
      <c r="O1715" s="424">
        <f t="shared" si="454"/>
        <v>0</v>
      </c>
      <c r="P1715" s="244"/>
      <c r="Q1715" s="435"/>
      <c r="R1715" s="436"/>
      <c r="S1715" s="429">
        <f t="shared" si="455"/>
        <v>0</v>
      </c>
      <c r="T1715" s="315">
        <f t="shared" si="456"/>
        <v>0</v>
      </c>
      <c r="U1715" s="436"/>
      <c r="V1715" s="436"/>
      <c r="W1715" s="253"/>
      <c r="X1715" s="313">
        <f t="shared" si="437"/>
        <v>0</v>
      </c>
    </row>
    <row r="1716" spans="2:24" ht="18.600000000000001" hidden="1" thickBot="1">
      <c r="B1716" s="175"/>
      <c r="C1716" s="178">
        <v>5204</v>
      </c>
      <c r="D1716" s="179" t="s">
        <v>924</v>
      </c>
      <c r="E1716" s="703"/>
      <c r="F1716" s="473"/>
      <c r="G1716" s="434"/>
      <c r="H1716" s="434"/>
      <c r="I1716" s="476">
        <f t="shared" si="452"/>
        <v>0</v>
      </c>
      <c r="J1716" s="243" t="str">
        <f t="shared" ref="J1716:J1738" si="457">(IF($E1716&lt;&gt;0,$J$2,IF($I1716&lt;&gt;0,$J$2,"")))</f>
        <v/>
      </c>
      <c r="K1716" s="244"/>
      <c r="L1716" s="435"/>
      <c r="M1716" s="436"/>
      <c r="N1716" s="330">
        <f t="shared" si="453"/>
        <v>0</v>
      </c>
      <c r="O1716" s="424">
        <f t="shared" si="454"/>
        <v>0</v>
      </c>
      <c r="P1716" s="244"/>
      <c r="Q1716" s="435"/>
      <c r="R1716" s="436"/>
      <c r="S1716" s="429">
        <f t="shared" si="455"/>
        <v>0</v>
      </c>
      <c r="T1716" s="315">
        <f t="shared" si="456"/>
        <v>0</v>
      </c>
      <c r="U1716" s="436"/>
      <c r="V1716" s="436"/>
      <c r="W1716" s="253"/>
      <c r="X1716" s="313">
        <f t="shared" ref="X1716:X1747" si="458">T1716-U1716-V1716-W1716</f>
        <v>0</v>
      </c>
    </row>
    <row r="1717" spans="2:24" ht="18.600000000000001" hidden="1" thickBot="1">
      <c r="B1717" s="175"/>
      <c r="C1717" s="178">
        <v>5205</v>
      </c>
      <c r="D1717" s="179" t="s">
        <v>925</v>
      </c>
      <c r="E1717" s="703"/>
      <c r="F1717" s="473"/>
      <c r="G1717" s="434"/>
      <c r="H1717" s="434"/>
      <c r="I1717" s="476">
        <f t="shared" si="452"/>
        <v>0</v>
      </c>
      <c r="J1717" s="243" t="str">
        <f t="shared" si="457"/>
        <v/>
      </c>
      <c r="K1717" s="244"/>
      <c r="L1717" s="435"/>
      <c r="M1717" s="436"/>
      <c r="N1717" s="330">
        <f t="shared" si="453"/>
        <v>0</v>
      </c>
      <c r="O1717" s="424">
        <f t="shared" si="454"/>
        <v>0</v>
      </c>
      <c r="P1717" s="244"/>
      <c r="Q1717" s="435"/>
      <c r="R1717" s="436"/>
      <c r="S1717" s="429">
        <f t="shared" si="455"/>
        <v>0</v>
      </c>
      <c r="T1717" s="315">
        <f t="shared" si="456"/>
        <v>0</v>
      </c>
      <c r="U1717" s="436"/>
      <c r="V1717" s="436"/>
      <c r="W1717" s="253"/>
      <c r="X1717" s="313">
        <f t="shared" si="458"/>
        <v>0</v>
      </c>
    </row>
    <row r="1718" spans="2:24" ht="18.600000000000001" hidden="1" thickBot="1">
      <c r="B1718" s="175"/>
      <c r="C1718" s="178">
        <v>5206</v>
      </c>
      <c r="D1718" s="179" t="s">
        <v>926</v>
      </c>
      <c r="E1718" s="703"/>
      <c r="F1718" s="473"/>
      <c r="G1718" s="434"/>
      <c r="H1718" s="434"/>
      <c r="I1718" s="476">
        <f t="shared" si="452"/>
        <v>0</v>
      </c>
      <c r="J1718" s="243" t="str">
        <f t="shared" si="457"/>
        <v/>
      </c>
      <c r="K1718" s="244"/>
      <c r="L1718" s="435"/>
      <c r="M1718" s="436"/>
      <c r="N1718" s="330">
        <f t="shared" si="453"/>
        <v>0</v>
      </c>
      <c r="O1718" s="424">
        <f t="shared" si="454"/>
        <v>0</v>
      </c>
      <c r="P1718" s="244"/>
      <c r="Q1718" s="435"/>
      <c r="R1718" s="436"/>
      <c r="S1718" s="429">
        <f t="shared" si="455"/>
        <v>0</v>
      </c>
      <c r="T1718" s="315">
        <f t="shared" si="456"/>
        <v>0</v>
      </c>
      <c r="U1718" s="436"/>
      <c r="V1718" s="436"/>
      <c r="W1718" s="253"/>
      <c r="X1718" s="313">
        <f t="shared" si="458"/>
        <v>0</v>
      </c>
    </row>
    <row r="1719" spans="2:24" ht="18.600000000000001" hidden="1" thickBot="1">
      <c r="B1719" s="175"/>
      <c r="C1719" s="180">
        <v>5219</v>
      </c>
      <c r="D1719" s="181" t="s">
        <v>927</v>
      </c>
      <c r="E1719" s="703"/>
      <c r="F1719" s="473"/>
      <c r="G1719" s="434"/>
      <c r="H1719" s="434"/>
      <c r="I1719" s="476">
        <f t="shared" si="452"/>
        <v>0</v>
      </c>
      <c r="J1719" s="243" t="str">
        <f t="shared" si="457"/>
        <v/>
      </c>
      <c r="K1719" s="244"/>
      <c r="L1719" s="435"/>
      <c r="M1719" s="436"/>
      <c r="N1719" s="330">
        <f t="shared" si="453"/>
        <v>0</v>
      </c>
      <c r="O1719" s="424">
        <f t="shared" si="454"/>
        <v>0</v>
      </c>
      <c r="P1719" s="244"/>
      <c r="Q1719" s="435"/>
      <c r="R1719" s="436"/>
      <c r="S1719" s="429">
        <f t="shared" si="455"/>
        <v>0</v>
      </c>
      <c r="T1719" s="315">
        <f t="shared" si="456"/>
        <v>0</v>
      </c>
      <c r="U1719" s="436"/>
      <c r="V1719" s="436"/>
      <c r="W1719" s="253"/>
      <c r="X1719" s="313">
        <f t="shared" si="458"/>
        <v>0</v>
      </c>
    </row>
    <row r="1720" spans="2:24" ht="18.600000000000001" hidden="1" thickBot="1">
      <c r="B1720" s="691">
        <v>5300</v>
      </c>
      <c r="C1720" s="954" t="s">
        <v>928</v>
      </c>
      <c r="D1720" s="954"/>
      <c r="E1720" s="692"/>
      <c r="F1720" s="695">
        <f>SUM(F1721:F1722)</f>
        <v>0</v>
      </c>
      <c r="G1720" s="696">
        <f>SUM(G1721:G1722)</f>
        <v>0</v>
      </c>
      <c r="H1720" s="696">
        <f>SUM(H1721:H1722)</f>
        <v>0</v>
      </c>
      <c r="I1720" s="696">
        <f>SUM(I1721:I1722)</f>
        <v>0</v>
      </c>
      <c r="J1720" s="243" t="str">
        <f t="shared" si="457"/>
        <v/>
      </c>
      <c r="K1720" s="244"/>
      <c r="L1720" s="326">
        <f>SUM(L1721:L1722)</f>
        <v>0</v>
      </c>
      <c r="M1720" s="327">
        <f>SUM(M1721:M1722)</f>
        <v>0</v>
      </c>
      <c r="N1720" s="432">
        <f>SUM(N1721:N1722)</f>
        <v>0</v>
      </c>
      <c r="O1720" s="433">
        <f>SUM(O1721:O1722)</f>
        <v>0</v>
      </c>
      <c r="P1720" s="244"/>
      <c r="Q1720" s="326">
        <f t="shared" ref="Q1720:W1720" si="459">SUM(Q1721:Q1722)</f>
        <v>0</v>
      </c>
      <c r="R1720" s="327">
        <f t="shared" si="459"/>
        <v>0</v>
      </c>
      <c r="S1720" s="327">
        <f t="shared" si="459"/>
        <v>0</v>
      </c>
      <c r="T1720" s="327">
        <f t="shared" si="459"/>
        <v>0</v>
      </c>
      <c r="U1720" s="327">
        <f t="shared" si="459"/>
        <v>0</v>
      </c>
      <c r="V1720" s="327">
        <f t="shared" si="459"/>
        <v>0</v>
      </c>
      <c r="W1720" s="433">
        <f t="shared" si="459"/>
        <v>0</v>
      </c>
      <c r="X1720" s="313">
        <f t="shared" si="458"/>
        <v>0</v>
      </c>
    </row>
    <row r="1721" spans="2:24" ht="18.600000000000001" hidden="1" thickBot="1">
      <c r="B1721" s="175"/>
      <c r="C1721" s="176">
        <v>5301</v>
      </c>
      <c r="D1721" s="177" t="s">
        <v>1440</v>
      </c>
      <c r="E1721" s="703"/>
      <c r="F1721" s="473"/>
      <c r="G1721" s="434"/>
      <c r="H1721" s="434"/>
      <c r="I1721" s="476">
        <f>F1721+G1721+H1721</f>
        <v>0</v>
      </c>
      <c r="J1721" s="243" t="str">
        <f t="shared" si="457"/>
        <v/>
      </c>
      <c r="K1721" s="244"/>
      <c r="L1721" s="435"/>
      <c r="M1721" s="436"/>
      <c r="N1721" s="330">
        <f>I1721</f>
        <v>0</v>
      </c>
      <c r="O1721" s="424">
        <f>L1721+M1721-N1721</f>
        <v>0</v>
      </c>
      <c r="P1721" s="244"/>
      <c r="Q1721" s="435"/>
      <c r="R1721" s="436"/>
      <c r="S1721" s="429">
        <f>+IF(+(L1721+M1721)&gt;=I1721,+M1721,+(+I1721-L1721))</f>
        <v>0</v>
      </c>
      <c r="T1721" s="315">
        <f>Q1721+R1721-S1721</f>
        <v>0</v>
      </c>
      <c r="U1721" s="436"/>
      <c r="V1721" s="436"/>
      <c r="W1721" s="253"/>
      <c r="X1721" s="313">
        <f t="shared" si="458"/>
        <v>0</v>
      </c>
    </row>
    <row r="1722" spans="2:24" ht="18.600000000000001" hidden="1" thickBot="1">
      <c r="B1722" s="175"/>
      <c r="C1722" s="180">
        <v>5309</v>
      </c>
      <c r="D1722" s="181" t="s">
        <v>929</v>
      </c>
      <c r="E1722" s="703"/>
      <c r="F1722" s="473"/>
      <c r="G1722" s="434"/>
      <c r="H1722" s="434"/>
      <c r="I1722" s="476">
        <f>F1722+G1722+H1722</f>
        <v>0</v>
      </c>
      <c r="J1722" s="243" t="str">
        <f t="shared" si="457"/>
        <v/>
      </c>
      <c r="K1722" s="244"/>
      <c r="L1722" s="435"/>
      <c r="M1722" s="436"/>
      <c r="N1722" s="330">
        <f>I1722</f>
        <v>0</v>
      </c>
      <c r="O1722" s="424">
        <f>L1722+M1722-N1722</f>
        <v>0</v>
      </c>
      <c r="P1722" s="244"/>
      <c r="Q1722" s="435"/>
      <c r="R1722" s="436"/>
      <c r="S1722" s="429">
        <f>+IF(+(L1722+M1722)&gt;=I1722,+M1722,+(+I1722-L1722))</f>
        <v>0</v>
      </c>
      <c r="T1722" s="315">
        <f>Q1722+R1722-S1722</f>
        <v>0</v>
      </c>
      <c r="U1722" s="436"/>
      <c r="V1722" s="436"/>
      <c r="W1722" s="253"/>
      <c r="X1722" s="313">
        <f t="shared" si="458"/>
        <v>0</v>
      </c>
    </row>
    <row r="1723" spans="2:24" ht="18.600000000000001" hidden="1" thickBot="1">
      <c r="B1723" s="691">
        <v>5400</v>
      </c>
      <c r="C1723" s="963" t="s">
        <v>1010</v>
      </c>
      <c r="D1723" s="963"/>
      <c r="E1723" s="692"/>
      <c r="F1723" s="693"/>
      <c r="G1723" s="694"/>
      <c r="H1723" s="694"/>
      <c r="I1723" s="690">
        <f>F1723+G1723+H1723</f>
        <v>0</v>
      </c>
      <c r="J1723" s="243" t="str">
        <f t="shared" si="457"/>
        <v/>
      </c>
      <c r="K1723" s="244"/>
      <c r="L1723" s="430"/>
      <c r="M1723" s="431"/>
      <c r="N1723" s="327">
        <f>I1723</f>
        <v>0</v>
      </c>
      <c r="O1723" s="424">
        <f>L1723+M1723-N1723</f>
        <v>0</v>
      </c>
      <c r="P1723" s="244"/>
      <c r="Q1723" s="430"/>
      <c r="R1723" s="431"/>
      <c r="S1723" s="429">
        <f>+IF(+(L1723+M1723)&gt;=I1723,+M1723,+(+I1723-L1723))</f>
        <v>0</v>
      </c>
      <c r="T1723" s="315">
        <f>Q1723+R1723-S1723</f>
        <v>0</v>
      </c>
      <c r="U1723" s="431"/>
      <c r="V1723" s="431"/>
      <c r="W1723" s="253"/>
      <c r="X1723" s="313">
        <f t="shared" si="458"/>
        <v>0</v>
      </c>
    </row>
    <row r="1724" spans="2:24" ht="18.600000000000001" hidden="1" thickBot="1">
      <c r="B1724" s="684">
        <v>5500</v>
      </c>
      <c r="C1724" s="948" t="s">
        <v>1011</v>
      </c>
      <c r="D1724" s="948"/>
      <c r="E1724" s="685"/>
      <c r="F1724" s="686">
        <f>SUM(F1725:F1728)</f>
        <v>0</v>
      </c>
      <c r="G1724" s="687">
        <f>SUM(G1725:G1728)</f>
        <v>0</v>
      </c>
      <c r="H1724" s="687">
        <f>SUM(H1725:H1728)</f>
        <v>0</v>
      </c>
      <c r="I1724" s="687">
        <f>SUM(I1725:I1728)</f>
        <v>0</v>
      </c>
      <c r="J1724" s="243" t="str">
        <f t="shared" si="457"/>
        <v/>
      </c>
      <c r="K1724" s="244"/>
      <c r="L1724" s="316">
        <f>SUM(L1725:L1728)</f>
        <v>0</v>
      </c>
      <c r="M1724" s="317">
        <f>SUM(M1725:M1728)</f>
        <v>0</v>
      </c>
      <c r="N1724" s="425">
        <f>SUM(N1725:N1728)</f>
        <v>0</v>
      </c>
      <c r="O1724" s="426">
        <f>SUM(O1725:O1728)</f>
        <v>0</v>
      </c>
      <c r="P1724" s="244"/>
      <c r="Q1724" s="316">
        <f t="shared" ref="Q1724:W1724" si="460">SUM(Q1725:Q1728)</f>
        <v>0</v>
      </c>
      <c r="R1724" s="317">
        <f t="shared" si="460"/>
        <v>0</v>
      </c>
      <c r="S1724" s="317">
        <f t="shared" si="460"/>
        <v>0</v>
      </c>
      <c r="T1724" s="317">
        <f t="shared" si="460"/>
        <v>0</v>
      </c>
      <c r="U1724" s="317">
        <f t="shared" si="460"/>
        <v>0</v>
      </c>
      <c r="V1724" s="317">
        <f t="shared" si="460"/>
        <v>0</v>
      </c>
      <c r="W1724" s="426">
        <f t="shared" si="460"/>
        <v>0</v>
      </c>
      <c r="X1724" s="313">
        <f t="shared" si="458"/>
        <v>0</v>
      </c>
    </row>
    <row r="1725" spans="2:24" ht="18.600000000000001" hidden="1" thickBot="1">
      <c r="B1725" s="173"/>
      <c r="C1725" s="144">
        <v>5501</v>
      </c>
      <c r="D1725" s="163" t="s">
        <v>1012</v>
      </c>
      <c r="E1725" s="702"/>
      <c r="F1725" s="449"/>
      <c r="G1725" s="245"/>
      <c r="H1725" s="245"/>
      <c r="I1725" s="476">
        <f>F1725+G1725+H1725</f>
        <v>0</v>
      </c>
      <c r="J1725" s="243" t="str">
        <f t="shared" si="457"/>
        <v/>
      </c>
      <c r="K1725" s="244"/>
      <c r="L1725" s="423"/>
      <c r="M1725" s="252"/>
      <c r="N1725" s="315">
        <f>I1725</f>
        <v>0</v>
      </c>
      <c r="O1725" s="424">
        <f>L1725+M1725-N1725</f>
        <v>0</v>
      </c>
      <c r="P1725" s="244"/>
      <c r="Q1725" s="423"/>
      <c r="R1725" s="252"/>
      <c r="S1725" s="429">
        <f>+IF(+(L1725+M1725)&gt;=I1725,+M1725,+(+I1725-L1725))</f>
        <v>0</v>
      </c>
      <c r="T1725" s="315">
        <f>Q1725+R1725-S1725</f>
        <v>0</v>
      </c>
      <c r="U1725" s="252"/>
      <c r="V1725" s="252"/>
      <c r="W1725" s="253"/>
      <c r="X1725" s="313">
        <f t="shared" si="458"/>
        <v>0</v>
      </c>
    </row>
    <row r="1726" spans="2:24" ht="18.600000000000001" hidden="1" thickBot="1">
      <c r="B1726" s="173"/>
      <c r="C1726" s="137">
        <v>5502</v>
      </c>
      <c r="D1726" s="145" t="s">
        <v>1013</v>
      </c>
      <c r="E1726" s="702"/>
      <c r="F1726" s="449"/>
      <c r="G1726" s="245"/>
      <c r="H1726" s="245"/>
      <c r="I1726" s="476">
        <f>F1726+G1726+H1726</f>
        <v>0</v>
      </c>
      <c r="J1726" s="243" t="str">
        <f t="shared" si="457"/>
        <v/>
      </c>
      <c r="K1726" s="244"/>
      <c r="L1726" s="423"/>
      <c r="M1726" s="252"/>
      <c r="N1726" s="315">
        <f>I1726</f>
        <v>0</v>
      </c>
      <c r="O1726" s="424">
        <f>L1726+M1726-N1726</f>
        <v>0</v>
      </c>
      <c r="P1726" s="244"/>
      <c r="Q1726" s="423"/>
      <c r="R1726" s="252"/>
      <c r="S1726" s="429">
        <f>+IF(+(L1726+M1726)&gt;=I1726,+M1726,+(+I1726-L1726))</f>
        <v>0</v>
      </c>
      <c r="T1726" s="315">
        <f>Q1726+R1726-S1726</f>
        <v>0</v>
      </c>
      <c r="U1726" s="252"/>
      <c r="V1726" s="252"/>
      <c r="W1726" s="253"/>
      <c r="X1726" s="313">
        <f t="shared" si="458"/>
        <v>0</v>
      </c>
    </row>
    <row r="1727" spans="2:24" ht="18.600000000000001" hidden="1" thickBot="1">
      <c r="B1727" s="173"/>
      <c r="C1727" s="137">
        <v>5503</v>
      </c>
      <c r="D1727" s="139" t="s">
        <v>1014</v>
      </c>
      <c r="E1727" s="702"/>
      <c r="F1727" s="449"/>
      <c r="G1727" s="245"/>
      <c r="H1727" s="245"/>
      <c r="I1727" s="476">
        <f>F1727+G1727+H1727</f>
        <v>0</v>
      </c>
      <c r="J1727" s="243" t="str">
        <f t="shared" si="457"/>
        <v/>
      </c>
      <c r="K1727" s="244"/>
      <c r="L1727" s="423"/>
      <c r="M1727" s="252"/>
      <c r="N1727" s="315">
        <f>I1727</f>
        <v>0</v>
      </c>
      <c r="O1727" s="424">
        <f>L1727+M1727-N1727</f>
        <v>0</v>
      </c>
      <c r="P1727" s="244"/>
      <c r="Q1727" s="423"/>
      <c r="R1727" s="252"/>
      <c r="S1727" s="429">
        <f>+IF(+(L1727+M1727)&gt;=I1727,+M1727,+(+I1727-L1727))</f>
        <v>0</v>
      </c>
      <c r="T1727" s="315">
        <f>Q1727+R1727-S1727</f>
        <v>0</v>
      </c>
      <c r="U1727" s="252"/>
      <c r="V1727" s="252"/>
      <c r="W1727" s="253"/>
      <c r="X1727" s="313">
        <f t="shared" si="458"/>
        <v>0</v>
      </c>
    </row>
    <row r="1728" spans="2:24" ht="18.600000000000001" hidden="1" thickBot="1">
      <c r="B1728" s="173"/>
      <c r="C1728" s="137">
        <v>5504</v>
      </c>
      <c r="D1728" s="145" t="s">
        <v>1015</v>
      </c>
      <c r="E1728" s="702"/>
      <c r="F1728" s="449"/>
      <c r="G1728" s="245"/>
      <c r="H1728" s="245"/>
      <c r="I1728" s="476">
        <f>F1728+G1728+H1728</f>
        <v>0</v>
      </c>
      <c r="J1728" s="243" t="str">
        <f t="shared" si="457"/>
        <v/>
      </c>
      <c r="K1728" s="244"/>
      <c r="L1728" s="423"/>
      <c r="M1728" s="252"/>
      <c r="N1728" s="315">
        <f>I1728</f>
        <v>0</v>
      </c>
      <c r="O1728" s="424">
        <f>L1728+M1728-N1728</f>
        <v>0</v>
      </c>
      <c r="P1728" s="244"/>
      <c r="Q1728" s="423"/>
      <c r="R1728" s="252"/>
      <c r="S1728" s="429">
        <f>+IF(+(L1728+M1728)&gt;=I1728,+M1728,+(+I1728-L1728))</f>
        <v>0</v>
      </c>
      <c r="T1728" s="315">
        <f>Q1728+R1728-S1728</f>
        <v>0</v>
      </c>
      <c r="U1728" s="252"/>
      <c r="V1728" s="252"/>
      <c r="W1728" s="253"/>
      <c r="X1728" s="313">
        <f t="shared" si="458"/>
        <v>0</v>
      </c>
    </row>
    <row r="1729" spans="2:24" ht="18.600000000000001" hidden="1" thickBot="1">
      <c r="B1729" s="684">
        <v>5700</v>
      </c>
      <c r="C1729" s="964" t="s">
        <v>1016</v>
      </c>
      <c r="D1729" s="965"/>
      <c r="E1729" s="692"/>
      <c r="F1729" s="671">
        <v>0</v>
      </c>
      <c r="G1729" s="671">
        <v>0</v>
      </c>
      <c r="H1729" s="671">
        <v>0</v>
      </c>
      <c r="I1729" s="696">
        <f>SUM(I1730:I1732)</f>
        <v>0</v>
      </c>
      <c r="J1729" s="243" t="str">
        <f t="shared" si="457"/>
        <v/>
      </c>
      <c r="K1729" s="244"/>
      <c r="L1729" s="326">
        <f>SUM(L1730:L1732)</f>
        <v>0</v>
      </c>
      <c r="M1729" s="327">
        <f>SUM(M1730:M1732)</f>
        <v>0</v>
      </c>
      <c r="N1729" s="432">
        <f>SUM(N1730:N1731)</f>
        <v>0</v>
      </c>
      <c r="O1729" s="433">
        <f>SUM(O1730:O1732)</f>
        <v>0</v>
      </c>
      <c r="P1729" s="244"/>
      <c r="Q1729" s="326">
        <f>SUM(Q1730:Q1732)</f>
        <v>0</v>
      </c>
      <c r="R1729" s="327">
        <f>SUM(R1730:R1732)</f>
        <v>0</v>
      </c>
      <c r="S1729" s="327">
        <f>SUM(S1730:S1732)</f>
        <v>0</v>
      </c>
      <c r="T1729" s="327">
        <f>SUM(T1730:T1732)</f>
        <v>0</v>
      </c>
      <c r="U1729" s="327">
        <f>SUM(U1730:U1732)</f>
        <v>0</v>
      </c>
      <c r="V1729" s="327">
        <f>SUM(V1730:V1731)</f>
        <v>0</v>
      </c>
      <c r="W1729" s="433">
        <f>SUM(W1730:W1732)</f>
        <v>0</v>
      </c>
      <c r="X1729" s="313">
        <f t="shared" si="458"/>
        <v>0</v>
      </c>
    </row>
    <row r="1730" spans="2:24" ht="18.600000000000001" hidden="1" thickBot="1">
      <c r="B1730" s="175"/>
      <c r="C1730" s="176">
        <v>5701</v>
      </c>
      <c r="D1730" s="177" t="s">
        <v>1017</v>
      </c>
      <c r="E1730" s="703"/>
      <c r="F1730" s="592">
        <v>0</v>
      </c>
      <c r="G1730" s="592">
        <v>0</v>
      </c>
      <c r="H1730" s="592">
        <v>0</v>
      </c>
      <c r="I1730" s="476">
        <f>F1730+G1730+H1730</f>
        <v>0</v>
      </c>
      <c r="J1730" s="243" t="str">
        <f t="shared" si="457"/>
        <v/>
      </c>
      <c r="K1730" s="244"/>
      <c r="L1730" s="435"/>
      <c r="M1730" s="436"/>
      <c r="N1730" s="330">
        <f>I1730</f>
        <v>0</v>
      </c>
      <c r="O1730" s="424">
        <f>L1730+M1730-N1730</f>
        <v>0</v>
      </c>
      <c r="P1730" s="244"/>
      <c r="Q1730" s="435"/>
      <c r="R1730" s="436"/>
      <c r="S1730" s="429">
        <f>+IF(+(L1730+M1730)&gt;=I1730,+M1730,+(+I1730-L1730))</f>
        <v>0</v>
      </c>
      <c r="T1730" s="315">
        <f>Q1730+R1730-S1730</f>
        <v>0</v>
      </c>
      <c r="U1730" s="436"/>
      <c r="V1730" s="436"/>
      <c r="W1730" s="253"/>
      <c r="X1730" s="313">
        <f t="shared" si="458"/>
        <v>0</v>
      </c>
    </row>
    <row r="1731" spans="2:24" ht="18.600000000000001" hidden="1" thickBot="1">
      <c r="B1731" s="175"/>
      <c r="C1731" s="180">
        <v>5702</v>
      </c>
      <c r="D1731" s="181" t="s">
        <v>1018</v>
      </c>
      <c r="E1731" s="703"/>
      <c r="F1731" s="592">
        <v>0</v>
      </c>
      <c r="G1731" s="592">
        <v>0</v>
      </c>
      <c r="H1731" s="592">
        <v>0</v>
      </c>
      <c r="I1731" s="476">
        <f>F1731+G1731+H1731</f>
        <v>0</v>
      </c>
      <c r="J1731" s="243" t="str">
        <f t="shared" si="457"/>
        <v/>
      </c>
      <c r="K1731" s="244"/>
      <c r="L1731" s="435"/>
      <c r="M1731" s="436"/>
      <c r="N1731" s="330">
        <f>I1731</f>
        <v>0</v>
      </c>
      <c r="O1731" s="424">
        <f>L1731+M1731-N1731</f>
        <v>0</v>
      </c>
      <c r="P1731" s="244"/>
      <c r="Q1731" s="435"/>
      <c r="R1731" s="436"/>
      <c r="S1731" s="429">
        <f>+IF(+(L1731+M1731)&gt;=I1731,+M1731,+(+I1731-L1731))</f>
        <v>0</v>
      </c>
      <c r="T1731" s="315">
        <f>Q1731+R1731-S1731</f>
        <v>0</v>
      </c>
      <c r="U1731" s="436"/>
      <c r="V1731" s="436"/>
      <c r="W1731" s="253"/>
      <c r="X1731" s="313">
        <f t="shared" si="458"/>
        <v>0</v>
      </c>
    </row>
    <row r="1732" spans="2:24" ht="18.600000000000001" hidden="1" thickBot="1">
      <c r="B1732" s="136"/>
      <c r="C1732" s="182">
        <v>4071</v>
      </c>
      <c r="D1732" s="464" t="s">
        <v>1019</v>
      </c>
      <c r="E1732" s="702"/>
      <c r="F1732" s="592">
        <v>0</v>
      </c>
      <c r="G1732" s="592">
        <v>0</v>
      </c>
      <c r="H1732" s="592">
        <v>0</v>
      </c>
      <c r="I1732" s="476">
        <f>F1732+G1732+H1732</f>
        <v>0</v>
      </c>
      <c r="J1732" s="243" t="str">
        <f t="shared" si="457"/>
        <v/>
      </c>
      <c r="K1732" s="244"/>
      <c r="L1732" s="711"/>
      <c r="M1732" s="665"/>
      <c r="N1732" s="665"/>
      <c r="O1732" s="712"/>
      <c r="P1732" s="244"/>
      <c r="Q1732" s="661"/>
      <c r="R1732" s="665"/>
      <c r="S1732" s="665"/>
      <c r="T1732" s="665"/>
      <c r="U1732" s="665"/>
      <c r="V1732" s="665"/>
      <c r="W1732" s="709"/>
      <c r="X1732" s="313">
        <f t="shared" si="458"/>
        <v>0</v>
      </c>
    </row>
    <row r="1733" spans="2:24" ht="16.2" hidden="1" thickBot="1">
      <c r="B1733" s="173"/>
      <c r="C1733" s="183"/>
      <c r="D1733" s="334"/>
      <c r="E1733" s="704"/>
      <c r="F1733" s="248"/>
      <c r="G1733" s="248"/>
      <c r="H1733" s="248"/>
      <c r="I1733" s="249"/>
      <c r="J1733" s="243" t="str">
        <f t="shared" si="457"/>
        <v/>
      </c>
      <c r="K1733" s="244"/>
      <c r="L1733" s="437"/>
      <c r="M1733" s="438"/>
      <c r="N1733" s="323"/>
      <c r="O1733" s="324"/>
      <c r="P1733" s="244"/>
      <c r="Q1733" s="437"/>
      <c r="R1733" s="438"/>
      <c r="S1733" s="323"/>
      <c r="T1733" s="323"/>
      <c r="U1733" s="438"/>
      <c r="V1733" s="323"/>
      <c r="W1733" s="324"/>
      <c r="X1733" s="324"/>
    </row>
    <row r="1734" spans="2:24" ht="18.600000000000001" hidden="1" thickBot="1">
      <c r="B1734" s="697">
        <v>98</v>
      </c>
      <c r="C1734" s="945" t="s">
        <v>1020</v>
      </c>
      <c r="D1734" s="946"/>
      <c r="E1734" s="685"/>
      <c r="F1734" s="688"/>
      <c r="G1734" s="689"/>
      <c r="H1734" s="689"/>
      <c r="I1734" s="690">
        <f>F1734+G1734+H1734</f>
        <v>0</v>
      </c>
      <c r="J1734" s="243" t="str">
        <f t="shared" si="457"/>
        <v/>
      </c>
      <c r="K1734" s="244"/>
      <c r="L1734" s="428"/>
      <c r="M1734" s="254"/>
      <c r="N1734" s="317">
        <f>I1734</f>
        <v>0</v>
      </c>
      <c r="O1734" s="424">
        <f>L1734+M1734-N1734</f>
        <v>0</v>
      </c>
      <c r="P1734" s="244"/>
      <c r="Q1734" s="428"/>
      <c r="R1734" s="254"/>
      <c r="S1734" s="429">
        <f>+IF(+(L1734+M1734)&gt;=I1734,+M1734,+(+I1734-L1734))</f>
        <v>0</v>
      </c>
      <c r="T1734" s="315">
        <f>Q1734+R1734-S1734</f>
        <v>0</v>
      </c>
      <c r="U1734" s="254"/>
      <c r="V1734" s="254"/>
      <c r="W1734" s="253"/>
      <c r="X1734" s="313">
        <f>T1734-U1734-V1734-W1734</f>
        <v>0</v>
      </c>
    </row>
    <row r="1735" spans="2:24" ht="16.8" hidden="1" thickBot="1">
      <c r="B1735" s="184"/>
      <c r="C1735" s="335" t="s">
        <v>1021</v>
      </c>
      <c r="D1735" s="336"/>
      <c r="E1735" s="395"/>
      <c r="F1735" s="395"/>
      <c r="G1735" s="395"/>
      <c r="H1735" s="395"/>
      <c r="I1735" s="337"/>
      <c r="J1735" s="243" t="str">
        <f t="shared" si="457"/>
        <v/>
      </c>
      <c r="K1735" s="244"/>
      <c r="L1735" s="338"/>
      <c r="M1735" s="339"/>
      <c r="N1735" s="339"/>
      <c r="O1735" s="340"/>
      <c r="P1735" s="244"/>
      <c r="Q1735" s="338"/>
      <c r="R1735" s="339"/>
      <c r="S1735" s="339"/>
      <c r="T1735" s="339"/>
      <c r="U1735" s="339"/>
      <c r="V1735" s="339"/>
      <c r="W1735" s="340"/>
      <c r="X1735" s="340"/>
    </row>
    <row r="1736" spans="2:24" ht="16.8" hidden="1" thickBot="1">
      <c r="B1736" s="184"/>
      <c r="C1736" s="341" t="s">
        <v>1022</v>
      </c>
      <c r="D1736" s="334"/>
      <c r="E1736" s="384"/>
      <c r="F1736" s="384"/>
      <c r="G1736" s="384"/>
      <c r="H1736" s="384"/>
      <c r="I1736" s="307"/>
      <c r="J1736" s="243" t="str">
        <f t="shared" si="457"/>
        <v/>
      </c>
      <c r="K1736" s="244"/>
      <c r="L1736" s="342"/>
      <c r="M1736" s="343"/>
      <c r="N1736" s="343"/>
      <c r="O1736" s="344"/>
      <c r="P1736" s="244"/>
      <c r="Q1736" s="342"/>
      <c r="R1736" s="343"/>
      <c r="S1736" s="343"/>
      <c r="T1736" s="343"/>
      <c r="U1736" s="343"/>
      <c r="V1736" s="343"/>
      <c r="W1736" s="344"/>
      <c r="X1736" s="344"/>
    </row>
    <row r="1737" spans="2:24" ht="16.8" hidden="1" thickBot="1">
      <c r="B1737" s="185"/>
      <c r="C1737" s="345" t="s">
        <v>1686</v>
      </c>
      <c r="D1737" s="346"/>
      <c r="E1737" s="396"/>
      <c r="F1737" s="396"/>
      <c r="G1737" s="396"/>
      <c r="H1737" s="396"/>
      <c r="I1737" s="309"/>
      <c r="J1737" s="243" t="str">
        <f t="shared" si="457"/>
        <v/>
      </c>
      <c r="K1737" s="244"/>
      <c r="L1737" s="347"/>
      <c r="M1737" s="348"/>
      <c r="N1737" s="348"/>
      <c r="O1737" s="349"/>
      <c r="P1737" s="244"/>
      <c r="Q1737" s="347"/>
      <c r="R1737" s="348"/>
      <c r="S1737" s="348"/>
      <c r="T1737" s="348"/>
      <c r="U1737" s="348"/>
      <c r="V1737" s="348"/>
      <c r="W1737" s="349"/>
      <c r="X1737" s="349"/>
    </row>
    <row r="1738" spans="2:24" ht="18.600000000000001" thickBot="1">
      <c r="B1738" s="607"/>
      <c r="C1738" s="608" t="s">
        <v>1241</v>
      </c>
      <c r="D1738" s="609" t="s">
        <v>1023</v>
      </c>
      <c r="E1738" s="698"/>
      <c r="F1738" s="698">
        <f>SUM(F1620,F1623,F1629,F1637,F1638,F1656,F1660,F1666,F1669,F1670,F1671,F1672,F1676,F1685,F1691,F1692,F1693,F1694,F1701,F1705,F1706,F1707,F1708,F1711,F1712,F1720,F1723,F1724,F1729)+F1734</f>
        <v>632792</v>
      </c>
      <c r="G1738" s="698">
        <f>SUM(G1620,G1623,G1629,G1637,G1638,G1656,G1660,G1666,G1669,G1670,G1671,G1672,G1676,G1685,G1691,G1692,G1693,G1694,G1701,G1705,G1706,G1707,G1708,G1711,G1712,G1720,G1723,G1724,G1729)+G1734</f>
        <v>0</v>
      </c>
      <c r="H1738" s="698">
        <f>SUM(H1620,H1623,H1629,H1637,H1638,H1656,H1660,H1666,H1669,H1670,H1671,H1672,H1676,H1685,H1691,H1692,H1693,H1694,H1701,H1705,H1706,H1707,H1708,H1711,H1712,H1720,H1723,H1724,H1729)+H1734</f>
        <v>0</v>
      </c>
      <c r="I1738" s="698">
        <f>SUM(I1620,I1623,I1629,I1637,I1638,I1656,I1660,I1666,I1669,I1670,I1671,I1672,I1676,I1685,I1691,I1692,I1693,I1694,I1701,I1705,I1706,I1707,I1708,I1711,I1712,I1720,I1723,I1724,I1729)+I1734</f>
        <v>632792</v>
      </c>
      <c r="J1738" s="243">
        <f t="shared" si="457"/>
        <v>1</v>
      </c>
      <c r="K1738" s="439" t="str">
        <f>LEFT(C1617,1)</f>
        <v>3</v>
      </c>
      <c r="L1738" s="276">
        <f>SUM(L1620,L1623,L1629,L1637,L1638,L1656,L1660,L1666,L1669,L1670,L1671,L1672,L1676,L1685,L1691,L1692,L1693,L1694,L1701,L1705,L1706,L1707,L1708,L1711,L1712,L1720,L1723,L1724,L1729)+L1734</f>
        <v>0</v>
      </c>
      <c r="M1738" s="276">
        <f>SUM(M1620,M1623,M1629,M1637,M1638,M1656,M1660,M1666,M1669,M1670,M1671,M1672,M1676,M1685,M1691,M1692,M1693,M1694,M1701,M1705,M1706,M1707,M1708,M1711,M1712,M1720,M1723,M1724,M1729)+M1734</f>
        <v>0</v>
      </c>
      <c r="N1738" s="276">
        <f>SUM(N1620,N1623,N1629,N1637,N1638,N1656,N1660,N1666,N1669,N1670,N1671,N1672,N1676,N1685,N1691,N1692,N1693,N1694,N1701,N1705,N1706,N1707,N1708,N1711,N1712,N1720,N1723,N1724,N1729)+N1734</f>
        <v>632792</v>
      </c>
      <c r="O1738" s="276">
        <f>SUM(O1620,O1623,O1629,O1637,O1638,O1656,O1660,O1666,O1669,O1670,O1671,O1672,O1676,O1685,O1691,O1692,O1693,O1694,O1701,O1705,O1706,O1707,O1708,O1711,O1712,O1720,O1723,O1724,O1729)+O1734</f>
        <v>-632792</v>
      </c>
      <c r="P1738" s="222"/>
      <c r="Q1738" s="276">
        <f t="shared" ref="Q1738:W1738" si="461">SUM(Q1620,Q1623,Q1629,Q1637,Q1638,Q1656,Q1660,Q1666,Q1669,Q1670,Q1671,Q1672,Q1676,Q1685,Q1691,Q1692,Q1693,Q1694,Q1701,Q1705,Q1706,Q1707,Q1708,Q1711,Q1712,Q1720,Q1723,Q1724,Q1729)+Q1734</f>
        <v>0</v>
      </c>
      <c r="R1738" s="276">
        <f t="shared" si="461"/>
        <v>0</v>
      </c>
      <c r="S1738" s="276">
        <f t="shared" si="461"/>
        <v>104000</v>
      </c>
      <c r="T1738" s="276">
        <f t="shared" si="461"/>
        <v>-104000</v>
      </c>
      <c r="U1738" s="276">
        <f t="shared" si="461"/>
        <v>0</v>
      </c>
      <c r="V1738" s="276">
        <f t="shared" si="461"/>
        <v>0</v>
      </c>
      <c r="W1738" s="276">
        <f t="shared" si="461"/>
        <v>0</v>
      </c>
      <c r="X1738" s="313">
        <f>T1738-U1738-V1738-W1738</f>
        <v>-104000</v>
      </c>
    </row>
    <row r="1739" spans="2:24">
      <c r="B1739" s="554" t="s">
        <v>32</v>
      </c>
      <c r="C1739" s="186"/>
      <c r="I1739" s="219"/>
      <c r="J1739" s="221">
        <f>J1738</f>
        <v>1</v>
      </c>
      <c r="P1739"/>
    </row>
    <row r="1740" spans="2:24">
      <c r="B1740" s="392"/>
      <c r="C1740" s="392"/>
      <c r="D1740" s="393"/>
      <c r="E1740" s="392"/>
      <c r="F1740" s="392"/>
      <c r="G1740" s="392"/>
      <c r="H1740" s="392"/>
      <c r="I1740" s="394"/>
      <c r="J1740" s="221">
        <f>J1738</f>
        <v>1</v>
      </c>
      <c r="L1740" s="392"/>
      <c r="M1740" s="392"/>
      <c r="N1740" s="394"/>
      <c r="O1740" s="394"/>
      <c r="P1740" s="394"/>
      <c r="Q1740" s="392"/>
      <c r="R1740" s="392"/>
      <c r="S1740" s="394"/>
      <c r="T1740" s="394"/>
      <c r="U1740" s="392"/>
      <c r="V1740" s="394"/>
      <c r="W1740" s="394"/>
      <c r="X1740" s="394"/>
    </row>
    <row r="1741" spans="2:24" ht="18" hidden="1">
      <c r="B1741" s="402"/>
      <c r="C1741" s="402"/>
      <c r="D1741" s="402"/>
      <c r="E1741" s="402"/>
      <c r="F1741" s="402"/>
      <c r="G1741" s="402"/>
      <c r="H1741" s="402"/>
      <c r="I1741" s="484"/>
      <c r="J1741" s="440">
        <f>(IF(E1738&lt;&gt;0,$G$2,IF(I1738&lt;&gt;0,$G$2,"")))</f>
        <v>0</v>
      </c>
    </row>
    <row r="1742" spans="2:24" ht="18" hidden="1">
      <c r="B1742" s="402"/>
      <c r="C1742" s="402"/>
      <c r="D1742" s="474"/>
      <c r="E1742" s="402"/>
      <c r="F1742" s="402"/>
      <c r="G1742" s="402"/>
      <c r="H1742" s="402"/>
      <c r="I1742" s="484"/>
      <c r="J1742" s="440" t="str">
        <f>(IF(E1739&lt;&gt;0,$G$2,IF(I1739&lt;&gt;0,$G$2,"")))</f>
        <v/>
      </c>
    </row>
    <row r="1743" spans="2:24">
      <c r="E1743" s="278"/>
      <c r="F1743" s="278"/>
      <c r="G1743" s="278"/>
      <c r="H1743" s="278"/>
      <c r="I1743" s="282"/>
      <c r="J1743" s="221">
        <f>(IF($E1879&lt;&gt;0,$J$2,IF($I1879&lt;&gt;0,$J$2,"")))</f>
        <v>1</v>
      </c>
      <c r="L1743" s="278"/>
      <c r="M1743" s="278"/>
      <c r="N1743" s="282"/>
      <c r="O1743" s="282"/>
      <c r="P1743" s="282"/>
      <c r="Q1743" s="278"/>
      <c r="R1743" s="278"/>
      <c r="S1743" s="282"/>
      <c r="T1743" s="282"/>
      <c r="U1743" s="278"/>
      <c r="V1743" s="282"/>
      <c r="W1743" s="282"/>
    </row>
    <row r="1744" spans="2:24">
      <c r="C1744" s="227"/>
      <c r="D1744" s="228"/>
      <c r="E1744" s="278"/>
      <c r="F1744" s="278"/>
      <c r="G1744" s="278"/>
      <c r="H1744" s="278"/>
      <c r="I1744" s="282"/>
      <c r="J1744" s="221">
        <f>(IF($E1879&lt;&gt;0,$J$2,IF($I1879&lt;&gt;0,$J$2,"")))</f>
        <v>1</v>
      </c>
      <c r="L1744" s="278"/>
      <c r="M1744" s="278"/>
      <c r="N1744" s="282"/>
      <c r="O1744" s="282"/>
      <c r="P1744" s="282"/>
      <c r="Q1744" s="278"/>
      <c r="R1744" s="278"/>
      <c r="S1744" s="282"/>
      <c r="T1744" s="282"/>
      <c r="U1744" s="278"/>
      <c r="V1744" s="282"/>
      <c r="W1744" s="282"/>
    </row>
    <row r="1745" spans="2:24">
      <c r="B1745" s="935" t="str">
        <f>$B$7</f>
        <v>БЮДЖЕТ - НАЧАЛЕН ПЛАН
ПО ПЪЛНА ЕДИННА БЮДЖЕТНА КЛАСИФИКАЦИЯ</v>
      </c>
      <c r="C1745" s="936"/>
      <c r="D1745" s="936"/>
      <c r="E1745" s="278"/>
      <c r="F1745" s="278"/>
      <c r="G1745" s="278"/>
      <c r="H1745" s="278"/>
      <c r="I1745" s="282"/>
      <c r="J1745" s="221">
        <f>(IF($E1879&lt;&gt;0,$J$2,IF($I1879&lt;&gt;0,$J$2,"")))</f>
        <v>1</v>
      </c>
      <c r="L1745" s="278"/>
      <c r="M1745" s="278"/>
      <c r="N1745" s="282"/>
      <c r="O1745" s="282"/>
      <c r="P1745" s="282"/>
      <c r="Q1745" s="278"/>
      <c r="R1745" s="278"/>
      <c r="S1745" s="282"/>
      <c r="T1745" s="282"/>
      <c r="U1745" s="278"/>
      <c r="V1745" s="282"/>
      <c r="W1745" s="282"/>
    </row>
    <row r="1746" spans="2:24">
      <c r="C1746" s="227"/>
      <c r="D1746" s="228"/>
      <c r="E1746" s="279" t="s">
        <v>1654</v>
      </c>
      <c r="F1746" s="279" t="s">
        <v>1522</v>
      </c>
      <c r="G1746" s="278"/>
      <c r="H1746" s="278"/>
      <c r="I1746" s="282"/>
      <c r="J1746" s="221">
        <f>(IF($E1879&lt;&gt;0,$J$2,IF($I1879&lt;&gt;0,$J$2,"")))</f>
        <v>1</v>
      </c>
      <c r="L1746" s="278"/>
      <c r="M1746" s="278"/>
      <c r="N1746" s="282"/>
      <c r="O1746" s="282"/>
      <c r="P1746" s="282"/>
      <c r="Q1746" s="278"/>
      <c r="R1746" s="278"/>
      <c r="S1746" s="282"/>
      <c r="T1746" s="282"/>
      <c r="U1746" s="278"/>
      <c r="V1746" s="282"/>
      <c r="W1746" s="282"/>
    </row>
    <row r="1747" spans="2:24" ht="17.399999999999999">
      <c r="B1747" s="937" t="str">
        <f>$B$9</f>
        <v>Маджарово</v>
      </c>
      <c r="C1747" s="938"/>
      <c r="D1747" s="939"/>
      <c r="E1747" s="578">
        <f>$E$9</f>
        <v>45292</v>
      </c>
      <c r="F1747" s="579">
        <f>$F$9</f>
        <v>45657</v>
      </c>
      <c r="G1747" s="278"/>
      <c r="H1747" s="278"/>
      <c r="I1747" s="282"/>
      <c r="J1747" s="221">
        <f>(IF($E1879&lt;&gt;0,$J$2,IF($I1879&lt;&gt;0,$J$2,"")))</f>
        <v>1</v>
      </c>
      <c r="L1747" s="278"/>
      <c r="M1747" s="278"/>
      <c r="N1747" s="282"/>
      <c r="O1747" s="282"/>
      <c r="P1747" s="282"/>
      <c r="Q1747" s="278"/>
      <c r="R1747" s="278"/>
      <c r="S1747" s="282"/>
      <c r="T1747" s="282"/>
      <c r="U1747" s="278"/>
      <c r="V1747" s="282"/>
      <c r="W1747" s="282"/>
    </row>
    <row r="1748" spans="2:24">
      <c r="B1748" s="230" t="str">
        <f>$B$10</f>
        <v>(наименование на разпоредителя с бюджет)</v>
      </c>
      <c r="E1748" s="278"/>
      <c r="F1748" s="280">
        <f>$F$10</f>
        <v>0</v>
      </c>
      <c r="G1748" s="278"/>
      <c r="H1748" s="278"/>
      <c r="I1748" s="282"/>
      <c r="J1748" s="221">
        <f>(IF($E1879&lt;&gt;0,$J$2,IF($I1879&lt;&gt;0,$J$2,"")))</f>
        <v>1</v>
      </c>
      <c r="L1748" s="278"/>
      <c r="M1748" s="278"/>
      <c r="N1748" s="282"/>
      <c r="O1748" s="282"/>
      <c r="P1748" s="282"/>
      <c r="Q1748" s="278"/>
      <c r="R1748" s="278"/>
      <c r="S1748" s="282"/>
      <c r="T1748" s="282"/>
      <c r="U1748" s="278"/>
      <c r="V1748" s="282"/>
      <c r="W1748" s="282"/>
    </row>
    <row r="1749" spans="2:24">
      <c r="B1749" s="230"/>
      <c r="E1749" s="281"/>
      <c r="F1749" s="278"/>
      <c r="G1749" s="278"/>
      <c r="H1749" s="278"/>
      <c r="I1749" s="282"/>
      <c r="J1749" s="221">
        <f>(IF($E1879&lt;&gt;0,$J$2,IF($I1879&lt;&gt;0,$J$2,"")))</f>
        <v>1</v>
      </c>
      <c r="L1749" s="278"/>
      <c r="M1749" s="278"/>
      <c r="N1749" s="282"/>
      <c r="O1749" s="282"/>
      <c r="P1749" s="282"/>
      <c r="Q1749" s="278"/>
      <c r="R1749" s="278"/>
      <c r="S1749" s="282"/>
      <c r="T1749" s="282"/>
      <c r="U1749" s="278"/>
      <c r="V1749" s="282"/>
      <c r="W1749" s="282"/>
    </row>
    <row r="1750" spans="2:24" ht="18">
      <c r="B1750" s="906" t="str">
        <f>$B$12</f>
        <v>Маджарово</v>
      </c>
      <c r="C1750" s="907"/>
      <c r="D1750" s="908"/>
      <c r="E1750" s="229" t="s">
        <v>1655</v>
      </c>
      <c r="F1750" s="580" t="str">
        <f>$F$12</f>
        <v>7604</v>
      </c>
      <c r="G1750" s="278"/>
      <c r="H1750" s="278"/>
      <c r="I1750" s="282"/>
      <c r="J1750" s="221">
        <f>(IF($E1879&lt;&gt;0,$J$2,IF($I1879&lt;&gt;0,$J$2,"")))</f>
        <v>1</v>
      </c>
      <c r="L1750" s="278"/>
      <c r="M1750" s="278"/>
      <c r="N1750" s="282"/>
      <c r="O1750" s="282"/>
      <c r="P1750" s="282"/>
      <c r="Q1750" s="278"/>
      <c r="R1750" s="278"/>
      <c r="S1750" s="282"/>
      <c r="T1750" s="282"/>
      <c r="U1750" s="278"/>
      <c r="V1750" s="282"/>
      <c r="W1750" s="282"/>
    </row>
    <row r="1751" spans="2:24">
      <c r="B1751" s="581" t="str">
        <f>$B$13</f>
        <v>(наименование на първостепенния разпоредител с бюджет)</v>
      </c>
      <c r="E1751" s="281" t="s">
        <v>1656</v>
      </c>
      <c r="F1751" s="278"/>
      <c r="G1751" s="278"/>
      <c r="H1751" s="278"/>
      <c r="I1751" s="282"/>
      <c r="J1751" s="221">
        <f>(IF($E1879&lt;&gt;0,$J$2,IF($I1879&lt;&gt;0,$J$2,"")))</f>
        <v>1</v>
      </c>
      <c r="L1751" s="278"/>
      <c r="M1751" s="278"/>
      <c r="N1751" s="282"/>
      <c r="O1751" s="282"/>
      <c r="P1751" s="282"/>
      <c r="Q1751" s="278"/>
      <c r="R1751" s="278"/>
      <c r="S1751" s="282"/>
      <c r="T1751" s="282"/>
      <c r="U1751" s="278"/>
      <c r="V1751" s="282"/>
      <c r="W1751" s="282"/>
    </row>
    <row r="1752" spans="2:24" ht="18">
      <c r="B1752" s="230"/>
      <c r="D1752" s="441"/>
      <c r="E1752" s="277"/>
      <c r="F1752" s="277"/>
      <c r="G1752" s="277"/>
      <c r="H1752" s="277"/>
      <c r="I1752" s="384"/>
      <c r="J1752" s="221">
        <f>(IF($E1879&lt;&gt;0,$J$2,IF($I1879&lt;&gt;0,$J$2,"")))</f>
        <v>1</v>
      </c>
      <c r="L1752" s="278"/>
      <c r="M1752" s="278"/>
      <c r="N1752" s="282"/>
      <c r="O1752" s="282"/>
      <c r="P1752" s="282"/>
      <c r="Q1752" s="278"/>
      <c r="R1752" s="278"/>
      <c r="S1752" s="282"/>
      <c r="T1752" s="282"/>
      <c r="U1752" s="278"/>
      <c r="V1752" s="282"/>
      <c r="W1752" s="282"/>
    </row>
    <row r="1753" spans="2:24" ht="16.8" thickBot="1">
      <c r="C1753" s="227"/>
      <c r="D1753" s="228"/>
      <c r="E1753" s="278"/>
      <c r="F1753" s="281"/>
      <c r="G1753" s="281"/>
      <c r="H1753" s="281"/>
      <c r="I1753" s="284" t="s">
        <v>1657</v>
      </c>
      <c r="J1753" s="221">
        <f>(IF($E1879&lt;&gt;0,$J$2,IF($I1879&lt;&gt;0,$J$2,"")))</f>
        <v>1</v>
      </c>
      <c r="L1753" s="283" t="s">
        <v>91</v>
      </c>
      <c r="M1753" s="278"/>
      <c r="N1753" s="282"/>
      <c r="O1753" s="284" t="s">
        <v>1657</v>
      </c>
      <c r="P1753" s="282"/>
      <c r="Q1753" s="283" t="s">
        <v>92</v>
      </c>
      <c r="R1753" s="278"/>
      <c r="S1753" s="282"/>
      <c r="T1753" s="284" t="s">
        <v>1657</v>
      </c>
      <c r="U1753" s="278"/>
      <c r="V1753" s="282"/>
      <c r="W1753" s="284" t="s">
        <v>1657</v>
      </c>
    </row>
    <row r="1754" spans="2:24" ht="18.600000000000001" thickBot="1">
      <c r="B1754" s="672"/>
      <c r="C1754" s="673"/>
      <c r="D1754" s="674" t="s">
        <v>1054</v>
      </c>
      <c r="E1754" s="675"/>
      <c r="F1754" s="956" t="s">
        <v>1459</v>
      </c>
      <c r="G1754" s="957"/>
      <c r="H1754" s="958"/>
      <c r="I1754" s="959"/>
      <c r="J1754" s="221">
        <f>(IF($E1879&lt;&gt;0,$J$2,IF($I1879&lt;&gt;0,$J$2,"")))</f>
        <v>1</v>
      </c>
      <c r="L1754" s="916" t="s">
        <v>1893</v>
      </c>
      <c r="M1754" s="916" t="s">
        <v>1894</v>
      </c>
      <c r="N1754" s="918" t="s">
        <v>1895</v>
      </c>
      <c r="O1754" s="918" t="s">
        <v>93</v>
      </c>
      <c r="P1754" s="222"/>
      <c r="Q1754" s="918" t="s">
        <v>1896</v>
      </c>
      <c r="R1754" s="918" t="s">
        <v>1897</v>
      </c>
      <c r="S1754" s="918" t="s">
        <v>1898</v>
      </c>
      <c r="T1754" s="918" t="s">
        <v>94</v>
      </c>
      <c r="U1754" s="409" t="s">
        <v>95</v>
      </c>
      <c r="V1754" s="410"/>
      <c r="W1754" s="411"/>
      <c r="X1754" s="291"/>
    </row>
    <row r="1755" spans="2:24" ht="31.8" thickBot="1">
      <c r="B1755" s="676" t="s">
        <v>1573</v>
      </c>
      <c r="C1755" s="677" t="s">
        <v>1658</v>
      </c>
      <c r="D1755" s="678" t="s">
        <v>1055</v>
      </c>
      <c r="E1755" s="679"/>
      <c r="F1755" s="605" t="s">
        <v>1460</v>
      </c>
      <c r="G1755" s="605" t="s">
        <v>1461</v>
      </c>
      <c r="H1755" s="605" t="s">
        <v>1458</v>
      </c>
      <c r="I1755" s="605" t="s">
        <v>1048</v>
      </c>
      <c r="J1755" s="221">
        <f>(IF($E1879&lt;&gt;0,$J$2,IF($I1879&lt;&gt;0,$J$2,"")))</f>
        <v>1</v>
      </c>
      <c r="L1755" s="970"/>
      <c r="M1755" s="955"/>
      <c r="N1755" s="970"/>
      <c r="O1755" s="955"/>
      <c r="P1755" s="222"/>
      <c r="Q1755" s="967"/>
      <c r="R1755" s="967"/>
      <c r="S1755" s="967"/>
      <c r="T1755" s="967"/>
      <c r="U1755" s="412">
        <f>$C$3</f>
        <v>2024</v>
      </c>
      <c r="V1755" s="412">
        <f>$C$3+1</f>
        <v>2025</v>
      </c>
      <c r="W1755" s="412" t="str">
        <f>CONCATENATE("след ",$C$3+1)</f>
        <v>след 2025</v>
      </c>
      <c r="X1755" s="413" t="s">
        <v>96</v>
      </c>
    </row>
    <row r="1756" spans="2:24" ht="18" thickBot="1">
      <c r="B1756" s="506"/>
      <c r="C1756" s="397"/>
      <c r="D1756" s="295" t="s">
        <v>1243</v>
      </c>
      <c r="E1756" s="699"/>
      <c r="F1756" s="296"/>
      <c r="G1756" s="296"/>
      <c r="H1756" s="296"/>
      <c r="I1756" s="483"/>
      <c r="J1756" s="221">
        <f>(IF($E1879&lt;&gt;0,$J$2,IF($I1879&lt;&gt;0,$J$2,"")))</f>
        <v>1</v>
      </c>
      <c r="L1756" s="297" t="s">
        <v>97</v>
      </c>
      <c r="M1756" s="297" t="s">
        <v>98</v>
      </c>
      <c r="N1756" s="298" t="s">
        <v>99</v>
      </c>
      <c r="O1756" s="298" t="s">
        <v>100</v>
      </c>
      <c r="P1756" s="222"/>
      <c r="Q1756" s="504" t="s">
        <v>101</v>
      </c>
      <c r="R1756" s="504" t="s">
        <v>102</v>
      </c>
      <c r="S1756" s="504" t="s">
        <v>103</v>
      </c>
      <c r="T1756" s="504" t="s">
        <v>104</v>
      </c>
      <c r="U1756" s="504" t="s">
        <v>1025</v>
      </c>
      <c r="V1756" s="504" t="s">
        <v>1026</v>
      </c>
      <c r="W1756" s="504" t="s">
        <v>1027</v>
      </c>
      <c r="X1756" s="414" t="s">
        <v>1028</v>
      </c>
    </row>
    <row r="1757" spans="2:24" ht="122.4" thickBot="1">
      <c r="B1757" s="236"/>
      <c r="C1757" s="511">
        <f>VLOOKUP(D1757,OP_LIST2,2,FALSE)</f>
        <v>0</v>
      </c>
      <c r="D1757" s="512" t="s">
        <v>943</v>
      </c>
      <c r="E1757" s="700"/>
      <c r="F1757" s="368"/>
      <c r="G1757" s="368"/>
      <c r="H1757" s="368"/>
      <c r="I1757" s="303"/>
      <c r="J1757" s="221">
        <f>(IF($E1879&lt;&gt;0,$J$2,IF($I1879&lt;&gt;0,$J$2,"")))</f>
        <v>1</v>
      </c>
      <c r="L1757" s="415" t="s">
        <v>1029</v>
      </c>
      <c r="M1757" s="415" t="s">
        <v>1029</v>
      </c>
      <c r="N1757" s="415" t="s">
        <v>1030</v>
      </c>
      <c r="O1757" s="415" t="s">
        <v>1031</v>
      </c>
      <c r="P1757" s="222"/>
      <c r="Q1757" s="415" t="s">
        <v>1029</v>
      </c>
      <c r="R1757" s="415" t="s">
        <v>1029</v>
      </c>
      <c r="S1757" s="415" t="s">
        <v>1056</v>
      </c>
      <c r="T1757" s="415" t="s">
        <v>1033</v>
      </c>
      <c r="U1757" s="415" t="s">
        <v>1029</v>
      </c>
      <c r="V1757" s="415" t="s">
        <v>1029</v>
      </c>
      <c r="W1757" s="415" t="s">
        <v>1029</v>
      </c>
      <c r="X1757" s="306" t="s">
        <v>1034</v>
      </c>
    </row>
    <row r="1758" spans="2:24" ht="18" thickBot="1">
      <c r="B1758" s="510"/>
      <c r="C1758" s="513">
        <f>VLOOKUP(D1759,EBK_DEIN2,2,FALSE)</f>
        <v>3326</v>
      </c>
      <c r="D1758" s="505" t="s">
        <v>1443</v>
      </c>
      <c r="E1758" s="701"/>
      <c r="F1758" s="368"/>
      <c r="G1758" s="368"/>
      <c r="H1758" s="368"/>
      <c r="I1758" s="303"/>
      <c r="J1758" s="221">
        <f>(IF($E1879&lt;&gt;0,$J$2,IF($I1879&lt;&gt;0,$J$2,"")))</f>
        <v>1</v>
      </c>
      <c r="L1758" s="416"/>
      <c r="M1758" s="416"/>
      <c r="N1758" s="344"/>
      <c r="O1758" s="417"/>
      <c r="P1758" s="222"/>
      <c r="Q1758" s="416"/>
      <c r="R1758" s="416"/>
      <c r="S1758" s="344"/>
      <c r="T1758" s="417"/>
      <c r="U1758" s="416"/>
      <c r="V1758" s="344"/>
      <c r="W1758" s="417"/>
      <c r="X1758" s="418"/>
    </row>
    <row r="1759" spans="2:24" ht="18">
      <c r="B1759" s="419"/>
      <c r="C1759" s="238"/>
      <c r="D1759" s="502" t="s">
        <v>1710</v>
      </c>
      <c r="E1759" s="701"/>
      <c r="F1759" s="368"/>
      <c r="G1759" s="368"/>
      <c r="H1759" s="368"/>
      <c r="I1759" s="303"/>
      <c r="J1759" s="221">
        <f>(IF($E1879&lt;&gt;0,$J$2,IF($I1879&lt;&gt;0,$J$2,"")))</f>
        <v>1</v>
      </c>
      <c r="L1759" s="416"/>
      <c r="M1759" s="416"/>
      <c r="N1759" s="344"/>
      <c r="O1759" s="420">
        <f>SUMIF(O1762:O1763,"&lt;0")+SUMIF(O1765:O1769,"&lt;0")+SUMIF(O1771:O1778,"&lt;0")+SUMIF(O1780:O1796,"&lt;0")+SUMIF(O1802:O1806,"&lt;0")+SUMIF(O1808:O1813,"&lt;0")+SUMIF(O1819:O1825,"&lt;0")+SUMIF(O1832:O1833,"&lt;0")+SUMIF(O1836:O1841,"&lt;0")+SUMIF(O1843:O1848,"&lt;0")+SUMIF(O1852,"&lt;0")+SUMIF(O1854:O1860,"&lt;0")+SUMIF(O1862:O1864,"&lt;0")+SUMIF(O1866:O1869,"&lt;0")+SUMIF(O1871:O1872,"&lt;0")+SUMIF(O1875,"&lt;0")</f>
        <v>-693529</v>
      </c>
      <c r="P1759" s="222"/>
      <c r="Q1759" s="416"/>
      <c r="R1759" s="416"/>
      <c r="S1759" s="344"/>
      <c r="T1759" s="420">
        <f>SUMIF(T1762:T1763,"&lt;0")+SUMIF(T1765:T1769,"&lt;0")+SUMIF(T1771:T1778,"&lt;0")+SUMIF(T1780:T1796,"&lt;0")+SUMIF(T1802:T1806,"&lt;0")+SUMIF(T1808:T1813,"&lt;0")+SUMIF(T1819:T1825,"&lt;0")+SUMIF(T1832:T1833,"&lt;0")+SUMIF(T1836:T1841,"&lt;0")+SUMIF(T1843:T1848,"&lt;0")+SUMIF(T1852,"&lt;0")+SUMIF(T1854:T1860,"&lt;0")+SUMIF(T1862:T1864,"&lt;0")+SUMIF(T1866:T1869,"&lt;0")+SUMIF(T1871:T1872,"&lt;0")+SUMIF(T1875,"&lt;0")</f>
        <v>-112100</v>
      </c>
      <c r="U1759" s="416"/>
      <c r="V1759" s="344"/>
      <c r="W1759" s="417"/>
      <c r="X1759" s="308"/>
    </row>
    <row r="1760" spans="2:24" ht="18.600000000000001" thickBot="1">
      <c r="B1760" s="354"/>
      <c r="C1760" s="238"/>
      <c r="D1760" s="292" t="s">
        <v>1057</v>
      </c>
      <c r="E1760" s="701"/>
      <c r="F1760" s="368"/>
      <c r="G1760" s="368"/>
      <c r="H1760" s="368"/>
      <c r="I1760" s="303"/>
      <c r="J1760" s="221">
        <f>(IF($E1879&lt;&gt;0,$J$2,IF($I1879&lt;&gt;0,$J$2,"")))</f>
        <v>1</v>
      </c>
      <c r="L1760" s="416"/>
      <c r="M1760" s="416"/>
      <c r="N1760" s="344"/>
      <c r="O1760" s="417"/>
      <c r="P1760" s="222"/>
      <c r="Q1760" s="416"/>
      <c r="R1760" s="416"/>
      <c r="S1760" s="344"/>
      <c r="T1760" s="417"/>
      <c r="U1760" s="416"/>
      <c r="V1760" s="344"/>
      <c r="W1760" s="417"/>
      <c r="X1760" s="310"/>
    </row>
    <row r="1761" spans="2:24" ht="18.600000000000001" thickBot="1">
      <c r="B1761" s="680">
        <v>100</v>
      </c>
      <c r="C1761" s="960" t="s">
        <v>1244</v>
      </c>
      <c r="D1761" s="961"/>
      <c r="E1761" s="681"/>
      <c r="F1761" s="682">
        <f>SUM(F1762:F1763)</f>
        <v>365885</v>
      </c>
      <c r="G1761" s="683">
        <f>SUM(G1762:G1763)</f>
        <v>0</v>
      </c>
      <c r="H1761" s="683">
        <f>SUM(H1762:H1763)</f>
        <v>0</v>
      </c>
      <c r="I1761" s="683">
        <f>SUM(I1762:I1763)</f>
        <v>365885</v>
      </c>
      <c r="J1761" s="243">
        <f t="shared" ref="J1761:J1792" si="462">(IF($E1761&lt;&gt;0,$J$2,IF($I1761&lt;&gt;0,$J$2,"")))</f>
        <v>1</v>
      </c>
      <c r="K1761" s="244"/>
      <c r="L1761" s="311">
        <f>SUM(L1762:L1763)</f>
        <v>0</v>
      </c>
      <c r="M1761" s="312">
        <f>SUM(M1762:M1763)</f>
        <v>0</v>
      </c>
      <c r="N1761" s="421">
        <f>SUM(N1762:N1763)</f>
        <v>365885</v>
      </c>
      <c r="O1761" s="422">
        <f>SUM(O1762:O1763)</f>
        <v>-365885</v>
      </c>
      <c r="P1761" s="244"/>
      <c r="Q1761" s="705"/>
      <c r="R1761" s="706"/>
      <c r="S1761" s="707"/>
      <c r="T1761" s="706"/>
      <c r="U1761" s="706"/>
      <c r="V1761" s="706"/>
      <c r="W1761" s="708"/>
      <c r="X1761" s="313">
        <f t="shared" ref="X1761:X1792" si="463">T1761-U1761-V1761-W1761</f>
        <v>0</v>
      </c>
    </row>
    <row r="1762" spans="2:24" ht="18.600000000000001" thickBot="1">
      <c r="B1762" s="140"/>
      <c r="C1762" s="144">
        <v>101</v>
      </c>
      <c r="D1762" s="138" t="s">
        <v>1245</v>
      </c>
      <c r="E1762" s="702"/>
      <c r="F1762" s="449">
        <v>365885</v>
      </c>
      <c r="G1762" s="245"/>
      <c r="H1762" s="245"/>
      <c r="I1762" s="476">
        <f>F1762+G1762+H1762</f>
        <v>365885</v>
      </c>
      <c r="J1762" s="243">
        <f t="shared" si="462"/>
        <v>1</v>
      </c>
      <c r="K1762" s="244"/>
      <c r="L1762" s="423"/>
      <c r="M1762" s="252"/>
      <c r="N1762" s="315">
        <f>I1762</f>
        <v>365885</v>
      </c>
      <c r="O1762" s="424">
        <f>L1762+M1762-N1762</f>
        <v>-365885</v>
      </c>
      <c r="P1762" s="244"/>
      <c r="Q1762" s="661"/>
      <c r="R1762" s="665"/>
      <c r="S1762" s="665"/>
      <c r="T1762" s="665"/>
      <c r="U1762" s="665"/>
      <c r="V1762" s="665"/>
      <c r="W1762" s="709"/>
      <c r="X1762" s="313">
        <f t="shared" si="463"/>
        <v>0</v>
      </c>
    </row>
    <row r="1763" spans="2:24" ht="18.600000000000001" hidden="1" thickBot="1">
      <c r="B1763" s="140"/>
      <c r="C1763" s="137">
        <v>102</v>
      </c>
      <c r="D1763" s="139" t="s">
        <v>1246</v>
      </c>
      <c r="E1763" s="702"/>
      <c r="F1763" s="449"/>
      <c r="G1763" s="245"/>
      <c r="H1763" s="245"/>
      <c r="I1763" s="476">
        <f>F1763+G1763+H1763</f>
        <v>0</v>
      </c>
      <c r="J1763" s="243" t="str">
        <f t="shared" si="462"/>
        <v/>
      </c>
      <c r="K1763" s="244"/>
      <c r="L1763" s="423"/>
      <c r="M1763" s="252"/>
      <c r="N1763" s="315">
        <f>I1763</f>
        <v>0</v>
      </c>
      <c r="O1763" s="424">
        <f>L1763+M1763-N1763</f>
        <v>0</v>
      </c>
      <c r="P1763" s="244"/>
      <c r="Q1763" s="661"/>
      <c r="R1763" s="665"/>
      <c r="S1763" s="665"/>
      <c r="T1763" s="665"/>
      <c r="U1763" s="665"/>
      <c r="V1763" s="665"/>
      <c r="W1763" s="709"/>
      <c r="X1763" s="313">
        <f t="shared" si="463"/>
        <v>0</v>
      </c>
    </row>
    <row r="1764" spans="2:24" ht="18.600000000000001" thickBot="1">
      <c r="B1764" s="684">
        <v>200</v>
      </c>
      <c r="C1764" s="968" t="s">
        <v>1247</v>
      </c>
      <c r="D1764" s="968"/>
      <c r="E1764" s="685"/>
      <c r="F1764" s="686">
        <f>SUM(F1765:F1769)</f>
        <v>71000</v>
      </c>
      <c r="G1764" s="687">
        <f>SUM(G1765:G1769)</f>
        <v>0</v>
      </c>
      <c r="H1764" s="687">
        <f>SUM(H1765:H1769)</f>
        <v>0</v>
      </c>
      <c r="I1764" s="687">
        <f>SUM(I1765:I1769)</f>
        <v>71000</v>
      </c>
      <c r="J1764" s="243">
        <f t="shared" si="462"/>
        <v>1</v>
      </c>
      <c r="K1764" s="244"/>
      <c r="L1764" s="316">
        <f>SUM(L1765:L1769)</f>
        <v>0</v>
      </c>
      <c r="M1764" s="317">
        <f>SUM(M1765:M1769)</f>
        <v>0</v>
      </c>
      <c r="N1764" s="425">
        <f>SUM(N1765:N1769)</f>
        <v>71000</v>
      </c>
      <c r="O1764" s="426">
        <f>SUM(O1765:O1769)</f>
        <v>-71000</v>
      </c>
      <c r="P1764" s="244"/>
      <c r="Q1764" s="663"/>
      <c r="R1764" s="664"/>
      <c r="S1764" s="664"/>
      <c r="T1764" s="664"/>
      <c r="U1764" s="664"/>
      <c r="V1764" s="664"/>
      <c r="W1764" s="710"/>
      <c r="X1764" s="313">
        <f t="shared" si="463"/>
        <v>0</v>
      </c>
    </row>
    <row r="1765" spans="2:24" ht="18.600000000000001" hidden="1" thickBot="1">
      <c r="B1765" s="143"/>
      <c r="C1765" s="144">
        <v>201</v>
      </c>
      <c r="D1765" s="138" t="s">
        <v>1248</v>
      </c>
      <c r="E1765" s="702"/>
      <c r="F1765" s="449"/>
      <c r="G1765" s="245"/>
      <c r="H1765" s="245"/>
      <c r="I1765" s="476">
        <f>F1765+G1765+H1765</f>
        <v>0</v>
      </c>
      <c r="J1765" s="243" t="str">
        <f t="shared" si="462"/>
        <v/>
      </c>
      <c r="K1765" s="244"/>
      <c r="L1765" s="423"/>
      <c r="M1765" s="252"/>
      <c r="N1765" s="315">
        <f>I1765</f>
        <v>0</v>
      </c>
      <c r="O1765" s="424">
        <f>L1765+M1765-N1765</f>
        <v>0</v>
      </c>
      <c r="P1765" s="244"/>
      <c r="Q1765" s="661"/>
      <c r="R1765" s="665"/>
      <c r="S1765" s="665"/>
      <c r="T1765" s="665"/>
      <c r="U1765" s="665"/>
      <c r="V1765" s="665"/>
      <c r="W1765" s="709"/>
      <c r="X1765" s="313">
        <f t="shared" si="463"/>
        <v>0</v>
      </c>
    </row>
    <row r="1766" spans="2:24" ht="18.600000000000001" hidden="1" thickBot="1">
      <c r="B1766" s="136"/>
      <c r="C1766" s="137">
        <v>202</v>
      </c>
      <c r="D1766" s="145" t="s">
        <v>1249</v>
      </c>
      <c r="E1766" s="702"/>
      <c r="F1766" s="449"/>
      <c r="G1766" s="245"/>
      <c r="H1766" s="245"/>
      <c r="I1766" s="476">
        <f>F1766+G1766+H1766</f>
        <v>0</v>
      </c>
      <c r="J1766" s="243" t="str">
        <f t="shared" si="462"/>
        <v/>
      </c>
      <c r="K1766" s="244"/>
      <c r="L1766" s="423"/>
      <c r="M1766" s="252"/>
      <c r="N1766" s="315">
        <f>I1766</f>
        <v>0</v>
      </c>
      <c r="O1766" s="424">
        <f>L1766+M1766-N1766</f>
        <v>0</v>
      </c>
      <c r="P1766" s="244"/>
      <c r="Q1766" s="661"/>
      <c r="R1766" s="665"/>
      <c r="S1766" s="665"/>
      <c r="T1766" s="665"/>
      <c r="U1766" s="665"/>
      <c r="V1766" s="665"/>
      <c r="W1766" s="709"/>
      <c r="X1766" s="313">
        <f t="shared" si="463"/>
        <v>0</v>
      </c>
    </row>
    <row r="1767" spans="2:24" ht="32.4" thickBot="1">
      <c r="B1767" s="152"/>
      <c r="C1767" s="137">
        <v>205</v>
      </c>
      <c r="D1767" s="145" t="s">
        <v>900</v>
      </c>
      <c r="E1767" s="702"/>
      <c r="F1767" s="449">
        <v>21000</v>
      </c>
      <c r="G1767" s="245"/>
      <c r="H1767" s="245"/>
      <c r="I1767" s="476">
        <f>F1767+G1767+H1767</f>
        <v>21000</v>
      </c>
      <c r="J1767" s="243">
        <f t="shared" si="462"/>
        <v>1</v>
      </c>
      <c r="K1767" s="244"/>
      <c r="L1767" s="423"/>
      <c r="M1767" s="252"/>
      <c r="N1767" s="315">
        <f>I1767</f>
        <v>21000</v>
      </c>
      <c r="O1767" s="424">
        <f>L1767+M1767-N1767</f>
        <v>-21000</v>
      </c>
      <c r="P1767" s="244"/>
      <c r="Q1767" s="661"/>
      <c r="R1767" s="665"/>
      <c r="S1767" s="665"/>
      <c r="T1767" s="665"/>
      <c r="U1767" s="665"/>
      <c r="V1767" s="665"/>
      <c r="W1767" s="709"/>
      <c r="X1767" s="313">
        <f t="shared" si="463"/>
        <v>0</v>
      </c>
    </row>
    <row r="1768" spans="2:24" ht="18.600000000000001" hidden="1" thickBot="1">
      <c r="B1768" s="152"/>
      <c r="C1768" s="137">
        <v>208</v>
      </c>
      <c r="D1768" s="159" t="s">
        <v>901</v>
      </c>
      <c r="E1768" s="702"/>
      <c r="F1768" s="449"/>
      <c r="G1768" s="245"/>
      <c r="H1768" s="245"/>
      <c r="I1768" s="476">
        <f>F1768+G1768+H1768</f>
        <v>0</v>
      </c>
      <c r="J1768" s="243" t="str">
        <f t="shared" si="462"/>
        <v/>
      </c>
      <c r="K1768" s="244"/>
      <c r="L1768" s="423"/>
      <c r="M1768" s="252"/>
      <c r="N1768" s="315">
        <f>I1768</f>
        <v>0</v>
      </c>
      <c r="O1768" s="424">
        <f>L1768+M1768-N1768</f>
        <v>0</v>
      </c>
      <c r="P1768" s="244"/>
      <c r="Q1768" s="661"/>
      <c r="R1768" s="665"/>
      <c r="S1768" s="665"/>
      <c r="T1768" s="665"/>
      <c r="U1768" s="665"/>
      <c r="V1768" s="665"/>
      <c r="W1768" s="709"/>
      <c r="X1768" s="313">
        <f t="shared" si="463"/>
        <v>0</v>
      </c>
    </row>
    <row r="1769" spans="2:24" ht="18.600000000000001" thickBot="1">
      <c r="B1769" s="143"/>
      <c r="C1769" s="142">
        <v>209</v>
      </c>
      <c r="D1769" s="148" t="s">
        <v>902</v>
      </c>
      <c r="E1769" s="702"/>
      <c r="F1769" s="449">
        <v>50000</v>
      </c>
      <c r="G1769" s="245"/>
      <c r="H1769" s="245"/>
      <c r="I1769" s="476">
        <f>F1769+G1769+H1769</f>
        <v>50000</v>
      </c>
      <c r="J1769" s="243">
        <f t="shared" si="462"/>
        <v>1</v>
      </c>
      <c r="K1769" s="244"/>
      <c r="L1769" s="423"/>
      <c r="M1769" s="252"/>
      <c r="N1769" s="315">
        <f>I1769</f>
        <v>50000</v>
      </c>
      <c r="O1769" s="424">
        <f>L1769+M1769-N1769</f>
        <v>-50000</v>
      </c>
      <c r="P1769" s="244"/>
      <c r="Q1769" s="661"/>
      <c r="R1769" s="665"/>
      <c r="S1769" s="665"/>
      <c r="T1769" s="665"/>
      <c r="U1769" s="665"/>
      <c r="V1769" s="665"/>
      <c r="W1769" s="709"/>
      <c r="X1769" s="313">
        <f t="shared" si="463"/>
        <v>0</v>
      </c>
    </row>
    <row r="1770" spans="2:24" ht="18.600000000000001" thickBot="1">
      <c r="B1770" s="684">
        <v>500</v>
      </c>
      <c r="C1770" s="969" t="s">
        <v>203</v>
      </c>
      <c r="D1770" s="969"/>
      <c r="E1770" s="685"/>
      <c r="F1770" s="686">
        <f>SUM(F1771:F1777)</f>
        <v>106300</v>
      </c>
      <c r="G1770" s="687">
        <f>SUM(G1771:G1777)</f>
        <v>0</v>
      </c>
      <c r="H1770" s="687">
        <f>SUM(H1771:H1777)</f>
        <v>0</v>
      </c>
      <c r="I1770" s="687">
        <f>SUM(I1771:I1777)</f>
        <v>106300</v>
      </c>
      <c r="J1770" s="243">
        <f t="shared" si="462"/>
        <v>1</v>
      </c>
      <c r="K1770" s="244"/>
      <c r="L1770" s="316">
        <f>SUM(L1771:L1777)</f>
        <v>0</v>
      </c>
      <c r="M1770" s="317">
        <f>SUM(M1771:M1777)</f>
        <v>0</v>
      </c>
      <c r="N1770" s="425">
        <f>SUM(N1771:N1777)</f>
        <v>106300</v>
      </c>
      <c r="O1770" s="426">
        <f>SUM(O1771:O1777)</f>
        <v>-106300</v>
      </c>
      <c r="P1770" s="244"/>
      <c r="Q1770" s="663"/>
      <c r="R1770" s="664"/>
      <c r="S1770" s="665"/>
      <c r="T1770" s="664"/>
      <c r="U1770" s="664"/>
      <c r="V1770" s="664"/>
      <c r="W1770" s="710"/>
      <c r="X1770" s="313">
        <f t="shared" si="463"/>
        <v>0</v>
      </c>
    </row>
    <row r="1771" spans="2:24" ht="18.600000000000001" thickBot="1">
      <c r="B1771" s="143"/>
      <c r="C1771" s="160">
        <v>551</v>
      </c>
      <c r="D1771" s="456" t="s">
        <v>204</v>
      </c>
      <c r="E1771" s="702"/>
      <c r="F1771" s="449">
        <v>54000</v>
      </c>
      <c r="G1771" s="245"/>
      <c r="H1771" s="245"/>
      <c r="I1771" s="476">
        <f t="shared" ref="I1771:I1778" si="464">F1771+G1771+H1771</f>
        <v>54000</v>
      </c>
      <c r="J1771" s="243">
        <f t="shared" si="462"/>
        <v>1</v>
      </c>
      <c r="K1771" s="244"/>
      <c r="L1771" s="423"/>
      <c r="M1771" s="252"/>
      <c r="N1771" s="315">
        <f t="shared" ref="N1771:N1778" si="465">I1771</f>
        <v>54000</v>
      </c>
      <c r="O1771" s="424">
        <f t="shared" ref="O1771:O1778" si="466">L1771+M1771-N1771</f>
        <v>-54000</v>
      </c>
      <c r="P1771" s="244"/>
      <c r="Q1771" s="661"/>
      <c r="R1771" s="665"/>
      <c r="S1771" s="665"/>
      <c r="T1771" s="665"/>
      <c r="U1771" s="665"/>
      <c r="V1771" s="665"/>
      <c r="W1771" s="709"/>
      <c r="X1771" s="313">
        <f t="shared" si="463"/>
        <v>0</v>
      </c>
    </row>
    <row r="1772" spans="2:24" ht="18.600000000000001" thickBot="1">
      <c r="B1772" s="143"/>
      <c r="C1772" s="161">
        <v>552</v>
      </c>
      <c r="D1772" s="457" t="s">
        <v>205</v>
      </c>
      <c r="E1772" s="702"/>
      <c r="F1772" s="449">
        <v>17600</v>
      </c>
      <c r="G1772" s="245"/>
      <c r="H1772" s="245"/>
      <c r="I1772" s="476">
        <f t="shared" si="464"/>
        <v>17600</v>
      </c>
      <c r="J1772" s="243">
        <f t="shared" si="462"/>
        <v>1</v>
      </c>
      <c r="K1772" s="244"/>
      <c r="L1772" s="423"/>
      <c r="M1772" s="252"/>
      <c r="N1772" s="315">
        <f t="shared" si="465"/>
        <v>17600</v>
      </c>
      <c r="O1772" s="424">
        <f t="shared" si="466"/>
        <v>-17600</v>
      </c>
      <c r="P1772" s="244"/>
      <c r="Q1772" s="661"/>
      <c r="R1772" s="665"/>
      <c r="S1772" s="665"/>
      <c r="T1772" s="665"/>
      <c r="U1772" s="665"/>
      <c r="V1772" s="665"/>
      <c r="W1772" s="709"/>
      <c r="X1772" s="313">
        <f t="shared" si="463"/>
        <v>0</v>
      </c>
    </row>
    <row r="1773" spans="2:24" ht="18.600000000000001" hidden="1" thickBot="1">
      <c r="B1773" s="143"/>
      <c r="C1773" s="161">
        <v>558</v>
      </c>
      <c r="D1773" s="457" t="s">
        <v>1674</v>
      </c>
      <c r="E1773" s="702"/>
      <c r="F1773" s="592">
        <v>0</v>
      </c>
      <c r="G1773" s="592">
        <v>0</v>
      </c>
      <c r="H1773" s="592">
        <v>0</v>
      </c>
      <c r="I1773" s="476">
        <f t="shared" si="464"/>
        <v>0</v>
      </c>
      <c r="J1773" s="243" t="str">
        <f t="shared" si="462"/>
        <v/>
      </c>
      <c r="K1773" s="244"/>
      <c r="L1773" s="423"/>
      <c r="M1773" s="252"/>
      <c r="N1773" s="315">
        <f t="shared" si="465"/>
        <v>0</v>
      </c>
      <c r="O1773" s="424">
        <f t="shared" si="466"/>
        <v>0</v>
      </c>
      <c r="P1773" s="244"/>
      <c r="Q1773" s="661"/>
      <c r="R1773" s="665"/>
      <c r="S1773" s="665"/>
      <c r="T1773" s="665"/>
      <c r="U1773" s="665"/>
      <c r="V1773" s="665"/>
      <c r="W1773" s="709"/>
      <c r="X1773" s="313">
        <f t="shared" si="463"/>
        <v>0</v>
      </c>
    </row>
    <row r="1774" spans="2:24" ht="18.600000000000001" thickBot="1">
      <c r="B1774" s="143"/>
      <c r="C1774" s="161">
        <v>560</v>
      </c>
      <c r="D1774" s="458" t="s">
        <v>206</v>
      </c>
      <c r="E1774" s="702"/>
      <c r="F1774" s="449">
        <v>22400</v>
      </c>
      <c r="G1774" s="245"/>
      <c r="H1774" s="245"/>
      <c r="I1774" s="476">
        <f t="shared" si="464"/>
        <v>22400</v>
      </c>
      <c r="J1774" s="243">
        <f t="shared" si="462"/>
        <v>1</v>
      </c>
      <c r="K1774" s="244"/>
      <c r="L1774" s="423"/>
      <c r="M1774" s="252"/>
      <c r="N1774" s="315">
        <f t="shared" si="465"/>
        <v>22400</v>
      </c>
      <c r="O1774" s="424">
        <f t="shared" si="466"/>
        <v>-22400</v>
      </c>
      <c r="P1774" s="244"/>
      <c r="Q1774" s="661"/>
      <c r="R1774" s="665"/>
      <c r="S1774" s="665"/>
      <c r="T1774" s="665"/>
      <c r="U1774" s="665"/>
      <c r="V1774" s="665"/>
      <c r="W1774" s="709"/>
      <c r="X1774" s="313">
        <f t="shared" si="463"/>
        <v>0</v>
      </c>
    </row>
    <row r="1775" spans="2:24" ht="18.600000000000001" thickBot="1">
      <c r="B1775" s="143"/>
      <c r="C1775" s="161">
        <v>580</v>
      </c>
      <c r="D1775" s="457" t="s">
        <v>207</v>
      </c>
      <c r="E1775" s="702"/>
      <c r="F1775" s="449">
        <v>12300</v>
      </c>
      <c r="G1775" s="245"/>
      <c r="H1775" s="245"/>
      <c r="I1775" s="476">
        <f t="shared" si="464"/>
        <v>12300</v>
      </c>
      <c r="J1775" s="243">
        <f t="shared" si="462"/>
        <v>1</v>
      </c>
      <c r="K1775" s="244"/>
      <c r="L1775" s="423"/>
      <c r="M1775" s="252"/>
      <c r="N1775" s="315">
        <f t="shared" si="465"/>
        <v>12300</v>
      </c>
      <c r="O1775" s="424">
        <f t="shared" si="466"/>
        <v>-12300</v>
      </c>
      <c r="P1775" s="244"/>
      <c r="Q1775" s="661"/>
      <c r="R1775" s="665"/>
      <c r="S1775" s="665"/>
      <c r="T1775" s="665"/>
      <c r="U1775" s="665"/>
      <c r="V1775" s="665"/>
      <c r="W1775" s="709"/>
      <c r="X1775" s="313">
        <f t="shared" si="463"/>
        <v>0</v>
      </c>
    </row>
    <row r="1776" spans="2:24" ht="18.600000000000001" hidden="1" thickBot="1">
      <c r="B1776" s="143"/>
      <c r="C1776" s="161">
        <v>588</v>
      </c>
      <c r="D1776" s="457" t="s">
        <v>1679</v>
      </c>
      <c r="E1776" s="702"/>
      <c r="F1776" s="592">
        <v>0</v>
      </c>
      <c r="G1776" s="592">
        <v>0</v>
      </c>
      <c r="H1776" s="592">
        <v>0</v>
      </c>
      <c r="I1776" s="476">
        <f t="shared" si="464"/>
        <v>0</v>
      </c>
      <c r="J1776" s="243" t="str">
        <f t="shared" si="462"/>
        <v/>
      </c>
      <c r="K1776" s="244"/>
      <c r="L1776" s="423"/>
      <c r="M1776" s="252"/>
      <c r="N1776" s="315">
        <f t="shared" si="465"/>
        <v>0</v>
      </c>
      <c r="O1776" s="424">
        <f t="shared" si="466"/>
        <v>0</v>
      </c>
      <c r="P1776" s="244"/>
      <c r="Q1776" s="661"/>
      <c r="R1776" s="665"/>
      <c r="S1776" s="665"/>
      <c r="T1776" s="665"/>
      <c r="U1776" s="665"/>
      <c r="V1776" s="665"/>
      <c r="W1776" s="709"/>
      <c r="X1776" s="313">
        <f t="shared" si="463"/>
        <v>0</v>
      </c>
    </row>
    <row r="1777" spans="2:24" ht="32.4" hidden="1" thickBot="1">
      <c r="B1777" s="143"/>
      <c r="C1777" s="162">
        <v>590</v>
      </c>
      <c r="D1777" s="459" t="s">
        <v>208</v>
      </c>
      <c r="E1777" s="702"/>
      <c r="F1777" s="449"/>
      <c r="G1777" s="245"/>
      <c r="H1777" s="245"/>
      <c r="I1777" s="476">
        <f t="shared" si="464"/>
        <v>0</v>
      </c>
      <c r="J1777" s="243" t="str">
        <f t="shared" si="462"/>
        <v/>
      </c>
      <c r="K1777" s="244"/>
      <c r="L1777" s="423"/>
      <c r="M1777" s="252"/>
      <c r="N1777" s="315">
        <f t="shared" si="465"/>
        <v>0</v>
      </c>
      <c r="O1777" s="424">
        <f t="shared" si="466"/>
        <v>0</v>
      </c>
      <c r="P1777" s="244"/>
      <c r="Q1777" s="661"/>
      <c r="R1777" s="665"/>
      <c r="S1777" s="665"/>
      <c r="T1777" s="665"/>
      <c r="U1777" s="665"/>
      <c r="V1777" s="665"/>
      <c r="W1777" s="709"/>
      <c r="X1777" s="313">
        <f t="shared" si="463"/>
        <v>0</v>
      </c>
    </row>
    <row r="1778" spans="2:24" ht="18.600000000000001" hidden="1" thickBot="1">
      <c r="B1778" s="684">
        <v>800</v>
      </c>
      <c r="C1778" s="969" t="s">
        <v>1058</v>
      </c>
      <c r="D1778" s="969"/>
      <c r="E1778" s="685"/>
      <c r="F1778" s="688"/>
      <c r="G1778" s="689"/>
      <c r="H1778" s="689"/>
      <c r="I1778" s="690">
        <f t="shared" si="464"/>
        <v>0</v>
      </c>
      <c r="J1778" s="243" t="str">
        <f t="shared" si="462"/>
        <v/>
      </c>
      <c r="K1778" s="244"/>
      <c r="L1778" s="428"/>
      <c r="M1778" s="254"/>
      <c r="N1778" s="315">
        <f t="shared" si="465"/>
        <v>0</v>
      </c>
      <c r="O1778" s="424">
        <f t="shared" si="466"/>
        <v>0</v>
      </c>
      <c r="P1778" s="244"/>
      <c r="Q1778" s="663"/>
      <c r="R1778" s="664"/>
      <c r="S1778" s="665"/>
      <c r="T1778" s="665"/>
      <c r="U1778" s="664"/>
      <c r="V1778" s="665"/>
      <c r="W1778" s="709"/>
      <c r="X1778" s="313">
        <f t="shared" si="463"/>
        <v>0</v>
      </c>
    </row>
    <row r="1779" spans="2:24" ht="18.600000000000001" thickBot="1">
      <c r="B1779" s="684">
        <v>1000</v>
      </c>
      <c r="C1779" s="971" t="s">
        <v>210</v>
      </c>
      <c r="D1779" s="971"/>
      <c r="E1779" s="685"/>
      <c r="F1779" s="686">
        <f>SUM(F1780:F1796)</f>
        <v>90400</v>
      </c>
      <c r="G1779" s="687">
        <f>SUM(G1780:G1796)</f>
        <v>0</v>
      </c>
      <c r="H1779" s="687">
        <f>SUM(H1780:H1796)</f>
        <v>0</v>
      </c>
      <c r="I1779" s="687">
        <f>SUM(I1780:I1796)</f>
        <v>90400</v>
      </c>
      <c r="J1779" s="243">
        <f t="shared" si="462"/>
        <v>1</v>
      </c>
      <c r="K1779" s="244"/>
      <c r="L1779" s="316">
        <f>SUM(L1780:L1796)</f>
        <v>0</v>
      </c>
      <c r="M1779" s="317">
        <f>SUM(M1780:M1796)</f>
        <v>0</v>
      </c>
      <c r="N1779" s="425">
        <f>SUM(N1780:N1796)</f>
        <v>90400</v>
      </c>
      <c r="O1779" s="426">
        <f>SUM(O1780:O1796)</f>
        <v>-90400</v>
      </c>
      <c r="P1779" s="244"/>
      <c r="Q1779" s="316">
        <f t="shared" ref="Q1779:W1779" si="467">SUM(Q1780:Q1796)</f>
        <v>0</v>
      </c>
      <c r="R1779" s="317">
        <f t="shared" si="467"/>
        <v>0</v>
      </c>
      <c r="S1779" s="317">
        <f t="shared" si="467"/>
        <v>87100</v>
      </c>
      <c r="T1779" s="317">
        <f t="shared" si="467"/>
        <v>-87100</v>
      </c>
      <c r="U1779" s="317">
        <f t="shared" si="467"/>
        <v>0</v>
      </c>
      <c r="V1779" s="317">
        <f t="shared" si="467"/>
        <v>0</v>
      </c>
      <c r="W1779" s="426">
        <f t="shared" si="467"/>
        <v>0</v>
      </c>
      <c r="X1779" s="313">
        <f t="shared" si="463"/>
        <v>-87100</v>
      </c>
    </row>
    <row r="1780" spans="2:24" ht="18.600000000000001" hidden="1" thickBot="1">
      <c r="B1780" s="136"/>
      <c r="C1780" s="144">
        <v>1011</v>
      </c>
      <c r="D1780" s="163" t="s">
        <v>211</v>
      </c>
      <c r="E1780" s="702"/>
      <c r="F1780" s="449"/>
      <c r="G1780" s="245"/>
      <c r="H1780" s="245"/>
      <c r="I1780" s="476">
        <f t="shared" ref="I1780:I1796" si="468">F1780+G1780+H1780</f>
        <v>0</v>
      </c>
      <c r="J1780" s="243" t="str">
        <f t="shared" si="462"/>
        <v/>
      </c>
      <c r="K1780" s="244"/>
      <c r="L1780" s="423"/>
      <c r="M1780" s="252"/>
      <c r="N1780" s="315">
        <f t="shared" ref="N1780:N1796" si="469">I1780</f>
        <v>0</v>
      </c>
      <c r="O1780" s="424">
        <f t="shared" ref="O1780:O1796" si="470">L1780+M1780-N1780</f>
        <v>0</v>
      </c>
      <c r="P1780" s="244"/>
      <c r="Q1780" s="423"/>
      <c r="R1780" s="252"/>
      <c r="S1780" s="429">
        <f t="shared" ref="S1780:S1787" si="471">+IF(+(L1780+M1780)&gt;=I1780,+M1780,+(+I1780-L1780))</f>
        <v>0</v>
      </c>
      <c r="T1780" s="315">
        <f t="shared" ref="T1780:T1787" si="472">Q1780+R1780-S1780</f>
        <v>0</v>
      </c>
      <c r="U1780" s="252"/>
      <c r="V1780" s="252"/>
      <c r="W1780" s="253"/>
      <c r="X1780" s="313">
        <f t="shared" si="463"/>
        <v>0</v>
      </c>
    </row>
    <row r="1781" spans="2:24" ht="18.600000000000001" hidden="1" thickBot="1">
      <c r="B1781" s="136"/>
      <c r="C1781" s="137">
        <v>1012</v>
      </c>
      <c r="D1781" s="145" t="s">
        <v>212</v>
      </c>
      <c r="E1781" s="702"/>
      <c r="F1781" s="449"/>
      <c r="G1781" s="245"/>
      <c r="H1781" s="245"/>
      <c r="I1781" s="476">
        <f t="shared" si="468"/>
        <v>0</v>
      </c>
      <c r="J1781" s="243" t="str">
        <f t="shared" si="462"/>
        <v/>
      </c>
      <c r="K1781" s="244"/>
      <c r="L1781" s="423"/>
      <c r="M1781" s="252"/>
      <c r="N1781" s="315">
        <f t="shared" si="469"/>
        <v>0</v>
      </c>
      <c r="O1781" s="424">
        <f t="shared" si="470"/>
        <v>0</v>
      </c>
      <c r="P1781" s="244"/>
      <c r="Q1781" s="423"/>
      <c r="R1781" s="252"/>
      <c r="S1781" s="429">
        <f t="shared" si="471"/>
        <v>0</v>
      </c>
      <c r="T1781" s="315">
        <f t="shared" si="472"/>
        <v>0</v>
      </c>
      <c r="U1781" s="252"/>
      <c r="V1781" s="252"/>
      <c r="W1781" s="253"/>
      <c r="X1781" s="313">
        <f t="shared" si="463"/>
        <v>0</v>
      </c>
    </row>
    <row r="1782" spans="2:24" ht="18.600000000000001" hidden="1" thickBot="1">
      <c r="B1782" s="136"/>
      <c r="C1782" s="137">
        <v>1013</v>
      </c>
      <c r="D1782" s="145" t="s">
        <v>213</v>
      </c>
      <c r="E1782" s="702"/>
      <c r="F1782" s="449"/>
      <c r="G1782" s="245"/>
      <c r="H1782" s="245"/>
      <c r="I1782" s="476">
        <f t="shared" si="468"/>
        <v>0</v>
      </c>
      <c r="J1782" s="243" t="str">
        <f t="shared" si="462"/>
        <v/>
      </c>
      <c r="K1782" s="244"/>
      <c r="L1782" s="423"/>
      <c r="M1782" s="252"/>
      <c r="N1782" s="315">
        <f t="shared" si="469"/>
        <v>0</v>
      </c>
      <c r="O1782" s="424">
        <f t="shared" si="470"/>
        <v>0</v>
      </c>
      <c r="P1782" s="244"/>
      <c r="Q1782" s="423"/>
      <c r="R1782" s="252"/>
      <c r="S1782" s="429">
        <f t="shared" si="471"/>
        <v>0</v>
      </c>
      <c r="T1782" s="315">
        <f t="shared" si="472"/>
        <v>0</v>
      </c>
      <c r="U1782" s="252"/>
      <c r="V1782" s="252"/>
      <c r="W1782" s="253"/>
      <c r="X1782" s="313">
        <f t="shared" si="463"/>
        <v>0</v>
      </c>
    </row>
    <row r="1783" spans="2:24" ht="18.600000000000001" thickBot="1">
      <c r="B1783" s="136"/>
      <c r="C1783" s="137">
        <v>1014</v>
      </c>
      <c r="D1783" s="145" t="s">
        <v>214</v>
      </c>
      <c r="E1783" s="702"/>
      <c r="F1783" s="449">
        <v>5200</v>
      </c>
      <c r="G1783" s="245"/>
      <c r="H1783" s="245"/>
      <c r="I1783" s="476">
        <f t="shared" si="468"/>
        <v>5200</v>
      </c>
      <c r="J1783" s="243">
        <f t="shared" si="462"/>
        <v>1</v>
      </c>
      <c r="K1783" s="244"/>
      <c r="L1783" s="423"/>
      <c r="M1783" s="252"/>
      <c r="N1783" s="315">
        <f t="shared" si="469"/>
        <v>5200</v>
      </c>
      <c r="O1783" s="424">
        <f t="shared" si="470"/>
        <v>-5200</v>
      </c>
      <c r="P1783" s="244"/>
      <c r="Q1783" s="423"/>
      <c r="R1783" s="252"/>
      <c r="S1783" s="429">
        <f t="shared" si="471"/>
        <v>5200</v>
      </c>
      <c r="T1783" s="315">
        <f t="shared" si="472"/>
        <v>-5200</v>
      </c>
      <c r="U1783" s="252"/>
      <c r="V1783" s="252"/>
      <c r="W1783" s="253"/>
      <c r="X1783" s="313">
        <f t="shared" si="463"/>
        <v>-5200</v>
      </c>
    </row>
    <row r="1784" spans="2:24" ht="18.600000000000001" thickBot="1">
      <c r="B1784" s="136"/>
      <c r="C1784" s="137">
        <v>1015</v>
      </c>
      <c r="D1784" s="145" t="s">
        <v>215</v>
      </c>
      <c r="E1784" s="702"/>
      <c r="F1784" s="449">
        <v>10300</v>
      </c>
      <c r="G1784" s="245"/>
      <c r="H1784" s="245"/>
      <c r="I1784" s="476">
        <f t="shared" si="468"/>
        <v>10300</v>
      </c>
      <c r="J1784" s="243">
        <f t="shared" si="462"/>
        <v>1</v>
      </c>
      <c r="K1784" s="244"/>
      <c r="L1784" s="423"/>
      <c r="M1784" s="252"/>
      <c r="N1784" s="315">
        <f t="shared" si="469"/>
        <v>10300</v>
      </c>
      <c r="O1784" s="424">
        <f t="shared" si="470"/>
        <v>-10300</v>
      </c>
      <c r="P1784" s="244"/>
      <c r="Q1784" s="423"/>
      <c r="R1784" s="252"/>
      <c r="S1784" s="429">
        <f t="shared" si="471"/>
        <v>10300</v>
      </c>
      <c r="T1784" s="315">
        <f t="shared" si="472"/>
        <v>-10300</v>
      </c>
      <c r="U1784" s="252"/>
      <c r="V1784" s="252"/>
      <c r="W1784" s="253"/>
      <c r="X1784" s="313">
        <f t="shared" si="463"/>
        <v>-10300</v>
      </c>
    </row>
    <row r="1785" spans="2:24" ht="18.600000000000001" thickBot="1">
      <c r="B1785" s="136"/>
      <c r="C1785" s="137">
        <v>1016</v>
      </c>
      <c r="D1785" s="145" t="s">
        <v>216</v>
      </c>
      <c r="E1785" s="702"/>
      <c r="F1785" s="449">
        <v>29600</v>
      </c>
      <c r="G1785" s="245"/>
      <c r="H1785" s="245"/>
      <c r="I1785" s="476">
        <f t="shared" si="468"/>
        <v>29600</v>
      </c>
      <c r="J1785" s="243">
        <f t="shared" si="462"/>
        <v>1</v>
      </c>
      <c r="K1785" s="244"/>
      <c r="L1785" s="423"/>
      <c r="M1785" s="252"/>
      <c r="N1785" s="315">
        <f t="shared" si="469"/>
        <v>29600</v>
      </c>
      <c r="O1785" s="424">
        <f t="shared" si="470"/>
        <v>-29600</v>
      </c>
      <c r="P1785" s="244"/>
      <c r="Q1785" s="423"/>
      <c r="R1785" s="252"/>
      <c r="S1785" s="429">
        <f t="shared" si="471"/>
        <v>29600</v>
      </c>
      <c r="T1785" s="315">
        <f t="shared" si="472"/>
        <v>-29600</v>
      </c>
      <c r="U1785" s="252"/>
      <c r="V1785" s="252"/>
      <c r="W1785" s="253"/>
      <c r="X1785" s="313">
        <f t="shared" si="463"/>
        <v>-29600</v>
      </c>
    </row>
    <row r="1786" spans="2:24" ht="18.600000000000001" thickBot="1">
      <c r="B1786" s="140"/>
      <c r="C1786" s="164">
        <v>1020</v>
      </c>
      <c r="D1786" s="165" t="s">
        <v>217</v>
      </c>
      <c r="E1786" s="702"/>
      <c r="F1786" s="449">
        <v>20500</v>
      </c>
      <c r="G1786" s="245"/>
      <c r="H1786" s="245"/>
      <c r="I1786" s="476">
        <f t="shared" si="468"/>
        <v>20500</v>
      </c>
      <c r="J1786" s="243">
        <f t="shared" si="462"/>
        <v>1</v>
      </c>
      <c r="K1786" s="244"/>
      <c r="L1786" s="423"/>
      <c r="M1786" s="252"/>
      <c r="N1786" s="315">
        <f t="shared" si="469"/>
        <v>20500</v>
      </c>
      <c r="O1786" s="424">
        <f t="shared" si="470"/>
        <v>-20500</v>
      </c>
      <c r="P1786" s="244"/>
      <c r="Q1786" s="423"/>
      <c r="R1786" s="252"/>
      <c r="S1786" s="429">
        <f t="shared" si="471"/>
        <v>20500</v>
      </c>
      <c r="T1786" s="315">
        <f t="shared" si="472"/>
        <v>-20500</v>
      </c>
      <c r="U1786" s="252"/>
      <c r="V1786" s="252"/>
      <c r="W1786" s="253"/>
      <c r="X1786" s="313">
        <f t="shared" si="463"/>
        <v>-20500</v>
      </c>
    </row>
    <row r="1787" spans="2:24" ht="18.600000000000001" thickBot="1">
      <c r="B1787" s="136"/>
      <c r="C1787" s="137">
        <v>1030</v>
      </c>
      <c r="D1787" s="145" t="s">
        <v>218</v>
      </c>
      <c r="E1787" s="702"/>
      <c r="F1787" s="449">
        <v>20000</v>
      </c>
      <c r="G1787" s="245"/>
      <c r="H1787" s="245"/>
      <c r="I1787" s="476">
        <f t="shared" si="468"/>
        <v>20000</v>
      </c>
      <c r="J1787" s="243">
        <f t="shared" si="462"/>
        <v>1</v>
      </c>
      <c r="K1787" s="244"/>
      <c r="L1787" s="423"/>
      <c r="M1787" s="252"/>
      <c r="N1787" s="315">
        <f t="shared" si="469"/>
        <v>20000</v>
      </c>
      <c r="O1787" s="424">
        <f t="shared" si="470"/>
        <v>-20000</v>
      </c>
      <c r="P1787" s="244"/>
      <c r="Q1787" s="423"/>
      <c r="R1787" s="252"/>
      <c r="S1787" s="429">
        <f t="shared" si="471"/>
        <v>20000</v>
      </c>
      <c r="T1787" s="315">
        <f t="shared" si="472"/>
        <v>-20000</v>
      </c>
      <c r="U1787" s="252"/>
      <c r="V1787" s="252"/>
      <c r="W1787" s="253"/>
      <c r="X1787" s="313">
        <f t="shared" si="463"/>
        <v>-20000</v>
      </c>
    </row>
    <row r="1788" spans="2:24" ht="18.600000000000001" thickBot="1">
      <c r="B1788" s="136"/>
      <c r="C1788" s="164">
        <v>1051</v>
      </c>
      <c r="D1788" s="167" t="s">
        <v>219</v>
      </c>
      <c r="E1788" s="702"/>
      <c r="F1788" s="449">
        <v>3300</v>
      </c>
      <c r="G1788" s="245"/>
      <c r="H1788" s="245"/>
      <c r="I1788" s="476">
        <f t="shared" si="468"/>
        <v>3300</v>
      </c>
      <c r="J1788" s="243">
        <f t="shared" si="462"/>
        <v>1</v>
      </c>
      <c r="K1788" s="244"/>
      <c r="L1788" s="423"/>
      <c r="M1788" s="252"/>
      <c r="N1788" s="315">
        <f t="shared" si="469"/>
        <v>3300</v>
      </c>
      <c r="O1788" s="424">
        <f t="shared" si="470"/>
        <v>-3300</v>
      </c>
      <c r="P1788" s="244"/>
      <c r="Q1788" s="661"/>
      <c r="R1788" s="665"/>
      <c r="S1788" s="665"/>
      <c r="T1788" s="665"/>
      <c r="U1788" s="665"/>
      <c r="V1788" s="665"/>
      <c r="W1788" s="709"/>
      <c r="X1788" s="313">
        <f t="shared" si="463"/>
        <v>0</v>
      </c>
    </row>
    <row r="1789" spans="2:24" ht="18.600000000000001" hidden="1" thickBot="1">
      <c r="B1789" s="136"/>
      <c r="C1789" s="137">
        <v>1052</v>
      </c>
      <c r="D1789" s="145" t="s">
        <v>220</v>
      </c>
      <c r="E1789" s="702"/>
      <c r="F1789" s="449"/>
      <c r="G1789" s="245"/>
      <c r="H1789" s="245"/>
      <c r="I1789" s="476">
        <f t="shared" si="468"/>
        <v>0</v>
      </c>
      <c r="J1789" s="243" t="str">
        <f t="shared" si="462"/>
        <v/>
      </c>
      <c r="K1789" s="244"/>
      <c r="L1789" s="423"/>
      <c r="M1789" s="252"/>
      <c r="N1789" s="315">
        <f t="shared" si="469"/>
        <v>0</v>
      </c>
      <c r="O1789" s="424">
        <f t="shared" si="470"/>
        <v>0</v>
      </c>
      <c r="P1789" s="244"/>
      <c r="Q1789" s="661"/>
      <c r="R1789" s="665"/>
      <c r="S1789" s="665"/>
      <c r="T1789" s="665"/>
      <c r="U1789" s="665"/>
      <c r="V1789" s="665"/>
      <c r="W1789" s="709"/>
      <c r="X1789" s="313">
        <f t="shared" si="463"/>
        <v>0</v>
      </c>
    </row>
    <row r="1790" spans="2:24" ht="18.600000000000001" hidden="1" thickBot="1">
      <c r="B1790" s="136"/>
      <c r="C1790" s="168">
        <v>1053</v>
      </c>
      <c r="D1790" s="169" t="s">
        <v>1680</v>
      </c>
      <c r="E1790" s="702"/>
      <c r="F1790" s="449"/>
      <c r="G1790" s="245"/>
      <c r="H1790" s="245"/>
      <c r="I1790" s="476">
        <f t="shared" si="468"/>
        <v>0</v>
      </c>
      <c r="J1790" s="243" t="str">
        <f t="shared" si="462"/>
        <v/>
      </c>
      <c r="K1790" s="244"/>
      <c r="L1790" s="423"/>
      <c r="M1790" s="252"/>
      <c r="N1790" s="315">
        <f t="shared" si="469"/>
        <v>0</v>
      </c>
      <c r="O1790" s="424">
        <f t="shared" si="470"/>
        <v>0</v>
      </c>
      <c r="P1790" s="244"/>
      <c r="Q1790" s="661"/>
      <c r="R1790" s="665"/>
      <c r="S1790" s="665"/>
      <c r="T1790" s="665"/>
      <c r="U1790" s="665"/>
      <c r="V1790" s="665"/>
      <c r="W1790" s="709"/>
      <c r="X1790" s="313">
        <f t="shared" si="463"/>
        <v>0</v>
      </c>
    </row>
    <row r="1791" spans="2:24" ht="18.600000000000001" thickBot="1">
      <c r="B1791" s="136"/>
      <c r="C1791" s="137">
        <v>1062</v>
      </c>
      <c r="D1791" s="139" t="s">
        <v>221</v>
      </c>
      <c r="E1791" s="702"/>
      <c r="F1791" s="449">
        <v>1500</v>
      </c>
      <c r="G1791" s="245"/>
      <c r="H1791" s="245"/>
      <c r="I1791" s="476">
        <f t="shared" si="468"/>
        <v>1500</v>
      </c>
      <c r="J1791" s="243">
        <f t="shared" si="462"/>
        <v>1</v>
      </c>
      <c r="K1791" s="244"/>
      <c r="L1791" s="423"/>
      <c r="M1791" s="252"/>
      <c r="N1791" s="315">
        <f t="shared" si="469"/>
        <v>1500</v>
      </c>
      <c r="O1791" s="424">
        <f t="shared" si="470"/>
        <v>-1500</v>
      </c>
      <c r="P1791" s="244"/>
      <c r="Q1791" s="423"/>
      <c r="R1791" s="252"/>
      <c r="S1791" s="429">
        <f>+IF(+(L1791+M1791)&gt;=I1791,+M1791,+(+I1791-L1791))</f>
        <v>1500</v>
      </c>
      <c r="T1791" s="315">
        <f>Q1791+R1791-S1791</f>
        <v>-1500</v>
      </c>
      <c r="U1791" s="252"/>
      <c r="V1791" s="252"/>
      <c r="W1791" s="253"/>
      <c r="X1791" s="313">
        <f t="shared" si="463"/>
        <v>-1500</v>
      </c>
    </row>
    <row r="1792" spans="2:24" ht="18.600000000000001" hidden="1" thickBot="1">
      <c r="B1792" s="136"/>
      <c r="C1792" s="137">
        <v>1063</v>
      </c>
      <c r="D1792" s="139" t="s">
        <v>222</v>
      </c>
      <c r="E1792" s="702"/>
      <c r="F1792" s="449"/>
      <c r="G1792" s="245"/>
      <c r="H1792" s="245"/>
      <c r="I1792" s="476">
        <f t="shared" si="468"/>
        <v>0</v>
      </c>
      <c r="J1792" s="243" t="str">
        <f t="shared" si="462"/>
        <v/>
      </c>
      <c r="K1792" s="244"/>
      <c r="L1792" s="423"/>
      <c r="M1792" s="252"/>
      <c r="N1792" s="315">
        <f t="shared" si="469"/>
        <v>0</v>
      </c>
      <c r="O1792" s="424">
        <f t="shared" si="470"/>
        <v>0</v>
      </c>
      <c r="P1792" s="244"/>
      <c r="Q1792" s="661"/>
      <c r="R1792" s="665"/>
      <c r="S1792" s="665"/>
      <c r="T1792" s="665"/>
      <c r="U1792" s="665"/>
      <c r="V1792" s="665"/>
      <c r="W1792" s="709"/>
      <c r="X1792" s="313">
        <f t="shared" si="463"/>
        <v>0</v>
      </c>
    </row>
    <row r="1793" spans="2:24" ht="18.600000000000001" hidden="1" thickBot="1">
      <c r="B1793" s="136"/>
      <c r="C1793" s="168">
        <v>1069</v>
      </c>
      <c r="D1793" s="170" t="s">
        <v>223</v>
      </c>
      <c r="E1793" s="702"/>
      <c r="F1793" s="449"/>
      <c r="G1793" s="245"/>
      <c r="H1793" s="245"/>
      <c r="I1793" s="476">
        <f t="shared" si="468"/>
        <v>0</v>
      </c>
      <c r="J1793" s="243" t="str">
        <f t="shared" ref="J1793:J1824" si="473">(IF($E1793&lt;&gt;0,$J$2,IF($I1793&lt;&gt;0,$J$2,"")))</f>
        <v/>
      </c>
      <c r="K1793" s="244"/>
      <c r="L1793" s="423"/>
      <c r="M1793" s="252"/>
      <c r="N1793" s="315">
        <f t="shared" si="469"/>
        <v>0</v>
      </c>
      <c r="O1793" s="424">
        <f t="shared" si="470"/>
        <v>0</v>
      </c>
      <c r="P1793" s="244"/>
      <c r="Q1793" s="423"/>
      <c r="R1793" s="252"/>
      <c r="S1793" s="429">
        <f>+IF(+(L1793+M1793)&gt;=I1793,+M1793,+(+I1793-L1793))</f>
        <v>0</v>
      </c>
      <c r="T1793" s="315">
        <f>Q1793+R1793-S1793</f>
        <v>0</v>
      </c>
      <c r="U1793" s="252"/>
      <c r="V1793" s="252"/>
      <c r="W1793" s="253"/>
      <c r="X1793" s="313">
        <f t="shared" ref="X1793:X1824" si="474">T1793-U1793-V1793-W1793</f>
        <v>0</v>
      </c>
    </row>
    <row r="1794" spans="2:24" ht="31.8" hidden="1" thickBot="1">
      <c r="B1794" s="140"/>
      <c r="C1794" s="137">
        <v>1091</v>
      </c>
      <c r="D1794" s="145" t="s">
        <v>224</v>
      </c>
      <c r="E1794" s="702"/>
      <c r="F1794" s="449"/>
      <c r="G1794" s="245"/>
      <c r="H1794" s="245"/>
      <c r="I1794" s="476">
        <f t="shared" si="468"/>
        <v>0</v>
      </c>
      <c r="J1794" s="243" t="str">
        <f t="shared" si="473"/>
        <v/>
      </c>
      <c r="K1794" s="244"/>
      <c r="L1794" s="423"/>
      <c r="M1794" s="252"/>
      <c r="N1794" s="315">
        <f t="shared" si="469"/>
        <v>0</v>
      </c>
      <c r="O1794" s="424">
        <f t="shared" si="470"/>
        <v>0</v>
      </c>
      <c r="P1794" s="244"/>
      <c r="Q1794" s="423"/>
      <c r="R1794" s="252"/>
      <c r="S1794" s="429">
        <f>+IF(+(L1794+M1794)&gt;=I1794,+M1794,+(+I1794-L1794))</f>
        <v>0</v>
      </c>
      <c r="T1794" s="315">
        <f>Q1794+R1794-S1794</f>
        <v>0</v>
      </c>
      <c r="U1794" s="252"/>
      <c r="V1794" s="252"/>
      <c r="W1794" s="253"/>
      <c r="X1794" s="313">
        <f t="shared" si="474"/>
        <v>0</v>
      </c>
    </row>
    <row r="1795" spans="2:24" ht="18.600000000000001" hidden="1" thickBot="1">
      <c r="B1795" s="136"/>
      <c r="C1795" s="137">
        <v>1092</v>
      </c>
      <c r="D1795" s="145" t="s">
        <v>351</v>
      </c>
      <c r="E1795" s="702"/>
      <c r="F1795" s="449"/>
      <c r="G1795" s="245"/>
      <c r="H1795" s="245"/>
      <c r="I1795" s="476">
        <f t="shared" si="468"/>
        <v>0</v>
      </c>
      <c r="J1795" s="243" t="str">
        <f t="shared" si="473"/>
        <v/>
      </c>
      <c r="K1795" s="244"/>
      <c r="L1795" s="423"/>
      <c r="M1795" s="252"/>
      <c r="N1795" s="315">
        <f t="shared" si="469"/>
        <v>0</v>
      </c>
      <c r="O1795" s="424">
        <f t="shared" si="470"/>
        <v>0</v>
      </c>
      <c r="P1795" s="244"/>
      <c r="Q1795" s="661"/>
      <c r="R1795" s="665"/>
      <c r="S1795" s="665"/>
      <c r="T1795" s="665"/>
      <c r="U1795" s="665"/>
      <c r="V1795" s="665"/>
      <c r="W1795" s="709"/>
      <c r="X1795" s="313">
        <f t="shared" si="474"/>
        <v>0</v>
      </c>
    </row>
    <row r="1796" spans="2:24" ht="18.600000000000001" hidden="1" thickBot="1">
      <c r="B1796" s="136"/>
      <c r="C1796" s="142">
        <v>1098</v>
      </c>
      <c r="D1796" s="146" t="s">
        <v>225</v>
      </c>
      <c r="E1796" s="702"/>
      <c r="F1796" s="449"/>
      <c r="G1796" s="245"/>
      <c r="H1796" s="245"/>
      <c r="I1796" s="476">
        <f t="shared" si="468"/>
        <v>0</v>
      </c>
      <c r="J1796" s="243" t="str">
        <f t="shared" si="473"/>
        <v/>
      </c>
      <c r="K1796" s="244"/>
      <c r="L1796" s="423"/>
      <c r="M1796" s="252"/>
      <c r="N1796" s="315">
        <f t="shared" si="469"/>
        <v>0</v>
      </c>
      <c r="O1796" s="424">
        <f t="shared" si="470"/>
        <v>0</v>
      </c>
      <c r="P1796" s="244"/>
      <c r="Q1796" s="423"/>
      <c r="R1796" s="252"/>
      <c r="S1796" s="429">
        <f>+IF(+(L1796+M1796)&gt;=I1796,+M1796,+(+I1796-L1796))</f>
        <v>0</v>
      </c>
      <c r="T1796" s="315">
        <f>Q1796+R1796-S1796</f>
        <v>0</v>
      </c>
      <c r="U1796" s="252"/>
      <c r="V1796" s="252"/>
      <c r="W1796" s="253"/>
      <c r="X1796" s="313">
        <f t="shared" si="474"/>
        <v>0</v>
      </c>
    </row>
    <row r="1797" spans="2:24" ht="18.600000000000001" hidden="1" thickBot="1">
      <c r="B1797" s="684">
        <v>1900</v>
      </c>
      <c r="C1797" s="946" t="s">
        <v>285</v>
      </c>
      <c r="D1797" s="946"/>
      <c r="E1797" s="685"/>
      <c r="F1797" s="686">
        <f>SUM(F1798:F1800)</f>
        <v>0</v>
      </c>
      <c r="G1797" s="687">
        <f>SUM(G1798:G1800)</f>
        <v>0</v>
      </c>
      <c r="H1797" s="687">
        <f>SUM(H1798:H1800)</f>
        <v>0</v>
      </c>
      <c r="I1797" s="687">
        <f>SUM(I1798:I1800)</f>
        <v>0</v>
      </c>
      <c r="J1797" s="243" t="str">
        <f t="shared" si="473"/>
        <v/>
      </c>
      <c r="K1797" s="244"/>
      <c r="L1797" s="316">
        <f>SUM(L1798:L1800)</f>
        <v>0</v>
      </c>
      <c r="M1797" s="317">
        <f>SUM(M1798:M1800)</f>
        <v>0</v>
      </c>
      <c r="N1797" s="425">
        <f>SUM(N1798:N1800)</f>
        <v>0</v>
      </c>
      <c r="O1797" s="426">
        <f>SUM(O1798:O1800)</f>
        <v>0</v>
      </c>
      <c r="P1797" s="244"/>
      <c r="Q1797" s="663"/>
      <c r="R1797" s="664"/>
      <c r="S1797" s="664"/>
      <c r="T1797" s="664"/>
      <c r="U1797" s="664"/>
      <c r="V1797" s="664"/>
      <c r="W1797" s="710"/>
      <c r="X1797" s="313">
        <f t="shared" si="474"/>
        <v>0</v>
      </c>
    </row>
    <row r="1798" spans="2:24" ht="18.600000000000001" hidden="1" thickBot="1">
      <c r="B1798" s="136"/>
      <c r="C1798" s="144">
        <v>1901</v>
      </c>
      <c r="D1798" s="138" t="s">
        <v>286</v>
      </c>
      <c r="E1798" s="702"/>
      <c r="F1798" s="449"/>
      <c r="G1798" s="245"/>
      <c r="H1798" s="245"/>
      <c r="I1798" s="476">
        <f>F1798+G1798+H1798</f>
        <v>0</v>
      </c>
      <c r="J1798" s="243" t="str">
        <f t="shared" si="473"/>
        <v/>
      </c>
      <c r="K1798" s="244"/>
      <c r="L1798" s="423"/>
      <c r="M1798" s="252"/>
      <c r="N1798" s="315">
        <f>I1798</f>
        <v>0</v>
      </c>
      <c r="O1798" s="424">
        <f>L1798+M1798-N1798</f>
        <v>0</v>
      </c>
      <c r="P1798" s="244"/>
      <c r="Q1798" s="661"/>
      <c r="R1798" s="665"/>
      <c r="S1798" s="665"/>
      <c r="T1798" s="665"/>
      <c r="U1798" s="665"/>
      <c r="V1798" s="665"/>
      <c r="W1798" s="709"/>
      <c r="X1798" s="313">
        <f t="shared" si="474"/>
        <v>0</v>
      </c>
    </row>
    <row r="1799" spans="2:24" ht="18.600000000000001" hidden="1" thickBot="1">
      <c r="B1799" s="136"/>
      <c r="C1799" s="137">
        <v>1981</v>
      </c>
      <c r="D1799" s="139" t="s">
        <v>287</v>
      </c>
      <c r="E1799" s="702"/>
      <c r="F1799" s="449"/>
      <c r="G1799" s="245"/>
      <c r="H1799" s="245"/>
      <c r="I1799" s="476">
        <f>F1799+G1799+H1799</f>
        <v>0</v>
      </c>
      <c r="J1799" s="243" t="str">
        <f t="shared" si="473"/>
        <v/>
      </c>
      <c r="K1799" s="244"/>
      <c r="L1799" s="423"/>
      <c r="M1799" s="252"/>
      <c r="N1799" s="315">
        <f>I1799</f>
        <v>0</v>
      </c>
      <c r="O1799" s="424">
        <f>L1799+M1799-N1799</f>
        <v>0</v>
      </c>
      <c r="P1799" s="244"/>
      <c r="Q1799" s="661"/>
      <c r="R1799" s="665"/>
      <c r="S1799" s="665"/>
      <c r="T1799" s="665"/>
      <c r="U1799" s="665"/>
      <c r="V1799" s="665"/>
      <c r="W1799" s="709"/>
      <c r="X1799" s="313">
        <f t="shared" si="474"/>
        <v>0</v>
      </c>
    </row>
    <row r="1800" spans="2:24" ht="18.600000000000001" hidden="1" thickBot="1">
      <c r="B1800" s="136"/>
      <c r="C1800" s="142">
        <v>1991</v>
      </c>
      <c r="D1800" s="141" t="s">
        <v>288</v>
      </c>
      <c r="E1800" s="702"/>
      <c r="F1800" s="449"/>
      <c r="G1800" s="245"/>
      <c r="H1800" s="245"/>
      <c r="I1800" s="476">
        <f>F1800+G1800+H1800</f>
        <v>0</v>
      </c>
      <c r="J1800" s="243" t="str">
        <f t="shared" si="473"/>
        <v/>
      </c>
      <c r="K1800" s="244"/>
      <c r="L1800" s="423"/>
      <c r="M1800" s="252"/>
      <c r="N1800" s="315">
        <f>I1800</f>
        <v>0</v>
      </c>
      <c r="O1800" s="424">
        <f>L1800+M1800-N1800</f>
        <v>0</v>
      </c>
      <c r="P1800" s="244"/>
      <c r="Q1800" s="661"/>
      <c r="R1800" s="665"/>
      <c r="S1800" s="665"/>
      <c r="T1800" s="665"/>
      <c r="U1800" s="665"/>
      <c r="V1800" s="665"/>
      <c r="W1800" s="709"/>
      <c r="X1800" s="313">
        <f t="shared" si="474"/>
        <v>0</v>
      </c>
    </row>
    <row r="1801" spans="2:24" ht="18.600000000000001" hidden="1" thickBot="1">
      <c r="B1801" s="684">
        <v>2100</v>
      </c>
      <c r="C1801" s="946" t="s">
        <v>1066</v>
      </c>
      <c r="D1801" s="946"/>
      <c r="E1801" s="685"/>
      <c r="F1801" s="686">
        <f>SUM(F1802:F1806)</f>
        <v>0</v>
      </c>
      <c r="G1801" s="687">
        <f>SUM(G1802:G1806)</f>
        <v>0</v>
      </c>
      <c r="H1801" s="687">
        <f>SUM(H1802:H1806)</f>
        <v>0</v>
      </c>
      <c r="I1801" s="687">
        <f>SUM(I1802:I1806)</f>
        <v>0</v>
      </c>
      <c r="J1801" s="243" t="str">
        <f t="shared" si="473"/>
        <v/>
      </c>
      <c r="K1801" s="244"/>
      <c r="L1801" s="316">
        <f>SUM(L1802:L1806)</f>
        <v>0</v>
      </c>
      <c r="M1801" s="317">
        <f>SUM(M1802:M1806)</f>
        <v>0</v>
      </c>
      <c r="N1801" s="425">
        <f>SUM(N1802:N1806)</f>
        <v>0</v>
      </c>
      <c r="O1801" s="426">
        <f>SUM(O1802:O1806)</f>
        <v>0</v>
      </c>
      <c r="P1801" s="244"/>
      <c r="Q1801" s="663"/>
      <c r="R1801" s="664"/>
      <c r="S1801" s="664"/>
      <c r="T1801" s="664"/>
      <c r="U1801" s="664"/>
      <c r="V1801" s="664"/>
      <c r="W1801" s="710"/>
      <c r="X1801" s="313">
        <f t="shared" si="474"/>
        <v>0</v>
      </c>
    </row>
    <row r="1802" spans="2:24" ht="18.600000000000001" hidden="1" thickBot="1">
      <c r="B1802" s="136"/>
      <c r="C1802" s="144">
        <v>2110</v>
      </c>
      <c r="D1802" s="147" t="s">
        <v>226</v>
      </c>
      <c r="E1802" s="702"/>
      <c r="F1802" s="449"/>
      <c r="G1802" s="245"/>
      <c r="H1802" s="245"/>
      <c r="I1802" s="476">
        <f>F1802+G1802+H1802</f>
        <v>0</v>
      </c>
      <c r="J1802" s="243" t="str">
        <f t="shared" si="473"/>
        <v/>
      </c>
      <c r="K1802" s="244"/>
      <c r="L1802" s="423"/>
      <c r="M1802" s="252"/>
      <c r="N1802" s="315">
        <f>I1802</f>
        <v>0</v>
      </c>
      <c r="O1802" s="424">
        <f>L1802+M1802-N1802</f>
        <v>0</v>
      </c>
      <c r="P1802" s="244"/>
      <c r="Q1802" s="661"/>
      <c r="R1802" s="665"/>
      <c r="S1802" s="665"/>
      <c r="T1802" s="665"/>
      <c r="U1802" s="665"/>
      <c r="V1802" s="665"/>
      <c r="W1802" s="709"/>
      <c r="X1802" s="313">
        <f t="shared" si="474"/>
        <v>0</v>
      </c>
    </row>
    <row r="1803" spans="2:24" ht="18.600000000000001" hidden="1" thickBot="1">
      <c r="B1803" s="171"/>
      <c r="C1803" s="137">
        <v>2120</v>
      </c>
      <c r="D1803" s="159" t="s">
        <v>227</v>
      </c>
      <c r="E1803" s="702"/>
      <c r="F1803" s="449"/>
      <c r="G1803" s="245"/>
      <c r="H1803" s="245"/>
      <c r="I1803" s="476">
        <f>F1803+G1803+H1803</f>
        <v>0</v>
      </c>
      <c r="J1803" s="243" t="str">
        <f t="shared" si="473"/>
        <v/>
      </c>
      <c r="K1803" s="244"/>
      <c r="L1803" s="423"/>
      <c r="M1803" s="252"/>
      <c r="N1803" s="315">
        <f>I1803</f>
        <v>0</v>
      </c>
      <c r="O1803" s="424">
        <f>L1803+M1803-N1803</f>
        <v>0</v>
      </c>
      <c r="P1803" s="244"/>
      <c r="Q1803" s="661"/>
      <c r="R1803" s="665"/>
      <c r="S1803" s="665"/>
      <c r="T1803" s="665"/>
      <c r="U1803" s="665"/>
      <c r="V1803" s="665"/>
      <c r="W1803" s="709"/>
      <c r="X1803" s="313">
        <f t="shared" si="474"/>
        <v>0</v>
      </c>
    </row>
    <row r="1804" spans="2:24" ht="18.600000000000001" hidden="1" thickBot="1">
      <c r="B1804" s="171"/>
      <c r="C1804" s="137">
        <v>2125</v>
      </c>
      <c r="D1804" s="156" t="s">
        <v>1059</v>
      </c>
      <c r="E1804" s="702"/>
      <c r="F1804" s="592">
        <v>0</v>
      </c>
      <c r="G1804" s="592">
        <v>0</v>
      </c>
      <c r="H1804" s="592">
        <v>0</v>
      </c>
      <c r="I1804" s="476">
        <f>F1804+G1804+H1804</f>
        <v>0</v>
      </c>
      <c r="J1804" s="243" t="str">
        <f t="shared" si="473"/>
        <v/>
      </c>
      <c r="K1804" s="244"/>
      <c r="L1804" s="423"/>
      <c r="M1804" s="252"/>
      <c r="N1804" s="315">
        <f>I1804</f>
        <v>0</v>
      </c>
      <c r="O1804" s="424">
        <f>L1804+M1804-N1804</f>
        <v>0</v>
      </c>
      <c r="P1804" s="244"/>
      <c r="Q1804" s="661"/>
      <c r="R1804" s="665"/>
      <c r="S1804" s="665"/>
      <c r="T1804" s="665"/>
      <c r="U1804" s="665"/>
      <c r="V1804" s="665"/>
      <c r="W1804" s="709"/>
      <c r="X1804" s="313">
        <f t="shared" si="474"/>
        <v>0</v>
      </c>
    </row>
    <row r="1805" spans="2:24" ht="18.600000000000001" hidden="1" thickBot="1">
      <c r="B1805" s="143"/>
      <c r="C1805" s="137">
        <v>2140</v>
      </c>
      <c r="D1805" s="159" t="s">
        <v>229</v>
      </c>
      <c r="E1805" s="702"/>
      <c r="F1805" s="592">
        <v>0</v>
      </c>
      <c r="G1805" s="592">
        <v>0</v>
      </c>
      <c r="H1805" s="592">
        <v>0</v>
      </c>
      <c r="I1805" s="476">
        <f>F1805+G1805+H1805</f>
        <v>0</v>
      </c>
      <c r="J1805" s="243" t="str">
        <f t="shared" si="473"/>
        <v/>
      </c>
      <c r="K1805" s="244"/>
      <c r="L1805" s="423"/>
      <c r="M1805" s="252"/>
      <c r="N1805" s="315">
        <f>I1805</f>
        <v>0</v>
      </c>
      <c r="O1805" s="424">
        <f>L1805+M1805-N1805</f>
        <v>0</v>
      </c>
      <c r="P1805" s="244"/>
      <c r="Q1805" s="661"/>
      <c r="R1805" s="665"/>
      <c r="S1805" s="665"/>
      <c r="T1805" s="665"/>
      <c r="U1805" s="665"/>
      <c r="V1805" s="665"/>
      <c r="W1805" s="709"/>
      <c r="X1805" s="313">
        <f t="shared" si="474"/>
        <v>0</v>
      </c>
    </row>
    <row r="1806" spans="2:24" ht="18.600000000000001" hidden="1" thickBot="1">
      <c r="B1806" s="136"/>
      <c r="C1806" s="142">
        <v>2190</v>
      </c>
      <c r="D1806" s="491" t="s">
        <v>230</v>
      </c>
      <c r="E1806" s="702"/>
      <c r="F1806" s="449"/>
      <c r="G1806" s="245"/>
      <c r="H1806" s="245"/>
      <c r="I1806" s="476">
        <f>F1806+G1806+H1806</f>
        <v>0</v>
      </c>
      <c r="J1806" s="243" t="str">
        <f t="shared" si="473"/>
        <v/>
      </c>
      <c r="K1806" s="244"/>
      <c r="L1806" s="423"/>
      <c r="M1806" s="252"/>
      <c r="N1806" s="315">
        <f>I1806</f>
        <v>0</v>
      </c>
      <c r="O1806" s="424">
        <f>L1806+M1806-N1806</f>
        <v>0</v>
      </c>
      <c r="P1806" s="244"/>
      <c r="Q1806" s="661"/>
      <c r="R1806" s="665"/>
      <c r="S1806" s="665"/>
      <c r="T1806" s="665"/>
      <c r="U1806" s="665"/>
      <c r="V1806" s="665"/>
      <c r="W1806" s="709"/>
      <c r="X1806" s="313">
        <f t="shared" si="474"/>
        <v>0</v>
      </c>
    </row>
    <row r="1807" spans="2:24" ht="18.600000000000001" hidden="1" thickBot="1">
      <c r="B1807" s="684">
        <v>2200</v>
      </c>
      <c r="C1807" s="946" t="s">
        <v>231</v>
      </c>
      <c r="D1807" s="946"/>
      <c r="E1807" s="685"/>
      <c r="F1807" s="686">
        <f>SUM(F1808:F1809)</f>
        <v>0</v>
      </c>
      <c r="G1807" s="687">
        <f>SUM(G1808:G1809)</f>
        <v>0</v>
      </c>
      <c r="H1807" s="687">
        <f>SUM(H1808:H1809)</f>
        <v>0</v>
      </c>
      <c r="I1807" s="687">
        <f>SUM(I1808:I1809)</f>
        <v>0</v>
      </c>
      <c r="J1807" s="243" t="str">
        <f t="shared" si="473"/>
        <v/>
      </c>
      <c r="K1807" s="244"/>
      <c r="L1807" s="316">
        <f>SUM(L1808:L1809)</f>
        <v>0</v>
      </c>
      <c r="M1807" s="317">
        <f>SUM(M1808:M1809)</f>
        <v>0</v>
      </c>
      <c r="N1807" s="425">
        <f>SUM(N1808:N1809)</f>
        <v>0</v>
      </c>
      <c r="O1807" s="426">
        <f>SUM(O1808:O1809)</f>
        <v>0</v>
      </c>
      <c r="P1807" s="244"/>
      <c r="Q1807" s="663"/>
      <c r="R1807" s="664"/>
      <c r="S1807" s="664"/>
      <c r="T1807" s="664"/>
      <c r="U1807" s="664"/>
      <c r="V1807" s="664"/>
      <c r="W1807" s="710"/>
      <c r="X1807" s="313">
        <f t="shared" si="474"/>
        <v>0</v>
      </c>
    </row>
    <row r="1808" spans="2:24" ht="18.600000000000001" hidden="1" thickBot="1">
      <c r="B1808" s="136"/>
      <c r="C1808" s="137">
        <v>2221</v>
      </c>
      <c r="D1808" s="139" t="s">
        <v>1439</v>
      </c>
      <c r="E1808" s="702"/>
      <c r="F1808" s="449"/>
      <c r="G1808" s="245"/>
      <c r="H1808" s="245"/>
      <c r="I1808" s="476">
        <f>F1808+G1808+H1808</f>
        <v>0</v>
      </c>
      <c r="J1808" s="243" t="str">
        <f t="shared" si="473"/>
        <v/>
      </c>
      <c r="K1808" s="244"/>
      <c r="L1808" s="423"/>
      <c r="M1808" s="252"/>
      <c r="N1808" s="315">
        <f t="shared" ref="N1808:N1816" si="475">I1808</f>
        <v>0</v>
      </c>
      <c r="O1808" s="424">
        <f t="shared" ref="O1808:O1816" si="476">L1808+M1808-N1808</f>
        <v>0</v>
      </c>
      <c r="P1808" s="244"/>
      <c r="Q1808" s="661"/>
      <c r="R1808" s="665"/>
      <c r="S1808" s="665"/>
      <c r="T1808" s="665"/>
      <c r="U1808" s="665"/>
      <c r="V1808" s="665"/>
      <c r="W1808" s="709"/>
      <c r="X1808" s="313">
        <f t="shared" si="474"/>
        <v>0</v>
      </c>
    </row>
    <row r="1809" spans="2:24" ht="18.600000000000001" hidden="1" thickBot="1">
      <c r="B1809" s="136"/>
      <c r="C1809" s="142">
        <v>2224</v>
      </c>
      <c r="D1809" s="141" t="s">
        <v>232</v>
      </c>
      <c r="E1809" s="702"/>
      <c r="F1809" s="449"/>
      <c r="G1809" s="245"/>
      <c r="H1809" s="245"/>
      <c r="I1809" s="476">
        <f>F1809+G1809+H1809</f>
        <v>0</v>
      </c>
      <c r="J1809" s="243" t="str">
        <f t="shared" si="473"/>
        <v/>
      </c>
      <c r="K1809" s="244"/>
      <c r="L1809" s="423"/>
      <c r="M1809" s="252"/>
      <c r="N1809" s="315">
        <f t="shared" si="475"/>
        <v>0</v>
      </c>
      <c r="O1809" s="424">
        <f t="shared" si="476"/>
        <v>0</v>
      </c>
      <c r="P1809" s="244"/>
      <c r="Q1809" s="661"/>
      <c r="R1809" s="665"/>
      <c r="S1809" s="665"/>
      <c r="T1809" s="665"/>
      <c r="U1809" s="665"/>
      <c r="V1809" s="665"/>
      <c r="W1809" s="709"/>
      <c r="X1809" s="313">
        <f t="shared" si="474"/>
        <v>0</v>
      </c>
    </row>
    <row r="1810" spans="2:24" ht="18.600000000000001" hidden="1" thickBot="1">
      <c r="B1810" s="684">
        <v>2500</v>
      </c>
      <c r="C1810" s="949" t="s">
        <v>233</v>
      </c>
      <c r="D1810" s="949"/>
      <c r="E1810" s="685"/>
      <c r="F1810" s="688"/>
      <c r="G1810" s="689"/>
      <c r="H1810" s="689"/>
      <c r="I1810" s="690">
        <f>F1810+G1810+H1810</f>
        <v>0</v>
      </c>
      <c r="J1810" s="243" t="str">
        <f t="shared" si="473"/>
        <v/>
      </c>
      <c r="K1810" s="244"/>
      <c r="L1810" s="428"/>
      <c r="M1810" s="254"/>
      <c r="N1810" s="315">
        <f t="shared" si="475"/>
        <v>0</v>
      </c>
      <c r="O1810" s="424">
        <f t="shared" si="476"/>
        <v>0</v>
      </c>
      <c r="P1810" s="244"/>
      <c r="Q1810" s="663"/>
      <c r="R1810" s="664"/>
      <c r="S1810" s="665"/>
      <c r="T1810" s="665"/>
      <c r="U1810" s="664"/>
      <c r="V1810" s="665"/>
      <c r="W1810" s="709"/>
      <c r="X1810" s="313">
        <f t="shared" si="474"/>
        <v>0</v>
      </c>
    </row>
    <row r="1811" spans="2:24" ht="18.600000000000001" hidden="1" thickBot="1">
      <c r="B1811" s="684">
        <v>2600</v>
      </c>
      <c r="C1811" s="952" t="s">
        <v>234</v>
      </c>
      <c r="D1811" s="962"/>
      <c r="E1811" s="685"/>
      <c r="F1811" s="688"/>
      <c r="G1811" s="689"/>
      <c r="H1811" s="689"/>
      <c r="I1811" s="690">
        <f>F1811+G1811+H1811</f>
        <v>0</v>
      </c>
      <c r="J1811" s="243" t="str">
        <f t="shared" si="473"/>
        <v/>
      </c>
      <c r="K1811" s="244"/>
      <c r="L1811" s="428"/>
      <c r="M1811" s="254"/>
      <c r="N1811" s="315">
        <f t="shared" si="475"/>
        <v>0</v>
      </c>
      <c r="O1811" s="424">
        <f t="shared" si="476"/>
        <v>0</v>
      </c>
      <c r="P1811" s="244"/>
      <c r="Q1811" s="663"/>
      <c r="R1811" s="664"/>
      <c r="S1811" s="665"/>
      <c r="T1811" s="665"/>
      <c r="U1811" s="664"/>
      <c r="V1811" s="665"/>
      <c r="W1811" s="709"/>
      <c r="X1811" s="313">
        <f t="shared" si="474"/>
        <v>0</v>
      </c>
    </row>
    <row r="1812" spans="2:24" ht="18.600000000000001" hidden="1" thickBot="1">
      <c r="B1812" s="684">
        <v>2700</v>
      </c>
      <c r="C1812" s="952" t="s">
        <v>235</v>
      </c>
      <c r="D1812" s="962"/>
      <c r="E1812" s="685"/>
      <c r="F1812" s="688"/>
      <c r="G1812" s="689"/>
      <c r="H1812" s="689"/>
      <c r="I1812" s="690">
        <f>F1812+G1812+H1812</f>
        <v>0</v>
      </c>
      <c r="J1812" s="243" t="str">
        <f t="shared" si="473"/>
        <v/>
      </c>
      <c r="K1812" s="244"/>
      <c r="L1812" s="428"/>
      <c r="M1812" s="254"/>
      <c r="N1812" s="315">
        <f t="shared" si="475"/>
        <v>0</v>
      </c>
      <c r="O1812" s="424">
        <f t="shared" si="476"/>
        <v>0</v>
      </c>
      <c r="P1812" s="244"/>
      <c r="Q1812" s="663"/>
      <c r="R1812" s="664"/>
      <c r="S1812" s="665"/>
      <c r="T1812" s="665"/>
      <c r="U1812" s="664"/>
      <c r="V1812" s="665"/>
      <c r="W1812" s="709"/>
      <c r="X1812" s="313">
        <f t="shared" si="474"/>
        <v>0</v>
      </c>
    </row>
    <row r="1813" spans="2:24" ht="18.600000000000001" hidden="1" thickBot="1">
      <c r="B1813" s="684">
        <v>2800</v>
      </c>
      <c r="C1813" s="952" t="s">
        <v>1681</v>
      </c>
      <c r="D1813" s="962"/>
      <c r="E1813" s="685"/>
      <c r="F1813" s="686">
        <f>SUM(F1814:F1816)</f>
        <v>0</v>
      </c>
      <c r="G1813" s="687">
        <f>SUM(G1814:G1816)</f>
        <v>0</v>
      </c>
      <c r="H1813" s="687">
        <f>SUM(H1814:H1816)</f>
        <v>0</v>
      </c>
      <c r="I1813" s="687">
        <f>SUM(I1814:I1816)</f>
        <v>0</v>
      </c>
      <c r="J1813" s="243" t="str">
        <f t="shared" si="473"/>
        <v/>
      </c>
      <c r="K1813" s="244"/>
      <c r="L1813" s="428"/>
      <c r="M1813" s="254"/>
      <c r="N1813" s="315">
        <f t="shared" si="475"/>
        <v>0</v>
      </c>
      <c r="O1813" s="424">
        <f t="shared" si="476"/>
        <v>0</v>
      </c>
      <c r="P1813" s="244"/>
      <c r="Q1813" s="663"/>
      <c r="R1813" s="664"/>
      <c r="S1813" s="665"/>
      <c r="T1813" s="665"/>
      <c r="U1813" s="664"/>
      <c r="V1813" s="665"/>
      <c r="W1813" s="709"/>
      <c r="X1813" s="313">
        <f t="shared" si="474"/>
        <v>0</v>
      </c>
    </row>
    <row r="1814" spans="2:24" ht="18.600000000000001" hidden="1" thickBot="1">
      <c r="B1814" s="136"/>
      <c r="C1814" s="144">
        <v>2810</v>
      </c>
      <c r="D1814" s="138" t="s">
        <v>1880</v>
      </c>
      <c r="E1814" s="702"/>
      <c r="F1814" s="449"/>
      <c r="G1814" s="245"/>
      <c r="H1814" s="245"/>
      <c r="I1814" s="476"/>
      <c r="J1814" s="243" t="str">
        <f t="shared" si="473"/>
        <v/>
      </c>
      <c r="K1814" s="244"/>
      <c r="L1814" s="423"/>
      <c r="M1814" s="252"/>
      <c r="N1814" s="315">
        <f t="shared" si="475"/>
        <v>0</v>
      </c>
      <c r="O1814" s="424">
        <f t="shared" si="476"/>
        <v>0</v>
      </c>
      <c r="P1814" s="244"/>
      <c r="Q1814" s="661"/>
      <c r="R1814" s="665"/>
      <c r="S1814" s="665"/>
      <c r="T1814" s="665"/>
      <c r="U1814" s="665"/>
      <c r="V1814" s="665"/>
      <c r="W1814" s="709"/>
      <c r="X1814" s="313">
        <f t="shared" si="474"/>
        <v>0</v>
      </c>
    </row>
    <row r="1815" spans="2:24" ht="18.600000000000001" hidden="1" thickBot="1">
      <c r="B1815" s="136"/>
      <c r="C1815" s="137">
        <v>2820</v>
      </c>
      <c r="D1815" s="139" t="s">
        <v>1881</v>
      </c>
      <c r="E1815" s="702"/>
      <c r="F1815" s="449"/>
      <c r="G1815" s="245"/>
      <c r="H1815" s="245"/>
      <c r="I1815" s="476">
        <f>F1815+G1815+H1815</f>
        <v>0</v>
      </c>
      <c r="J1815" s="243" t="str">
        <f t="shared" si="473"/>
        <v/>
      </c>
      <c r="K1815" s="244"/>
      <c r="L1815" s="423"/>
      <c r="M1815" s="252"/>
      <c r="N1815" s="315">
        <f t="shared" si="475"/>
        <v>0</v>
      </c>
      <c r="O1815" s="424">
        <f t="shared" si="476"/>
        <v>0</v>
      </c>
      <c r="P1815" s="244"/>
      <c r="Q1815" s="661"/>
      <c r="R1815" s="665"/>
      <c r="S1815" s="665"/>
      <c r="T1815" s="665"/>
      <c r="U1815" s="665"/>
      <c r="V1815" s="665"/>
      <c r="W1815" s="709"/>
      <c r="X1815" s="313">
        <f t="shared" si="474"/>
        <v>0</v>
      </c>
    </row>
    <row r="1816" spans="2:24" ht="31.8" hidden="1" thickBot="1">
      <c r="B1816" s="136"/>
      <c r="C1816" s="142">
        <v>2890</v>
      </c>
      <c r="D1816" s="141" t="s">
        <v>1882</v>
      </c>
      <c r="E1816" s="702"/>
      <c r="F1816" s="449"/>
      <c r="G1816" s="245"/>
      <c r="H1816" s="245"/>
      <c r="I1816" s="476">
        <f>F1816+G1816+H1816</f>
        <v>0</v>
      </c>
      <c r="J1816" s="243" t="str">
        <f t="shared" si="473"/>
        <v/>
      </c>
      <c r="K1816" s="244"/>
      <c r="L1816" s="423"/>
      <c r="M1816" s="252"/>
      <c r="N1816" s="315">
        <f t="shared" si="475"/>
        <v>0</v>
      </c>
      <c r="O1816" s="424">
        <f t="shared" si="476"/>
        <v>0</v>
      </c>
      <c r="P1816" s="244"/>
      <c r="Q1816" s="661"/>
      <c r="R1816" s="665"/>
      <c r="S1816" s="665"/>
      <c r="T1816" s="665"/>
      <c r="U1816" s="665"/>
      <c r="V1816" s="665"/>
      <c r="W1816" s="709"/>
      <c r="X1816" s="313">
        <f t="shared" si="474"/>
        <v>0</v>
      </c>
    </row>
    <row r="1817" spans="2:24" ht="18.600000000000001" hidden="1" thickBot="1">
      <c r="B1817" s="684">
        <v>2900</v>
      </c>
      <c r="C1817" s="948" t="s">
        <v>236</v>
      </c>
      <c r="D1817" s="966"/>
      <c r="E1817" s="685"/>
      <c r="F1817" s="686">
        <f>SUM(F1818:F1825)</f>
        <v>0</v>
      </c>
      <c r="G1817" s="687">
        <f>SUM(G1818:G1825)</f>
        <v>0</v>
      </c>
      <c r="H1817" s="687">
        <f>SUM(H1818:H1825)</f>
        <v>0</v>
      </c>
      <c r="I1817" s="687">
        <f>SUM(I1818:I1825)</f>
        <v>0</v>
      </c>
      <c r="J1817" s="243" t="str">
        <f t="shared" si="473"/>
        <v/>
      </c>
      <c r="K1817" s="244"/>
      <c r="L1817" s="316">
        <f>SUM(L1818:L1825)</f>
        <v>0</v>
      </c>
      <c r="M1817" s="317">
        <f>SUM(M1818:M1825)</f>
        <v>0</v>
      </c>
      <c r="N1817" s="425">
        <f>SUM(N1818:N1825)</f>
        <v>0</v>
      </c>
      <c r="O1817" s="426">
        <f>SUM(O1818:O1825)</f>
        <v>0</v>
      </c>
      <c r="P1817" s="244"/>
      <c r="Q1817" s="663"/>
      <c r="R1817" s="664"/>
      <c r="S1817" s="664"/>
      <c r="T1817" s="664"/>
      <c r="U1817" s="664"/>
      <c r="V1817" s="664"/>
      <c r="W1817" s="710"/>
      <c r="X1817" s="313">
        <f t="shared" si="474"/>
        <v>0</v>
      </c>
    </row>
    <row r="1818" spans="2:24" ht="18.600000000000001" hidden="1" thickBot="1">
      <c r="B1818" s="172"/>
      <c r="C1818" s="144">
        <v>2910</v>
      </c>
      <c r="D1818" s="319" t="s">
        <v>1718</v>
      </c>
      <c r="E1818" s="702"/>
      <c r="F1818" s="449"/>
      <c r="G1818" s="245"/>
      <c r="H1818" s="245"/>
      <c r="I1818" s="476">
        <f t="shared" ref="I1818:I1825" si="477">F1818+G1818+H1818</f>
        <v>0</v>
      </c>
      <c r="J1818" s="243" t="str">
        <f t="shared" si="473"/>
        <v/>
      </c>
      <c r="K1818" s="244"/>
      <c r="L1818" s="423"/>
      <c r="M1818" s="252"/>
      <c r="N1818" s="315">
        <f t="shared" ref="N1818:N1825" si="478">I1818</f>
        <v>0</v>
      </c>
      <c r="O1818" s="424">
        <f t="shared" ref="O1818:O1825" si="479">L1818+M1818-N1818</f>
        <v>0</v>
      </c>
      <c r="P1818" s="244"/>
      <c r="Q1818" s="661"/>
      <c r="R1818" s="665"/>
      <c r="S1818" s="665"/>
      <c r="T1818" s="665"/>
      <c r="U1818" s="665"/>
      <c r="V1818" s="665"/>
      <c r="W1818" s="709"/>
      <c r="X1818" s="313">
        <f t="shared" si="474"/>
        <v>0</v>
      </c>
    </row>
    <row r="1819" spans="2:24" ht="18.600000000000001" hidden="1" thickBot="1">
      <c r="B1819" s="172"/>
      <c r="C1819" s="144">
        <v>2920</v>
      </c>
      <c r="D1819" s="319" t="s">
        <v>237</v>
      </c>
      <c r="E1819" s="702"/>
      <c r="F1819" s="449"/>
      <c r="G1819" s="245"/>
      <c r="H1819" s="245"/>
      <c r="I1819" s="476">
        <f t="shared" si="477"/>
        <v>0</v>
      </c>
      <c r="J1819" s="243" t="str">
        <f t="shared" si="473"/>
        <v/>
      </c>
      <c r="K1819" s="244"/>
      <c r="L1819" s="423"/>
      <c r="M1819" s="252"/>
      <c r="N1819" s="315">
        <f t="shared" si="478"/>
        <v>0</v>
      </c>
      <c r="O1819" s="424">
        <f t="shared" si="479"/>
        <v>0</v>
      </c>
      <c r="P1819" s="244"/>
      <c r="Q1819" s="661"/>
      <c r="R1819" s="665"/>
      <c r="S1819" s="665"/>
      <c r="T1819" s="665"/>
      <c r="U1819" s="665"/>
      <c r="V1819" s="665"/>
      <c r="W1819" s="709"/>
      <c r="X1819" s="313">
        <f t="shared" si="474"/>
        <v>0</v>
      </c>
    </row>
    <row r="1820" spans="2:24" ht="33" hidden="1" thickBot="1">
      <c r="B1820" s="172"/>
      <c r="C1820" s="168">
        <v>2969</v>
      </c>
      <c r="D1820" s="320" t="s">
        <v>238</v>
      </c>
      <c r="E1820" s="702"/>
      <c r="F1820" s="449"/>
      <c r="G1820" s="245"/>
      <c r="H1820" s="245"/>
      <c r="I1820" s="476">
        <f t="shared" si="477"/>
        <v>0</v>
      </c>
      <c r="J1820" s="243" t="str">
        <f t="shared" si="473"/>
        <v/>
      </c>
      <c r="K1820" s="244"/>
      <c r="L1820" s="423"/>
      <c r="M1820" s="252"/>
      <c r="N1820" s="315">
        <f t="shared" si="478"/>
        <v>0</v>
      </c>
      <c r="O1820" s="424">
        <f t="shared" si="479"/>
        <v>0</v>
      </c>
      <c r="P1820" s="244"/>
      <c r="Q1820" s="661"/>
      <c r="R1820" s="665"/>
      <c r="S1820" s="665"/>
      <c r="T1820" s="665"/>
      <c r="U1820" s="665"/>
      <c r="V1820" s="665"/>
      <c r="W1820" s="709"/>
      <c r="X1820" s="313">
        <f t="shared" si="474"/>
        <v>0</v>
      </c>
    </row>
    <row r="1821" spans="2:24" ht="33" hidden="1" thickBot="1">
      <c r="B1821" s="172"/>
      <c r="C1821" s="168">
        <v>2970</v>
      </c>
      <c r="D1821" s="320" t="s">
        <v>239</v>
      </c>
      <c r="E1821" s="702"/>
      <c r="F1821" s="449"/>
      <c r="G1821" s="245"/>
      <c r="H1821" s="245"/>
      <c r="I1821" s="476">
        <f t="shared" si="477"/>
        <v>0</v>
      </c>
      <c r="J1821" s="243" t="str">
        <f t="shared" si="473"/>
        <v/>
      </c>
      <c r="K1821" s="244"/>
      <c r="L1821" s="423"/>
      <c r="M1821" s="252"/>
      <c r="N1821" s="315">
        <f t="shared" si="478"/>
        <v>0</v>
      </c>
      <c r="O1821" s="424">
        <f t="shared" si="479"/>
        <v>0</v>
      </c>
      <c r="P1821" s="244"/>
      <c r="Q1821" s="661"/>
      <c r="R1821" s="665"/>
      <c r="S1821" s="665"/>
      <c r="T1821" s="665"/>
      <c r="U1821" s="665"/>
      <c r="V1821" s="665"/>
      <c r="W1821" s="709"/>
      <c r="X1821" s="313">
        <f t="shared" si="474"/>
        <v>0</v>
      </c>
    </row>
    <row r="1822" spans="2:24" ht="18.600000000000001" hidden="1" thickBot="1">
      <c r="B1822" s="172"/>
      <c r="C1822" s="166">
        <v>2989</v>
      </c>
      <c r="D1822" s="321" t="s">
        <v>240</v>
      </c>
      <c r="E1822" s="702"/>
      <c r="F1822" s="449"/>
      <c r="G1822" s="245"/>
      <c r="H1822" s="245"/>
      <c r="I1822" s="476">
        <f t="shared" si="477"/>
        <v>0</v>
      </c>
      <c r="J1822" s="243" t="str">
        <f t="shared" si="473"/>
        <v/>
      </c>
      <c r="K1822" s="244"/>
      <c r="L1822" s="423"/>
      <c r="M1822" s="252"/>
      <c r="N1822" s="315">
        <f t="shared" si="478"/>
        <v>0</v>
      </c>
      <c r="O1822" s="424">
        <f t="shared" si="479"/>
        <v>0</v>
      </c>
      <c r="P1822" s="244"/>
      <c r="Q1822" s="661"/>
      <c r="R1822" s="665"/>
      <c r="S1822" s="665"/>
      <c r="T1822" s="665"/>
      <c r="U1822" s="665"/>
      <c r="V1822" s="665"/>
      <c r="W1822" s="709"/>
      <c r="X1822" s="313">
        <f t="shared" si="474"/>
        <v>0</v>
      </c>
    </row>
    <row r="1823" spans="2:24" ht="33" hidden="1" thickBot="1">
      <c r="B1823" s="136"/>
      <c r="C1823" s="137">
        <v>2990</v>
      </c>
      <c r="D1823" s="322" t="s">
        <v>1699</v>
      </c>
      <c r="E1823" s="702"/>
      <c r="F1823" s="449"/>
      <c r="G1823" s="245"/>
      <c r="H1823" s="245"/>
      <c r="I1823" s="476">
        <f t="shared" si="477"/>
        <v>0</v>
      </c>
      <c r="J1823" s="243" t="str">
        <f t="shared" si="473"/>
        <v/>
      </c>
      <c r="K1823" s="244"/>
      <c r="L1823" s="423"/>
      <c r="M1823" s="252"/>
      <c r="N1823" s="315">
        <f t="shared" si="478"/>
        <v>0</v>
      </c>
      <c r="O1823" s="424">
        <f t="shared" si="479"/>
        <v>0</v>
      </c>
      <c r="P1823" s="244"/>
      <c r="Q1823" s="661"/>
      <c r="R1823" s="665"/>
      <c r="S1823" s="665"/>
      <c r="T1823" s="665"/>
      <c r="U1823" s="665"/>
      <c r="V1823" s="665"/>
      <c r="W1823" s="709"/>
      <c r="X1823" s="313">
        <f t="shared" si="474"/>
        <v>0</v>
      </c>
    </row>
    <row r="1824" spans="2:24" ht="18.600000000000001" hidden="1" thickBot="1">
      <c r="B1824" s="136"/>
      <c r="C1824" s="137">
        <v>2991</v>
      </c>
      <c r="D1824" s="322" t="s">
        <v>241</v>
      </c>
      <c r="E1824" s="702"/>
      <c r="F1824" s="449"/>
      <c r="G1824" s="245"/>
      <c r="H1824" s="245"/>
      <c r="I1824" s="476">
        <f t="shared" si="477"/>
        <v>0</v>
      </c>
      <c r="J1824" s="243" t="str">
        <f t="shared" si="473"/>
        <v/>
      </c>
      <c r="K1824" s="244"/>
      <c r="L1824" s="423"/>
      <c r="M1824" s="252"/>
      <c r="N1824" s="315">
        <f t="shared" si="478"/>
        <v>0</v>
      </c>
      <c r="O1824" s="424">
        <f t="shared" si="479"/>
        <v>0</v>
      </c>
      <c r="P1824" s="244"/>
      <c r="Q1824" s="661"/>
      <c r="R1824" s="665"/>
      <c r="S1824" s="665"/>
      <c r="T1824" s="665"/>
      <c r="U1824" s="665"/>
      <c r="V1824" s="665"/>
      <c r="W1824" s="709"/>
      <c r="X1824" s="313">
        <f t="shared" si="474"/>
        <v>0</v>
      </c>
    </row>
    <row r="1825" spans="2:24" ht="18.600000000000001" hidden="1" thickBot="1">
      <c r="B1825" s="136"/>
      <c r="C1825" s="142">
        <v>2992</v>
      </c>
      <c r="D1825" s="154" t="s">
        <v>242</v>
      </c>
      <c r="E1825" s="702"/>
      <c r="F1825" s="449"/>
      <c r="G1825" s="245"/>
      <c r="H1825" s="245"/>
      <c r="I1825" s="476">
        <f t="shared" si="477"/>
        <v>0</v>
      </c>
      <c r="J1825" s="243" t="str">
        <f t="shared" ref="J1825:J1856" si="480">(IF($E1825&lt;&gt;0,$J$2,IF($I1825&lt;&gt;0,$J$2,"")))</f>
        <v/>
      </c>
      <c r="K1825" s="244"/>
      <c r="L1825" s="423"/>
      <c r="M1825" s="252"/>
      <c r="N1825" s="315">
        <f t="shared" si="478"/>
        <v>0</v>
      </c>
      <c r="O1825" s="424">
        <f t="shared" si="479"/>
        <v>0</v>
      </c>
      <c r="P1825" s="244"/>
      <c r="Q1825" s="661"/>
      <c r="R1825" s="665"/>
      <c r="S1825" s="665"/>
      <c r="T1825" s="665"/>
      <c r="U1825" s="665"/>
      <c r="V1825" s="665"/>
      <c r="W1825" s="709"/>
      <c r="X1825" s="313">
        <f t="shared" ref="X1825:X1856" si="481">T1825-U1825-V1825-W1825</f>
        <v>0</v>
      </c>
    </row>
    <row r="1826" spans="2:24" ht="18.600000000000001" hidden="1" thickBot="1">
      <c r="B1826" s="684">
        <v>3300</v>
      </c>
      <c r="C1826" s="948" t="s">
        <v>1738</v>
      </c>
      <c r="D1826" s="948"/>
      <c r="E1826" s="685"/>
      <c r="F1826" s="671">
        <v>0</v>
      </c>
      <c r="G1826" s="671">
        <v>0</v>
      </c>
      <c r="H1826" s="671">
        <v>0</v>
      </c>
      <c r="I1826" s="687">
        <f>SUM(I1827:I1831)</f>
        <v>0</v>
      </c>
      <c r="J1826" s="243" t="str">
        <f t="shared" si="480"/>
        <v/>
      </c>
      <c r="K1826" s="244"/>
      <c r="L1826" s="663"/>
      <c r="M1826" s="664"/>
      <c r="N1826" s="664"/>
      <c r="O1826" s="710"/>
      <c r="P1826" s="244"/>
      <c r="Q1826" s="663"/>
      <c r="R1826" s="664"/>
      <c r="S1826" s="664"/>
      <c r="T1826" s="664"/>
      <c r="U1826" s="664"/>
      <c r="V1826" s="664"/>
      <c r="W1826" s="710"/>
      <c r="X1826" s="313">
        <f t="shared" si="481"/>
        <v>0</v>
      </c>
    </row>
    <row r="1827" spans="2:24" ht="18.600000000000001" hidden="1" thickBot="1">
      <c r="B1827" s="143"/>
      <c r="C1827" s="144">
        <v>3301</v>
      </c>
      <c r="D1827" s="460" t="s">
        <v>243</v>
      </c>
      <c r="E1827" s="702"/>
      <c r="F1827" s="592">
        <v>0</v>
      </c>
      <c r="G1827" s="592">
        <v>0</v>
      </c>
      <c r="H1827" s="592">
        <v>0</v>
      </c>
      <c r="I1827" s="476">
        <f t="shared" ref="I1827:I1834" si="482">F1827+G1827+H1827</f>
        <v>0</v>
      </c>
      <c r="J1827" s="243" t="str">
        <f t="shared" si="480"/>
        <v/>
      </c>
      <c r="K1827" s="244"/>
      <c r="L1827" s="661"/>
      <c r="M1827" s="665"/>
      <c r="N1827" s="665"/>
      <c r="O1827" s="709"/>
      <c r="P1827" s="244"/>
      <c r="Q1827" s="661"/>
      <c r="R1827" s="665"/>
      <c r="S1827" s="665"/>
      <c r="T1827" s="665"/>
      <c r="U1827" s="665"/>
      <c r="V1827" s="665"/>
      <c r="W1827" s="709"/>
      <c r="X1827" s="313">
        <f t="shared" si="481"/>
        <v>0</v>
      </c>
    </row>
    <row r="1828" spans="2:24" ht="18.600000000000001" hidden="1" thickBot="1">
      <c r="B1828" s="143"/>
      <c r="C1828" s="168">
        <v>3302</v>
      </c>
      <c r="D1828" s="461" t="s">
        <v>1060</v>
      </c>
      <c r="E1828" s="702"/>
      <c r="F1828" s="592">
        <v>0</v>
      </c>
      <c r="G1828" s="592">
        <v>0</v>
      </c>
      <c r="H1828" s="592">
        <v>0</v>
      </c>
      <c r="I1828" s="476">
        <f t="shared" si="482"/>
        <v>0</v>
      </c>
      <c r="J1828" s="243" t="str">
        <f t="shared" si="480"/>
        <v/>
      </c>
      <c r="K1828" s="244"/>
      <c r="L1828" s="661"/>
      <c r="M1828" s="665"/>
      <c r="N1828" s="665"/>
      <c r="O1828" s="709"/>
      <c r="P1828" s="244"/>
      <c r="Q1828" s="661"/>
      <c r="R1828" s="665"/>
      <c r="S1828" s="665"/>
      <c r="T1828" s="665"/>
      <c r="U1828" s="665"/>
      <c r="V1828" s="665"/>
      <c r="W1828" s="709"/>
      <c r="X1828" s="313">
        <f t="shared" si="481"/>
        <v>0</v>
      </c>
    </row>
    <row r="1829" spans="2:24" ht="18.600000000000001" hidden="1" thickBot="1">
      <c r="B1829" s="143"/>
      <c r="C1829" s="166">
        <v>3304</v>
      </c>
      <c r="D1829" s="462" t="s">
        <v>245</v>
      </c>
      <c r="E1829" s="702"/>
      <c r="F1829" s="592">
        <v>0</v>
      </c>
      <c r="G1829" s="592">
        <v>0</v>
      </c>
      <c r="H1829" s="592">
        <v>0</v>
      </c>
      <c r="I1829" s="476">
        <f t="shared" si="482"/>
        <v>0</v>
      </c>
      <c r="J1829" s="243" t="str">
        <f t="shared" si="480"/>
        <v/>
      </c>
      <c r="K1829" s="244"/>
      <c r="L1829" s="661"/>
      <c r="M1829" s="665"/>
      <c r="N1829" s="665"/>
      <c r="O1829" s="709"/>
      <c r="P1829" s="244"/>
      <c r="Q1829" s="661"/>
      <c r="R1829" s="665"/>
      <c r="S1829" s="665"/>
      <c r="T1829" s="665"/>
      <c r="U1829" s="665"/>
      <c r="V1829" s="665"/>
      <c r="W1829" s="709"/>
      <c r="X1829" s="313">
        <f t="shared" si="481"/>
        <v>0</v>
      </c>
    </row>
    <row r="1830" spans="2:24" ht="47.4" hidden="1" thickBot="1">
      <c r="B1830" s="143"/>
      <c r="C1830" s="142">
        <v>3306</v>
      </c>
      <c r="D1830" s="463" t="s">
        <v>1883</v>
      </c>
      <c r="E1830" s="702"/>
      <c r="F1830" s="592">
        <v>0</v>
      </c>
      <c r="G1830" s="592">
        <v>0</v>
      </c>
      <c r="H1830" s="592">
        <v>0</v>
      </c>
      <c r="I1830" s="476">
        <f t="shared" si="482"/>
        <v>0</v>
      </c>
      <c r="J1830" s="243" t="str">
        <f t="shared" si="480"/>
        <v/>
      </c>
      <c r="K1830" s="244"/>
      <c r="L1830" s="661"/>
      <c r="M1830" s="665"/>
      <c r="N1830" s="665"/>
      <c r="O1830" s="709"/>
      <c r="P1830" s="244"/>
      <c r="Q1830" s="661"/>
      <c r="R1830" s="665"/>
      <c r="S1830" s="665"/>
      <c r="T1830" s="665"/>
      <c r="U1830" s="665"/>
      <c r="V1830" s="665"/>
      <c r="W1830" s="709"/>
      <c r="X1830" s="313">
        <f t="shared" si="481"/>
        <v>0</v>
      </c>
    </row>
    <row r="1831" spans="2:24" ht="18.600000000000001" hidden="1" thickBot="1">
      <c r="B1831" s="143"/>
      <c r="C1831" s="142">
        <v>3307</v>
      </c>
      <c r="D1831" s="463" t="s">
        <v>1771</v>
      </c>
      <c r="E1831" s="702"/>
      <c r="F1831" s="592">
        <v>0</v>
      </c>
      <c r="G1831" s="592">
        <v>0</v>
      </c>
      <c r="H1831" s="592">
        <v>0</v>
      </c>
      <c r="I1831" s="476">
        <f t="shared" si="482"/>
        <v>0</v>
      </c>
      <c r="J1831" s="243" t="str">
        <f t="shared" si="480"/>
        <v/>
      </c>
      <c r="K1831" s="244"/>
      <c r="L1831" s="661"/>
      <c r="M1831" s="665"/>
      <c r="N1831" s="665"/>
      <c r="O1831" s="709"/>
      <c r="P1831" s="244"/>
      <c r="Q1831" s="661"/>
      <c r="R1831" s="665"/>
      <c r="S1831" s="665"/>
      <c r="T1831" s="665"/>
      <c r="U1831" s="665"/>
      <c r="V1831" s="665"/>
      <c r="W1831" s="709"/>
      <c r="X1831" s="313">
        <f t="shared" si="481"/>
        <v>0</v>
      </c>
    </row>
    <row r="1832" spans="2:24" ht="18.600000000000001" hidden="1" thickBot="1">
      <c r="B1832" s="684">
        <v>3900</v>
      </c>
      <c r="C1832" s="949" t="s">
        <v>246</v>
      </c>
      <c r="D1832" s="950"/>
      <c r="E1832" s="685"/>
      <c r="F1832" s="671">
        <v>0</v>
      </c>
      <c r="G1832" s="671">
        <v>0</v>
      </c>
      <c r="H1832" s="671">
        <v>0</v>
      </c>
      <c r="I1832" s="690">
        <f t="shared" si="482"/>
        <v>0</v>
      </c>
      <c r="J1832" s="243" t="str">
        <f t="shared" si="480"/>
        <v/>
      </c>
      <c r="K1832" s="244"/>
      <c r="L1832" s="428"/>
      <c r="M1832" s="254"/>
      <c r="N1832" s="317">
        <f>I1832</f>
        <v>0</v>
      </c>
      <c r="O1832" s="424">
        <f>L1832+M1832-N1832</f>
        <v>0</v>
      </c>
      <c r="P1832" s="244"/>
      <c r="Q1832" s="428"/>
      <c r="R1832" s="254"/>
      <c r="S1832" s="429">
        <f>+IF(+(L1832+M1832)&gt;=I1832,+M1832,+(+I1832-L1832))</f>
        <v>0</v>
      </c>
      <c r="T1832" s="315">
        <f>Q1832+R1832-S1832</f>
        <v>0</v>
      </c>
      <c r="U1832" s="254"/>
      <c r="V1832" s="254"/>
      <c r="W1832" s="253"/>
      <c r="X1832" s="313">
        <f t="shared" si="481"/>
        <v>0</v>
      </c>
    </row>
    <row r="1833" spans="2:24" ht="18.600000000000001" thickBot="1">
      <c r="B1833" s="684">
        <v>4000</v>
      </c>
      <c r="C1833" s="951" t="s">
        <v>247</v>
      </c>
      <c r="D1833" s="951"/>
      <c r="E1833" s="685"/>
      <c r="F1833" s="688">
        <v>34944</v>
      </c>
      <c r="G1833" s="689"/>
      <c r="H1833" s="689"/>
      <c r="I1833" s="690">
        <f t="shared" si="482"/>
        <v>34944</v>
      </c>
      <c r="J1833" s="243">
        <f t="shared" si="480"/>
        <v>1</v>
      </c>
      <c r="K1833" s="244"/>
      <c r="L1833" s="428"/>
      <c r="M1833" s="254"/>
      <c r="N1833" s="317">
        <f>I1833</f>
        <v>34944</v>
      </c>
      <c r="O1833" s="424">
        <f>L1833+M1833-N1833</f>
        <v>-34944</v>
      </c>
      <c r="P1833" s="244"/>
      <c r="Q1833" s="663"/>
      <c r="R1833" s="664"/>
      <c r="S1833" s="664"/>
      <c r="T1833" s="665"/>
      <c r="U1833" s="664"/>
      <c r="V1833" s="664"/>
      <c r="W1833" s="709"/>
      <c r="X1833" s="313">
        <f t="shared" si="481"/>
        <v>0</v>
      </c>
    </row>
    <row r="1834" spans="2:24" ht="18.600000000000001" hidden="1" thickBot="1">
      <c r="B1834" s="684">
        <v>4100</v>
      </c>
      <c r="C1834" s="951" t="s">
        <v>248</v>
      </c>
      <c r="D1834" s="951"/>
      <c r="E1834" s="685"/>
      <c r="F1834" s="671">
        <v>0</v>
      </c>
      <c r="G1834" s="671">
        <v>0</v>
      </c>
      <c r="H1834" s="671">
        <v>0</v>
      </c>
      <c r="I1834" s="690">
        <f t="shared" si="482"/>
        <v>0</v>
      </c>
      <c r="J1834" s="243" t="str">
        <f t="shared" si="480"/>
        <v/>
      </c>
      <c r="K1834" s="244"/>
      <c r="L1834" s="663"/>
      <c r="M1834" s="664"/>
      <c r="N1834" s="664"/>
      <c r="O1834" s="710"/>
      <c r="P1834" s="244"/>
      <c r="Q1834" s="663"/>
      <c r="R1834" s="664"/>
      <c r="S1834" s="664"/>
      <c r="T1834" s="664"/>
      <c r="U1834" s="664"/>
      <c r="V1834" s="664"/>
      <c r="W1834" s="710"/>
      <c r="X1834" s="313">
        <f t="shared" si="481"/>
        <v>0</v>
      </c>
    </row>
    <row r="1835" spans="2:24" ht="18.600000000000001" hidden="1" thickBot="1">
      <c r="B1835" s="684">
        <v>4200</v>
      </c>
      <c r="C1835" s="948" t="s">
        <v>249</v>
      </c>
      <c r="D1835" s="966"/>
      <c r="E1835" s="685"/>
      <c r="F1835" s="686">
        <f>SUM(F1836:F1841)</f>
        <v>0</v>
      </c>
      <c r="G1835" s="687">
        <f>SUM(G1836:G1841)</f>
        <v>0</v>
      </c>
      <c r="H1835" s="687">
        <f>SUM(H1836:H1841)</f>
        <v>0</v>
      </c>
      <c r="I1835" s="687">
        <f>SUM(I1836:I1841)</f>
        <v>0</v>
      </c>
      <c r="J1835" s="243" t="str">
        <f t="shared" si="480"/>
        <v/>
      </c>
      <c r="K1835" s="244"/>
      <c r="L1835" s="316">
        <f>SUM(L1836:L1841)</f>
        <v>0</v>
      </c>
      <c r="M1835" s="317">
        <f>SUM(M1836:M1841)</f>
        <v>0</v>
      </c>
      <c r="N1835" s="425">
        <f>SUM(N1836:N1841)</f>
        <v>0</v>
      </c>
      <c r="O1835" s="426">
        <f>SUM(O1836:O1841)</f>
        <v>0</v>
      </c>
      <c r="P1835" s="244"/>
      <c r="Q1835" s="316">
        <f t="shared" ref="Q1835:W1835" si="483">SUM(Q1836:Q1841)</f>
        <v>0</v>
      </c>
      <c r="R1835" s="317">
        <f t="shared" si="483"/>
        <v>0</v>
      </c>
      <c r="S1835" s="317">
        <f t="shared" si="483"/>
        <v>0</v>
      </c>
      <c r="T1835" s="317">
        <f t="shared" si="483"/>
        <v>0</v>
      </c>
      <c r="U1835" s="317">
        <f t="shared" si="483"/>
        <v>0</v>
      </c>
      <c r="V1835" s="317">
        <f t="shared" si="483"/>
        <v>0</v>
      </c>
      <c r="W1835" s="426">
        <f t="shared" si="483"/>
        <v>0</v>
      </c>
      <c r="X1835" s="313">
        <f t="shared" si="481"/>
        <v>0</v>
      </c>
    </row>
    <row r="1836" spans="2:24" ht="18.600000000000001" hidden="1" thickBot="1">
      <c r="B1836" s="173"/>
      <c r="C1836" s="144">
        <v>4201</v>
      </c>
      <c r="D1836" s="138" t="s">
        <v>250</v>
      </c>
      <c r="E1836" s="702"/>
      <c r="F1836" s="449"/>
      <c r="G1836" s="245"/>
      <c r="H1836" s="245"/>
      <c r="I1836" s="476">
        <f t="shared" ref="I1836:I1841" si="484">F1836+G1836+H1836</f>
        <v>0</v>
      </c>
      <c r="J1836" s="243" t="str">
        <f t="shared" si="480"/>
        <v/>
      </c>
      <c r="K1836" s="244"/>
      <c r="L1836" s="423"/>
      <c r="M1836" s="252"/>
      <c r="N1836" s="315">
        <f t="shared" ref="N1836:N1841" si="485">I1836</f>
        <v>0</v>
      </c>
      <c r="O1836" s="424">
        <f t="shared" ref="O1836:O1841" si="486">L1836+M1836-N1836</f>
        <v>0</v>
      </c>
      <c r="P1836" s="244"/>
      <c r="Q1836" s="423"/>
      <c r="R1836" s="252"/>
      <c r="S1836" s="429">
        <f t="shared" ref="S1836:S1841" si="487">+IF(+(L1836+M1836)&gt;=I1836,+M1836,+(+I1836-L1836))</f>
        <v>0</v>
      </c>
      <c r="T1836" s="315">
        <f t="shared" ref="T1836:T1841" si="488">Q1836+R1836-S1836</f>
        <v>0</v>
      </c>
      <c r="U1836" s="252"/>
      <c r="V1836" s="252"/>
      <c r="W1836" s="253"/>
      <c r="X1836" s="313">
        <f t="shared" si="481"/>
        <v>0</v>
      </c>
    </row>
    <row r="1837" spans="2:24" ht="18.600000000000001" hidden="1" thickBot="1">
      <c r="B1837" s="173"/>
      <c r="C1837" s="137">
        <v>4202</v>
      </c>
      <c r="D1837" s="139" t="s">
        <v>251</v>
      </c>
      <c r="E1837" s="702"/>
      <c r="F1837" s="449"/>
      <c r="G1837" s="245"/>
      <c r="H1837" s="245"/>
      <c r="I1837" s="476">
        <f t="shared" si="484"/>
        <v>0</v>
      </c>
      <c r="J1837" s="243" t="str">
        <f t="shared" si="480"/>
        <v/>
      </c>
      <c r="K1837" s="244"/>
      <c r="L1837" s="423"/>
      <c r="M1837" s="252"/>
      <c r="N1837" s="315">
        <f t="shared" si="485"/>
        <v>0</v>
      </c>
      <c r="O1837" s="424">
        <f t="shared" si="486"/>
        <v>0</v>
      </c>
      <c r="P1837" s="244"/>
      <c r="Q1837" s="423"/>
      <c r="R1837" s="252"/>
      <c r="S1837" s="429">
        <f t="shared" si="487"/>
        <v>0</v>
      </c>
      <c r="T1837" s="315">
        <f t="shared" si="488"/>
        <v>0</v>
      </c>
      <c r="U1837" s="252"/>
      <c r="V1837" s="252"/>
      <c r="W1837" s="253"/>
      <c r="X1837" s="313">
        <f t="shared" si="481"/>
        <v>0</v>
      </c>
    </row>
    <row r="1838" spans="2:24" ht="18.600000000000001" hidden="1" thickBot="1">
      <c r="B1838" s="173"/>
      <c r="C1838" s="137">
        <v>4214</v>
      </c>
      <c r="D1838" s="139" t="s">
        <v>252</v>
      </c>
      <c r="E1838" s="702"/>
      <c r="F1838" s="449"/>
      <c r="G1838" s="245"/>
      <c r="H1838" s="245"/>
      <c r="I1838" s="476">
        <f t="shared" si="484"/>
        <v>0</v>
      </c>
      <c r="J1838" s="243" t="str">
        <f t="shared" si="480"/>
        <v/>
      </c>
      <c r="K1838" s="244"/>
      <c r="L1838" s="423"/>
      <c r="M1838" s="252"/>
      <c r="N1838" s="315">
        <f t="shared" si="485"/>
        <v>0</v>
      </c>
      <c r="O1838" s="424">
        <f t="shared" si="486"/>
        <v>0</v>
      </c>
      <c r="P1838" s="244"/>
      <c r="Q1838" s="423"/>
      <c r="R1838" s="252"/>
      <c r="S1838" s="429">
        <f t="shared" si="487"/>
        <v>0</v>
      </c>
      <c r="T1838" s="315">
        <f t="shared" si="488"/>
        <v>0</v>
      </c>
      <c r="U1838" s="252"/>
      <c r="V1838" s="252"/>
      <c r="W1838" s="253"/>
      <c r="X1838" s="313">
        <f t="shared" si="481"/>
        <v>0</v>
      </c>
    </row>
    <row r="1839" spans="2:24" ht="18.600000000000001" hidden="1" thickBot="1">
      <c r="B1839" s="173"/>
      <c r="C1839" s="137">
        <v>4217</v>
      </c>
      <c r="D1839" s="139" t="s">
        <v>253</v>
      </c>
      <c r="E1839" s="702"/>
      <c r="F1839" s="449"/>
      <c r="G1839" s="245"/>
      <c r="H1839" s="245"/>
      <c r="I1839" s="476">
        <f t="shared" si="484"/>
        <v>0</v>
      </c>
      <c r="J1839" s="243" t="str">
        <f t="shared" si="480"/>
        <v/>
      </c>
      <c r="K1839" s="244"/>
      <c r="L1839" s="423"/>
      <c r="M1839" s="252"/>
      <c r="N1839" s="315">
        <f t="shared" si="485"/>
        <v>0</v>
      </c>
      <c r="O1839" s="424">
        <f t="shared" si="486"/>
        <v>0</v>
      </c>
      <c r="P1839" s="244"/>
      <c r="Q1839" s="423"/>
      <c r="R1839" s="252"/>
      <c r="S1839" s="429">
        <f t="shared" si="487"/>
        <v>0</v>
      </c>
      <c r="T1839" s="315">
        <f t="shared" si="488"/>
        <v>0</v>
      </c>
      <c r="U1839" s="252"/>
      <c r="V1839" s="252"/>
      <c r="W1839" s="253"/>
      <c r="X1839" s="313">
        <f t="shared" si="481"/>
        <v>0</v>
      </c>
    </row>
    <row r="1840" spans="2:24" ht="18.600000000000001" hidden="1" thickBot="1">
      <c r="B1840" s="173"/>
      <c r="C1840" s="137">
        <v>4218</v>
      </c>
      <c r="D1840" s="145" t="s">
        <v>254</v>
      </c>
      <c r="E1840" s="702"/>
      <c r="F1840" s="449"/>
      <c r="G1840" s="245"/>
      <c r="H1840" s="245"/>
      <c r="I1840" s="476">
        <f t="shared" si="484"/>
        <v>0</v>
      </c>
      <c r="J1840" s="243" t="str">
        <f t="shared" si="480"/>
        <v/>
      </c>
      <c r="K1840" s="244"/>
      <c r="L1840" s="423"/>
      <c r="M1840" s="252"/>
      <c r="N1840" s="315">
        <f t="shared" si="485"/>
        <v>0</v>
      </c>
      <c r="O1840" s="424">
        <f t="shared" si="486"/>
        <v>0</v>
      </c>
      <c r="P1840" s="244"/>
      <c r="Q1840" s="423"/>
      <c r="R1840" s="252"/>
      <c r="S1840" s="429">
        <f t="shared" si="487"/>
        <v>0</v>
      </c>
      <c r="T1840" s="315">
        <f t="shared" si="488"/>
        <v>0</v>
      </c>
      <c r="U1840" s="252"/>
      <c r="V1840" s="252"/>
      <c r="W1840" s="253"/>
      <c r="X1840" s="313">
        <f t="shared" si="481"/>
        <v>0</v>
      </c>
    </row>
    <row r="1841" spans="2:24" ht="18.600000000000001" hidden="1" thickBot="1">
      <c r="B1841" s="173"/>
      <c r="C1841" s="137">
        <v>4219</v>
      </c>
      <c r="D1841" s="156" t="s">
        <v>255</v>
      </c>
      <c r="E1841" s="702"/>
      <c r="F1841" s="449"/>
      <c r="G1841" s="245"/>
      <c r="H1841" s="245"/>
      <c r="I1841" s="476">
        <f t="shared" si="484"/>
        <v>0</v>
      </c>
      <c r="J1841" s="243" t="str">
        <f t="shared" si="480"/>
        <v/>
      </c>
      <c r="K1841" s="244"/>
      <c r="L1841" s="423"/>
      <c r="M1841" s="252"/>
      <c r="N1841" s="315">
        <f t="shared" si="485"/>
        <v>0</v>
      </c>
      <c r="O1841" s="424">
        <f t="shared" si="486"/>
        <v>0</v>
      </c>
      <c r="P1841" s="244"/>
      <c r="Q1841" s="423"/>
      <c r="R1841" s="252"/>
      <c r="S1841" s="429">
        <f t="shared" si="487"/>
        <v>0</v>
      </c>
      <c r="T1841" s="315">
        <f t="shared" si="488"/>
        <v>0</v>
      </c>
      <c r="U1841" s="252"/>
      <c r="V1841" s="252"/>
      <c r="W1841" s="253"/>
      <c r="X1841" s="313">
        <f t="shared" si="481"/>
        <v>0</v>
      </c>
    </row>
    <row r="1842" spans="2:24" ht="18.600000000000001" hidden="1" thickBot="1">
      <c r="B1842" s="684">
        <v>4300</v>
      </c>
      <c r="C1842" s="946" t="s">
        <v>1683</v>
      </c>
      <c r="D1842" s="946"/>
      <c r="E1842" s="685"/>
      <c r="F1842" s="686">
        <f>SUM(F1843:F1845)</f>
        <v>0</v>
      </c>
      <c r="G1842" s="687">
        <f>SUM(G1843:G1845)</f>
        <v>0</v>
      </c>
      <c r="H1842" s="687">
        <f>SUM(H1843:H1845)</f>
        <v>0</v>
      </c>
      <c r="I1842" s="687">
        <f>SUM(I1843:I1845)</f>
        <v>0</v>
      </c>
      <c r="J1842" s="243" t="str">
        <f t="shared" si="480"/>
        <v/>
      </c>
      <c r="K1842" s="244"/>
      <c r="L1842" s="316">
        <f>SUM(L1843:L1845)</f>
        <v>0</v>
      </c>
      <c r="M1842" s="317">
        <f>SUM(M1843:M1845)</f>
        <v>0</v>
      </c>
      <c r="N1842" s="425">
        <f>SUM(N1843:N1845)</f>
        <v>0</v>
      </c>
      <c r="O1842" s="426">
        <f>SUM(O1843:O1845)</f>
        <v>0</v>
      </c>
      <c r="P1842" s="244"/>
      <c r="Q1842" s="316">
        <f t="shared" ref="Q1842:W1842" si="489">SUM(Q1843:Q1845)</f>
        <v>0</v>
      </c>
      <c r="R1842" s="317">
        <f t="shared" si="489"/>
        <v>0</v>
      </c>
      <c r="S1842" s="317">
        <f t="shared" si="489"/>
        <v>0</v>
      </c>
      <c r="T1842" s="317">
        <f t="shared" si="489"/>
        <v>0</v>
      </c>
      <c r="U1842" s="317">
        <f t="shared" si="489"/>
        <v>0</v>
      </c>
      <c r="V1842" s="317">
        <f t="shared" si="489"/>
        <v>0</v>
      </c>
      <c r="W1842" s="426">
        <f t="shared" si="489"/>
        <v>0</v>
      </c>
      <c r="X1842" s="313">
        <f t="shared" si="481"/>
        <v>0</v>
      </c>
    </row>
    <row r="1843" spans="2:24" ht="18.600000000000001" hidden="1" thickBot="1">
      <c r="B1843" s="173"/>
      <c r="C1843" s="144">
        <v>4301</v>
      </c>
      <c r="D1843" s="163" t="s">
        <v>256</v>
      </c>
      <c r="E1843" s="702"/>
      <c r="F1843" s="449"/>
      <c r="G1843" s="245"/>
      <c r="H1843" s="245"/>
      <c r="I1843" s="476">
        <f t="shared" ref="I1843:I1848" si="490">F1843+G1843+H1843</f>
        <v>0</v>
      </c>
      <c r="J1843" s="243" t="str">
        <f t="shared" si="480"/>
        <v/>
      </c>
      <c r="K1843" s="244"/>
      <c r="L1843" s="423"/>
      <c r="M1843" s="252"/>
      <c r="N1843" s="315">
        <f t="shared" ref="N1843:N1848" si="491">I1843</f>
        <v>0</v>
      </c>
      <c r="O1843" s="424">
        <f t="shared" ref="O1843:O1848" si="492">L1843+M1843-N1843</f>
        <v>0</v>
      </c>
      <c r="P1843" s="244"/>
      <c r="Q1843" s="423"/>
      <c r="R1843" s="252"/>
      <c r="S1843" s="429">
        <f t="shared" ref="S1843:S1848" si="493">+IF(+(L1843+M1843)&gt;=I1843,+M1843,+(+I1843-L1843))</f>
        <v>0</v>
      </c>
      <c r="T1843" s="315">
        <f t="shared" ref="T1843:T1848" si="494">Q1843+R1843-S1843</f>
        <v>0</v>
      </c>
      <c r="U1843" s="252"/>
      <c r="V1843" s="252"/>
      <c r="W1843" s="253"/>
      <c r="X1843" s="313">
        <f t="shared" si="481"/>
        <v>0</v>
      </c>
    </row>
    <row r="1844" spans="2:24" ht="18.600000000000001" hidden="1" thickBot="1">
      <c r="B1844" s="173"/>
      <c r="C1844" s="137">
        <v>4302</v>
      </c>
      <c r="D1844" s="139" t="s">
        <v>1061</v>
      </c>
      <c r="E1844" s="702"/>
      <c r="F1844" s="449"/>
      <c r="G1844" s="245"/>
      <c r="H1844" s="245"/>
      <c r="I1844" s="476">
        <f t="shared" si="490"/>
        <v>0</v>
      </c>
      <c r="J1844" s="243" t="str">
        <f t="shared" si="480"/>
        <v/>
      </c>
      <c r="K1844" s="244"/>
      <c r="L1844" s="423"/>
      <c r="M1844" s="252"/>
      <c r="N1844" s="315">
        <f t="shared" si="491"/>
        <v>0</v>
      </c>
      <c r="O1844" s="424">
        <f t="shared" si="492"/>
        <v>0</v>
      </c>
      <c r="P1844" s="244"/>
      <c r="Q1844" s="423"/>
      <c r="R1844" s="252"/>
      <c r="S1844" s="429">
        <f t="shared" si="493"/>
        <v>0</v>
      </c>
      <c r="T1844" s="315">
        <f t="shared" si="494"/>
        <v>0</v>
      </c>
      <c r="U1844" s="252"/>
      <c r="V1844" s="252"/>
      <c r="W1844" s="253"/>
      <c r="X1844" s="313">
        <f t="shared" si="481"/>
        <v>0</v>
      </c>
    </row>
    <row r="1845" spans="2:24" ht="18.600000000000001" hidden="1" thickBot="1">
      <c r="B1845" s="173"/>
      <c r="C1845" s="142">
        <v>4309</v>
      </c>
      <c r="D1845" s="148" t="s">
        <v>258</v>
      </c>
      <c r="E1845" s="702"/>
      <c r="F1845" s="449"/>
      <c r="G1845" s="245"/>
      <c r="H1845" s="245"/>
      <c r="I1845" s="476">
        <f t="shared" si="490"/>
        <v>0</v>
      </c>
      <c r="J1845" s="243" t="str">
        <f t="shared" si="480"/>
        <v/>
      </c>
      <c r="K1845" s="244"/>
      <c r="L1845" s="423"/>
      <c r="M1845" s="252"/>
      <c r="N1845" s="315">
        <f t="shared" si="491"/>
        <v>0</v>
      </c>
      <c r="O1845" s="424">
        <f t="shared" si="492"/>
        <v>0</v>
      </c>
      <c r="P1845" s="244"/>
      <c r="Q1845" s="423"/>
      <c r="R1845" s="252"/>
      <c r="S1845" s="429">
        <f t="shared" si="493"/>
        <v>0</v>
      </c>
      <c r="T1845" s="315">
        <f t="shared" si="494"/>
        <v>0</v>
      </c>
      <c r="U1845" s="252"/>
      <c r="V1845" s="252"/>
      <c r="W1845" s="253"/>
      <c r="X1845" s="313">
        <f t="shared" si="481"/>
        <v>0</v>
      </c>
    </row>
    <row r="1846" spans="2:24" ht="18.600000000000001" hidden="1" thickBot="1">
      <c r="B1846" s="684">
        <v>4400</v>
      </c>
      <c r="C1846" s="949" t="s">
        <v>1684</v>
      </c>
      <c r="D1846" s="949"/>
      <c r="E1846" s="685"/>
      <c r="F1846" s="688"/>
      <c r="G1846" s="689"/>
      <c r="H1846" s="689"/>
      <c r="I1846" s="690">
        <f t="shared" si="490"/>
        <v>0</v>
      </c>
      <c r="J1846" s="243" t="str">
        <f t="shared" si="480"/>
        <v/>
      </c>
      <c r="K1846" s="244"/>
      <c r="L1846" s="428"/>
      <c r="M1846" s="254"/>
      <c r="N1846" s="317">
        <f t="shared" si="491"/>
        <v>0</v>
      </c>
      <c r="O1846" s="424">
        <f t="shared" si="492"/>
        <v>0</v>
      </c>
      <c r="P1846" s="244"/>
      <c r="Q1846" s="428"/>
      <c r="R1846" s="254"/>
      <c r="S1846" s="429">
        <f t="shared" si="493"/>
        <v>0</v>
      </c>
      <c r="T1846" s="315">
        <f t="shared" si="494"/>
        <v>0</v>
      </c>
      <c r="U1846" s="254"/>
      <c r="V1846" s="254"/>
      <c r="W1846" s="253"/>
      <c r="X1846" s="313">
        <f t="shared" si="481"/>
        <v>0</v>
      </c>
    </row>
    <row r="1847" spans="2:24" ht="18.600000000000001" hidden="1" thickBot="1">
      <c r="B1847" s="684">
        <v>4500</v>
      </c>
      <c r="C1847" s="951" t="s">
        <v>1685</v>
      </c>
      <c r="D1847" s="951"/>
      <c r="E1847" s="685"/>
      <c r="F1847" s="688"/>
      <c r="G1847" s="689"/>
      <c r="H1847" s="689"/>
      <c r="I1847" s="690">
        <f t="shared" si="490"/>
        <v>0</v>
      </c>
      <c r="J1847" s="243" t="str">
        <f t="shared" si="480"/>
        <v/>
      </c>
      <c r="K1847" s="244"/>
      <c r="L1847" s="428"/>
      <c r="M1847" s="254"/>
      <c r="N1847" s="317">
        <f t="shared" si="491"/>
        <v>0</v>
      </c>
      <c r="O1847" s="424">
        <f t="shared" si="492"/>
        <v>0</v>
      </c>
      <c r="P1847" s="244"/>
      <c r="Q1847" s="428"/>
      <c r="R1847" s="254"/>
      <c r="S1847" s="429">
        <f t="shared" si="493"/>
        <v>0</v>
      </c>
      <c r="T1847" s="315">
        <f t="shared" si="494"/>
        <v>0</v>
      </c>
      <c r="U1847" s="254"/>
      <c r="V1847" s="254"/>
      <c r="W1847" s="253"/>
      <c r="X1847" s="313">
        <f t="shared" si="481"/>
        <v>0</v>
      </c>
    </row>
    <row r="1848" spans="2:24" ht="18.600000000000001" hidden="1" thickBot="1">
      <c r="B1848" s="684">
        <v>4600</v>
      </c>
      <c r="C1848" s="952" t="s">
        <v>259</v>
      </c>
      <c r="D1848" s="953"/>
      <c r="E1848" s="685"/>
      <c r="F1848" s="688"/>
      <c r="G1848" s="689"/>
      <c r="H1848" s="689"/>
      <c r="I1848" s="690">
        <f t="shared" si="490"/>
        <v>0</v>
      </c>
      <c r="J1848" s="243" t="str">
        <f t="shared" si="480"/>
        <v/>
      </c>
      <c r="K1848" s="244"/>
      <c r="L1848" s="428"/>
      <c r="M1848" s="254"/>
      <c r="N1848" s="317">
        <f t="shared" si="491"/>
        <v>0</v>
      </c>
      <c r="O1848" s="424">
        <f t="shared" si="492"/>
        <v>0</v>
      </c>
      <c r="P1848" s="244"/>
      <c r="Q1848" s="428"/>
      <c r="R1848" s="254"/>
      <c r="S1848" s="429">
        <f t="shared" si="493"/>
        <v>0</v>
      </c>
      <c r="T1848" s="315">
        <f t="shared" si="494"/>
        <v>0</v>
      </c>
      <c r="U1848" s="254"/>
      <c r="V1848" s="254"/>
      <c r="W1848" s="253"/>
      <c r="X1848" s="313">
        <f t="shared" si="481"/>
        <v>0</v>
      </c>
    </row>
    <row r="1849" spans="2:24" ht="18.600000000000001" hidden="1" thickBot="1">
      <c r="B1849" s="684">
        <v>4900</v>
      </c>
      <c r="C1849" s="948" t="s">
        <v>289</v>
      </c>
      <c r="D1849" s="948"/>
      <c r="E1849" s="685"/>
      <c r="F1849" s="686">
        <f>+F1850+F1851</f>
        <v>0</v>
      </c>
      <c r="G1849" s="687">
        <f>+G1850+G1851</f>
        <v>0</v>
      </c>
      <c r="H1849" s="687">
        <f>+H1850+H1851</f>
        <v>0</v>
      </c>
      <c r="I1849" s="687">
        <f>+I1850+I1851</f>
        <v>0</v>
      </c>
      <c r="J1849" s="243" t="str">
        <f t="shared" si="480"/>
        <v/>
      </c>
      <c r="K1849" s="244"/>
      <c r="L1849" s="663"/>
      <c r="M1849" s="664"/>
      <c r="N1849" s="664"/>
      <c r="O1849" s="710"/>
      <c r="P1849" s="244"/>
      <c r="Q1849" s="663"/>
      <c r="R1849" s="664"/>
      <c r="S1849" s="664"/>
      <c r="T1849" s="664"/>
      <c r="U1849" s="664"/>
      <c r="V1849" s="664"/>
      <c r="W1849" s="710"/>
      <c r="X1849" s="313">
        <f t="shared" si="481"/>
        <v>0</v>
      </c>
    </row>
    <row r="1850" spans="2:24" ht="18.600000000000001" hidden="1" thickBot="1">
      <c r="B1850" s="173"/>
      <c r="C1850" s="144">
        <v>4901</v>
      </c>
      <c r="D1850" s="174" t="s">
        <v>290</v>
      </c>
      <c r="E1850" s="702"/>
      <c r="F1850" s="449"/>
      <c r="G1850" s="245"/>
      <c r="H1850" s="245"/>
      <c r="I1850" s="476">
        <f>F1850+G1850+H1850</f>
        <v>0</v>
      </c>
      <c r="J1850" s="243" t="str">
        <f t="shared" si="480"/>
        <v/>
      </c>
      <c r="K1850" s="244"/>
      <c r="L1850" s="661"/>
      <c r="M1850" s="665"/>
      <c r="N1850" s="665"/>
      <c r="O1850" s="709"/>
      <c r="P1850" s="244"/>
      <c r="Q1850" s="661"/>
      <c r="R1850" s="665"/>
      <c r="S1850" s="665"/>
      <c r="T1850" s="665"/>
      <c r="U1850" s="665"/>
      <c r="V1850" s="665"/>
      <c r="W1850" s="709"/>
      <c r="X1850" s="313">
        <f t="shared" si="481"/>
        <v>0</v>
      </c>
    </row>
    <row r="1851" spans="2:24" ht="18.600000000000001" hidden="1" thickBot="1">
      <c r="B1851" s="173"/>
      <c r="C1851" s="142">
        <v>4902</v>
      </c>
      <c r="D1851" s="148" t="s">
        <v>291</v>
      </c>
      <c r="E1851" s="702"/>
      <c r="F1851" s="449"/>
      <c r="G1851" s="245"/>
      <c r="H1851" s="245"/>
      <c r="I1851" s="476">
        <f>F1851+G1851+H1851</f>
        <v>0</v>
      </c>
      <c r="J1851" s="243" t="str">
        <f t="shared" si="480"/>
        <v/>
      </c>
      <c r="K1851" s="244"/>
      <c r="L1851" s="661"/>
      <c r="M1851" s="665"/>
      <c r="N1851" s="665"/>
      <c r="O1851" s="709"/>
      <c r="P1851" s="244"/>
      <c r="Q1851" s="661"/>
      <c r="R1851" s="665"/>
      <c r="S1851" s="665"/>
      <c r="T1851" s="665"/>
      <c r="U1851" s="665"/>
      <c r="V1851" s="665"/>
      <c r="W1851" s="709"/>
      <c r="X1851" s="313">
        <f t="shared" si="481"/>
        <v>0</v>
      </c>
    </row>
    <row r="1852" spans="2:24" ht="18.600000000000001" hidden="1" thickBot="1">
      <c r="B1852" s="691">
        <v>5100</v>
      </c>
      <c r="C1852" s="963" t="s">
        <v>260</v>
      </c>
      <c r="D1852" s="963"/>
      <c r="E1852" s="692"/>
      <c r="F1852" s="693"/>
      <c r="G1852" s="694"/>
      <c r="H1852" s="694"/>
      <c r="I1852" s="690">
        <f>F1852+G1852+H1852</f>
        <v>0</v>
      </c>
      <c r="J1852" s="243" t="str">
        <f t="shared" si="480"/>
        <v/>
      </c>
      <c r="K1852" s="244"/>
      <c r="L1852" s="430"/>
      <c r="M1852" s="431"/>
      <c r="N1852" s="327">
        <f>I1852</f>
        <v>0</v>
      </c>
      <c r="O1852" s="424">
        <f>L1852+M1852-N1852</f>
        <v>0</v>
      </c>
      <c r="P1852" s="244"/>
      <c r="Q1852" s="430"/>
      <c r="R1852" s="431"/>
      <c r="S1852" s="429">
        <f>+IF(+(L1852+M1852)&gt;=I1852,+M1852,+(+I1852-L1852))</f>
        <v>0</v>
      </c>
      <c r="T1852" s="315">
        <f>Q1852+R1852-S1852</f>
        <v>0</v>
      </c>
      <c r="U1852" s="431"/>
      <c r="V1852" s="431"/>
      <c r="W1852" s="253"/>
      <c r="X1852" s="313">
        <f t="shared" si="481"/>
        <v>0</v>
      </c>
    </row>
    <row r="1853" spans="2:24" ht="18.600000000000001" thickBot="1">
      <c r="B1853" s="691">
        <v>5200</v>
      </c>
      <c r="C1853" s="947" t="s">
        <v>261</v>
      </c>
      <c r="D1853" s="947"/>
      <c r="E1853" s="692"/>
      <c r="F1853" s="695">
        <f>SUM(F1854:F1860)</f>
        <v>25000</v>
      </c>
      <c r="G1853" s="696">
        <f>SUM(G1854:G1860)</f>
        <v>0</v>
      </c>
      <c r="H1853" s="696">
        <f>SUM(H1854:H1860)</f>
        <v>0</v>
      </c>
      <c r="I1853" s="696">
        <f>SUM(I1854:I1860)</f>
        <v>25000</v>
      </c>
      <c r="J1853" s="243">
        <f t="shared" si="480"/>
        <v>1</v>
      </c>
      <c r="K1853" s="244"/>
      <c r="L1853" s="326">
        <f>SUM(L1854:L1860)</f>
        <v>0</v>
      </c>
      <c r="M1853" s="327">
        <f>SUM(M1854:M1860)</f>
        <v>0</v>
      </c>
      <c r="N1853" s="432">
        <f>SUM(N1854:N1860)</f>
        <v>25000</v>
      </c>
      <c r="O1853" s="433">
        <f>SUM(O1854:O1860)</f>
        <v>-25000</v>
      </c>
      <c r="P1853" s="244"/>
      <c r="Q1853" s="326">
        <f t="shared" ref="Q1853:W1853" si="495">SUM(Q1854:Q1860)</f>
        <v>0</v>
      </c>
      <c r="R1853" s="327">
        <f t="shared" si="495"/>
        <v>0</v>
      </c>
      <c r="S1853" s="327">
        <f t="shared" si="495"/>
        <v>25000</v>
      </c>
      <c r="T1853" s="327">
        <f t="shared" si="495"/>
        <v>-25000</v>
      </c>
      <c r="U1853" s="327">
        <f t="shared" si="495"/>
        <v>0</v>
      </c>
      <c r="V1853" s="327">
        <f t="shared" si="495"/>
        <v>0</v>
      </c>
      <c r="W1853" s="433">
        <f t="shared" si="495"/>
        <v>0</v>
      </c>
      <c r="X1853" s="313">
        <f t="shared" si="481"/>
        <v>-25000</v>
      </c>
    </row>
    <row r="1854" spans="2:24" ht="18.600000000000001" hidden="1" thickBot="1">
      <c r="B1854" s="175"/>
      <c r="C1854" s="176">
        <v>5201</v>
      </c>
      <c r="D1854" s="177" t="s">
        <v>262</v>
      </c>
      <c r="E1854" s="703"/>
      <c r="F1854" s="473"/>
      <c r="G1854" s="434"/>
      <c r="H1854" s="434"/>
      <c r="I1854" s="476">
        <f t="shared" ref="I1854:I1860" si="496">F1854+G1854+H1854</f>
        <v>0</v>
      </c>
      <c r="J1854" s="243" t="str">
        <f t="shared" si="480"/>
        <v/>
      </c>
      <c r="K1854" s="244"/>
      <c r="L1854" s="435"/>
      <c r="M1854" s="436"/>
      <c r="N1854" s="330">
        <f t="shared" ref="N1854:N1860" si="497">I1854</f>
        <v>0</v>
      </c>
      <c r="O1854" s="424">
        <f t="shared" ref="O1854:O1860" si="498">L1854+M1854-N1854</f>
        <v>0</v>
      </c>
      <c r="P1854" s="244"/>
      <c r="Q1854" s="435"/>
      <c r="R1854" s="436"/>
      <c r="S1854" s="429">
        <f t="shared" ref="S1854:S1860" si="499">+IF(+(L1854+M1854)&gt;=I1854,+M1854,+(+I1854-L1854))</f>
        <v>0</v>
      </c>
      <c r="T1854" s="315">
        <f t="shared" ref="T1854:T1860" si="500">Q1854+R1854-S1854</f>
        <v>0</v>
      </c>
      <c r="U1854" s="436"/>
      <c r="V1854" s="436"/>
      <c r="W1854" s="253"/>
      <c r="X1854" s="313">
        <f t="shared" si="481"/>
        <v>0</v>
      </c>
    </row>
    <row r="1855" spans="2:24" ht="18.600000000000001" hidden="1" thickBot="1">
      <c r="B1855" s="175"/>
      <c r="C1855" s="178">
        <v>5202</v>
      </c>
      <c r="D1855" s="179" t="s">
        <v>263</v>
      </c>
      <c r="E1855" s="703"/>
      <c r="F1855" s="473"/>
      <c r="G1855" s="434"/>
      <c r="H1855" s="434"/>
      <c r="I1855" s="476">
        <f t="shared" si="496"/>
        <v>0</v>
      </c>
      <c r="J1855" s="243" t="str">
        <f t="shared" si="480"/>
        <v/>
      </c>
      <c r="K1855" s="244"/>
      <c r="L1855" s="435"/>
      <c r="M1855" s="436"/>
      <c r="N1855" s="330">
        <f t="shared" si="497"/>
        <v>0</v>
      </c>
      <c r="O1855" s="424">
        <f t="shared" si="498"/>
        <v>0</v>
      </c>
      <c r="P1855" s="244"/>
      <c r="Q1855" s="435"/>
      <c r="R1855" s="436"/>
      <c r="S1855" s="429">
        <f t="shared" si="499"/>
        <v>0</v>
      </c>
      <c r="T1855" s="315">
        <f t="shared" si="500"/>
        <v>0</v>
      </c>
      <c r="U1855" s="436"/>
      <c r="V1855" s="436"/>
      <c r="W1855" s="253"/>
      <c r="X1855" s="313">
        <f t="shared" si="481"/>
        <v>0</v>
      </c>
    </row>
    <row r="1856" spans="2:24" ht="18.600000000000001" hidden="1" thickBot="1">
      <c r="B1856" s="175"/>
      <c r="C1856" s="178">
        <v>5203</v>
      </c>
      <c r="D1856" s="179" t="s">
        <v>923</v>
      </c>
      <c r="E1856" s="703"/>
      <c r="F1856" s="473"/>
      <c r="G1856" s="434"/>
      <c r="H1856" s="434"/>
      <c r="I1856" s="476">
        <f t="shared" si="496"/>
        <v>0</v>
      </c>
      <c r="J1856" s="243" t="str">
        <f t="shared" si="480"/>
        <v/>
      </c>
      <c r="K1856" s="244"/>
      <c r="L1856" s="435"/>
      <c r="M1856" s="436"/>
      <c r="N1856" s="330">
        <f t="shared" si="497"/>
        <v>0</v>
      </c>
      <c r="O1856" s="424">
        <f t="shared" si="498"/>
        <v>0</v>
      </c>
      <c r="P1856" s="244"/>
      <c r="Q1856" s="435"/>
      <c r="R1856" s="436"/>
      <c r="S1856" s="429">
        <f t="shared" si="499"/>
        <v>0</v>
      </c>
      <c r="T1856" s="315">
        <f t="shared" si="500"/>
        <v>0</v>
      </c>
      <c r="U1856" s="436"/>
      <c r="V1856" s="436"/>
      <c r="W1856" s="253"/>
      <c r="X1856" s="313">
        <f t="shared" si="481"/>
        <v>0</v>
      </c>
    </row>
    <row r="1857" spans="2:24" ht="18.600000000000001" hidden="1" thickBot="1">
      <c r="B1857" s="175"/>
      <c r="C1857" s="178">
        <v>5204</v>
      </c>
      <c r="D1857" s="179" t="s">
        <v>924</v>
      </c>
      <c r="E1857" s="703"/>
      <c r="F1857" s="473"/>
      <c r="G1857" s="434"/>
      <c r="H1857" s="434"/>
      <c r="I1857" s="476">
        <f t="shared" si="496"/>
        <v>0</v>
      </c>
      <c r="J1857" s="243" t="str">
        <f t="shared" ref="J1857:J1879" si="501">(IF($E1857&lt;&gt;0,$J$2,IF($I1857&lt;&gt;0,$J$2,"")))</f>
        <v/>
      </c>
      <c r="K1857" s="244"/>
      <c r="L1857" s="435"/>
      <c r="M1857" s="436"/>
      <c r="N1857" s="330">
        <f t="shared" si="497"/>
        <v>0</v>
      </c>
      <c r="O1857" s="424">
        <f t="shared" si="498"/>
        <v>0</v>
      </c>
      <c r="P1857" s="244"/>
      <c r="Q1857" s="435"/>
      <c r="R1857" s="436"/>
      <c r="S1857" s="429">
        <f t="shared" si="499"/>
        <v>0</v>
      </c>
      <c r="T1857" s="315">
        <f t="shared" si="500"/>
        <v>0</v>
      </c>
      <c r="U1857" s="436"/>
      <c r="V1857" s="436"/>
      <c r="W1857" s="253"/>
      <c r="X1857" s="313">
        <f t="shared" ref="X1857:X1888" si="502">T1857-U1857-V1857-W1857</f>
        <v>0</v>
      </c>
    </row>
    <row r="1858" spans="2:24" ht="18.600000000000001" hidden="1" thickBot="1">
      <c r="B1858" s="175"/>
      <c r="C1858" s="178">
        <v>5205</v>
      </c>
      <c r="D1858" s="179" t="s">
        <v>925</v>
      </c>
      <c r="E1858" s="703"/>
      <c r="F1858" s="473"/>
      <c r="G1858" s="434"/>
      <c r="H1858" s="434"/>
      <c r="I1858" s="476">
        <f t="shared" si="496"/>
        <v>0</v>
      </c>
      <c r="J1858" s="243" t="str">
        <f t="shared" si="501"/>
        <v/>
      </c>
      <c r="K1858" s="244"/>
      <c r="L1858" s="435"/>
      <c r="M1858" s="436"/>
      <c r="N1858" s="330">
        <f t="shared" si="497"/>
        <v>0</v>
      </c>
      <c r="O1858" s="424">
        <f t="shared" si="498"/>
        <v>0</v>
      </c>
      <c r="P1858" s="244"/>
      <c r="Q1858" s="435"/>
      <c r="R1858" s="436"/>
      <c r="S1858" s="429">
        <f t="shared" si="499"/>
        <v>0</v>
      </c>
      <c r="T1858" s="315">
        <f t="shared" si="500"/>
        <v>0</v>
      </c>
      <c r="U1858" s="436"/>
      <c r="V1858" s="436"/>
      <c r="W1858" s="253"/>
      <c r="X1858" s="313">
        <f t="shared" si="502"/>
        <v>0</v>
      </c>
    </row>
    <row r="1859" spans="2:24" ht="18.600000000000001" thickBot="1">
      <c r="B1859" s="175"/>
      <c r="C1859" s="178">
        <v>5206</v>
      </c>
      <c r="D1859" s="179" t="s">
        <v>926</v>
      </c>
      <c r="E1859" s="703"/>
      <c r="F1859" s="473">
        <v>25000</v>
      </c>
      <c r="G1859" s="434"/>
      <c r="H1859" s="434"/>
      <c r="I1859" s="476">
        <f t="shared" si="496"/>
        <v>25000</v>
      </c>
      <c r="J1859" s="243">
        <f t="shared" si="501"/>
        <v>1</v>
      </c>
      <c r="K1859" s="244"/>
      <c r="L1859" s="435"/>
      <c r="M1859" s="436"/>
      <c r="N1859" s="330">
        <f t="shared" si="497"/>
        <v>25000</v>
      </c>
      <c r="O1859" s="424">
        <f t="shared" si="498"/>
        <v>-25000</v>
      </c>
      <c r="P1859" s="244"/>
      <c r="Q1859" s="435"/>
      <c r="R1859" s="436"/>
      <c r="S1859" s="429">
        <f t="shared" si="499"/>
        <v>25000</v>
      </c>
      <c r="T1859" s="315">
        <f t="shared" si="500"/>
        <v>-25000</v>
      </c>
      <c r="U1859" s="436"/>
      <c r="V1859" s="436"/>
      <c r="W1859" s="253"/>
      <c r="X1859" s="313">
        <f t="shared" si="502"/>
        <v>-25000</v>
      </c>
    </row>
    <row r="1860" spans="2:24" ht="18.600000000000001" hidden="1" thickBot="1">
      <c r="B1860" s="175"/>
      <c r="C1860" s="180">
        <v>5219</v>
      </c>
      <c r="D1860" s="181" t="s">
        <v>927</v>
      </c>
      <c r="E1860" s="703"/>
      <c r="F1860" s="473"/>
      <c r="G1860" s="434"/>
      <c r="H1860" s="434"/>
      <c r="I1860" s="476">
        <f t="shared" si="496"/>
        <v>0</v>
      </c>
      <c r="J1860" s="243" t="str">
        <f t="shared" si="501"/>
        <v/>
      </c>
      <c r="K1860" s="244"/>
      <c r="L1860" s="435"/>
      <c r="M1860" s="436"/>
      <c r="N1860" s="330">
        <f t="shared" si="497"/>
        <v>0</v>
      </c>
      <c r="O1860" s="424">
        <f t="shared" si="498"/>
        <v>0</v>
      </c>
      <c r="P1860" s="244"/>
      <c r="Q1860" s="435"/>
      <c r="R1860" s="436"/>
      <c r="S1860" s="429">
        <f t="shared" si="499"/>
        <v>0</v>
      </c>
      <c r="T1860" s="315">
        <f t="shared" si="500"/>
        <v>0</v>
      </c>
      <c r="U1860" s="436"/>
      <c r="V1860" s="436"/>
      <c r="W1860" s="253"/>
      <c r="X1860" s="313">
        <f t="shared" si="502"/>
        <v>0</v>
      </c>
    </row>
    <row r="1861" spans="2:24" ht="18.600000000000001" hidden="1" thickBot="1">
      <c r="B1861" s="691">
        <v>5300</v>
      </c>
      <c r="C1861" s="954" t="s">
        <v>928</v>
      </c>
      <c r="D1861" s="954"/>
      <c r="E1861" s="692"/>
      <c r="F1861" s="695">
        <f>SUM(F1862:F1863)</f>
        <v>0</v>
      </c>
      <c r="G1861" s="696">
        <f>SUM(G1862:G1863)</f>
        <v>0</v>
      </c>
      <c r="H1861" s="696">
        <f>SUM(H1862:H1863)</f>
        <v>0</v>
      </c>
      <c r="I1861" s="696">
        <f>SUM(I1862:I1863)</f>
        <v>0</v>
      </c>
      <c r="J1861" s="243" t="str">
        <f t="shared" si="501"/>
        <v/>
      </c>
      <c r="K1861" s="244"/>
      <c r="L1861" s="326">
        <f>SUM(L1862:L1863)</f>
        <v>0</v>
      </c>
      <c r="M1861" s="327">
        <f>SUM(M1862:M1863)</f>
        <v>0</v>
      </c>
      <c r="N1861" s="432">
        <f>SUM(N1862:N1863)</f>
        <v>0</v>
      </c>
      <c r="O1861" s="433">
        <f>SUM(O1862:O1863)</f>
        <v>0</v>
      </c>
      <c r="P1861" s="244"/>
      <c r="Q1861" s="326">
        <f t="shared" ref="Q1861:W1861" si="503">SUM(Q1862:Q1863)</f>
        <v>0</v>
      </c>
      <c r="R1861" s="327">
        <f t="shared" si="503"/>
        <v>0</v>
      </c>
      <c r="S1861" s="327">
        <f t="shared" si="503"/>
        <v>0</v>
      </c>
      <c r="T1861" s="327">
        <f t="shared" si="503"/>
        <v>0</v>
      </c>
      <c r="U1861" s="327">
        <f t="shared" si="503"/>
        <v>0</v>
      </c>
      <c r="V1861" s="327">
        <f t="shared" si="503"/>
        <v>0</v>
      </c>
      <c r="W1861" s="433">
        <f t="shared" si="503"/>
        <v>0</v>
      </c>
      <c r="X1861" s="313">
        <f t="shared" si="502"/>
        <v>0</v>
      </c>
    </row>
    <row r="1862" spans="2:24" ht="18.600000000000001" hidden="1" thickBot="1">
      <c r="B1862" s="175"/>
      <c r="C1862" s="176">
        <v>5301</v>
      </c>
      <c r="D1862" s="177" t="s">
        <v>1440</v>
      </c>
      <c r="E1862" s="703"/>
      <c r="F1862" s="473"/>
      <c r="G1862" s="434"/>
      <c r="H1862" s="434"/>
      <c r="I1862" s="476">
        <f>F1862+G1862+H1862</f>
        <v>0</v>
      </c>
      <c r="J1862" s="243" t="str">
        <f t="shared" si="501"/>
        <v/>
      </c>
      <c r="K1862" s="244"/>
      <c r="L1862" s="435"/>
      <c r="M1862" s="436"/>
      <c r="N1862" s="330">
        <f>I1862</f>
        <v>0</v>
      </c>
      <c r="O1862" s="424">
        <f>L1862+M1862-N1862</f>
        <v>0</v>
      </c>
      <c r="P1862" s="244"/>
      <c r="Q1862" s="435"/>
      <c r="R1862" s="436"/>
      <c r="S1862" s="429">
        <f>+IF(+(L1862+M1862)&gt;=I1862,+M1862,+(+I1862-L1862))</f>
        <v>0</v>
      </c>
      <c r="T1862" s="315">
        <f>Q1862+R1862-S1862</f>
        <v>0</v>
      </c>
      <c r="U1862" s="436"/>
      <c r="V1862" s="436"/>
      <c r="W1862" s="253"/>
      <c r="X1862" s="313">
        <f t="shared" si="502"/>
        <v>0</v>
      </c>
    </row>
    <row r="1863" spans="2:24" ht="18.600000000000001" hidden="1" thickBot="1">
      <c r="B1863" s="175"/>
      <c r="C1863" s="180">
        <v>5309</v>
      </c>
      <c r="D1863" s="181" t="s">
        <v>929</v>
      </c>
      <c r="E1863" s="703"/>
      <c r="F1863" s="473"/>
      <c r="G1863" s="434"/>
      <c r="H1863" s="434"/>
      <c r="I1863" s="476">
        <f>F1863+G1863+H1863</f>
        <v>0</v>
      </c>
      <c r="J1863" s="243" t="str">
        <f t="shared" si="501"/>
        <v/>
      </c>
      <c r="K1863" s="244"/>
      <c r="L1863" s="435"/>
      <c r="M1863" s="436"/>
      <c r="N1863" s="330">
        <f>I1863</f>
        <v>0</v>
      </c>
      <c r="O1863" s="424">
        <f>L1863+M1863-N1863</f>
        <v>0</v>
      </c>
      <c r="P1863" s="244"/>
      <c r="Q1863" s="435"/>
      <c r="R1863" s="436"/>
      <c r="S1863" s="429">
        <f>+IF(+(L1863+M1863)&gt;=I1863,+M1863,+(+I1863-L1863))</f>
        <v>0</v>
      </c>
      <c r="T1863" s="315">
        <f>Q1863+R1863-S1863</f>
        <v>0</v>
      </c>
      <c r="U1863" s="436"/>
      <c r="V1863" s="436"/>
      <c r="W1863" s="253"/>
      <c r="X1863" s="313">
        <f t="shared" si="502"/>
        <v>0</v>
      </c>
    </row>
    <row r="1864" spans="2:24" ht="18.600000000000001" hidden="1" thickBot="1">
      <c r="B1864" s="691">
        <v>5400</v>
      </c>
      <c r="C1864" s="963" t="s">
        <v>1010</v>
      </c>
      <c r="D1864" s="963"/>
      <c r="E1864" s="692"/>
      <c r="F1864" s="693"/>
      <c r="G1864" s="694"/>
      <c r="H1864" s="694"/>
      <c r="I1864" s="690">
        <f>F1864+G1864+H1864</f>
        <v>0</v>
      </c>
      <c r="J1864" s="243" t="str">
        <f t="shared" si="501"/>
        <v/>
      </c>
      <c r="K1864" s="244"/>
      <c r="L1864" s="430"/>
      <c r="M1864" s="431"/>
      <c r="N1864" s="327">
        <f>I1864</f>
        <v>0</v>
      </c>
      <c r="O1864" s="424">
        <f>L1864+M1864-N1864</f>
        <v>0</v>
      </c>
      <c r="P1864" s="244"/>
      <c r="Q1864" s="430"/>
      <c r="R1864" s="431"/>
      <c r="S1864" s="429">
        <f>+IF(+(L1864+M1864)&gt;=I1864,+M1864,+(+I1864-L1864))</f>
        <v>0</v>
      </c>
      <c r="T1864" s="315">
        <f>Q1864+R1864-S1864</f>
        <v>0</v>
      </c>
      <c r="U1864" s="431"/>
      <c r="V1864" s="431"/>
      <c r="W1864" s="253"/>
      <c r="X1864" s="313">
        <f t="shared" si="502"/>
        <v>0</v>
      </c>
    </row>
    <row r="1865" spans="2:24" ht="18.600000000000001" hidden="1" thickBot="1">
      <c r="B1865" s="684">
        <v>5500</v>
      </c>
      <c r="C1865" s="948" t="s">
        <v>1011</v>
      </c>
      <c r="D1865" s="948"/>
      <c r="E1865" s="685"/>
      <c r="F1865" s="686">
        <f>SUM(F1866:F1869)</f>
        <v>0</v>
      </c>
      <c r="G1865" s="687">
        <f>SUM(G1866:G1869)</f>
        <v>0</v>
      </c>
      <c r="H1865" s="687">
        <f>SUM(H1866:H1869)</f>
        <v>0</v>
      </c>
      <c r="I1865" s="687">
        <f>SUM(I1866:I1869)</f>
        <v>0</v>
      </c>
      <c r="J1865" s="243" t="str">
        <f t="shared" si="501"/>
        <v/>
      </c>
      <c r="K1865" s="244"/>
      <c r="L1865" s="316">
        <f>SUM(L1866:L1869)</f>
        <v>0</v>
      </c>
      <c r="M1865" s="317">
        <f>SUM(M1866:M1869)</f>
        <v>0</v>
      </c>
      <c r="N1865" s="425">
        <f>SUM(N1866:N1869)</f>
        <v>0</v>
      </c>
      <c r="O1865" s="426">
        <f>SUM(O1866:O1869)</f>
        <v>0</v>
      </c>
      <c r="P1865" s="244"/>
      <c r="Q1865" s="316">
        <f t="shared" ref="Q1865:W1865" si="504">SUM(Q1866:Q1869)</f>
        <v>0</v>
      </c>
      <c r="R1865" s="317">
        <f t="shared" si="504"/>
        <v>0</v>
      </c>
      <c r="S1865" s="317">
        <f t="shared" si="504"/>
        <v>0</v>
      </c>
      <c r="T1865" s="317">
        <f t="shared" si="504"/>
        <v>0</v>
      </c>
      <c r="U1865" s="317">
        <f t="shared" si="504"/>
        <v>0</v>
      </c>
      <c r="V1865" s="317">
        <f t="shared" si="504"/>
        <v>0</v>
      </c>
      <c r="W1865" s="426">
        <f t="shared" si="504"/>
        <v>0</v>
      </c>
      <c r="X1865" s="313">
        <f t="shared" si="502"/>
        <v>0</v>
      </c>
    </row>
    <row r="1866" spans="2:24" ht="18.600000000000001" hidden="1" thickBot="1">
      <c r="B1866" s="173"/>
      <c r="C1866" s="144">
        <v>5501</v>
      </c>
      <c r="D1866" s="163" t="s">
        <v>1012</v>
      </c>
      <c r="E1866" s="702"/>
      <c r="F1866" s="449"/>
      <c r="G1866" s="245"/>
      <c r="H1866" s="245"/>
      <c r="I1866" s="476">
        <f>F1866+G1866+H1866</f>
        <v>0</v>
      </c>
      <c r="J1866" s="243" t="str">
        <f t="shared" si="501"/>
        <v/>
      </c>
      <c r="K1866" s="244"/>
      <c r="L1866" s="423"/>
      <c r="M1866" s="252"/>
      <c r="N1866" s="315">
        <f>I1866</f>
        <v>0</v>
      </c>
      <c r="O1866" s="424">
        <f>L1866+M1866-N1866</f>
        <v>0</v>
      </c>
      <c r="P1866" s="244"/>
      <c r="Q1866" s="423"/>
      <c r="R1866" s="252"/>
      <c r="S1866" s="429">
        <f>+IF(+(L1866+M1866)&gt;=I1866,+M1866,+(+I1866-L1866))</f>
        <v>0</v>
      </c>
      <c r="T1866" s="315">
        <f>Q1866+R1866-S1866</f>
        <v>0</v>
      </c>
      <c r="U1866" s="252"/>
      <c r="V1866" s="252"/>
      <c r="W1866" s="253"/>
      <c r="X1866" s="313">
        <f t="shared" si="502"/>
        <v>0</v>
      </c>
    </row>
    <row r="1867" spans="2:24" ht="18.600000000000001" hidden="1" thickBot="1">
      <c r="B1867" s="173"/>
      <c r="C1867" s="137">
        <v>5502</v>
      </c>
      <c r="D1867" s="145" t="s">
        <v>1013</v>
      </c>
      <c r="E1867" s="702"/>
      <c r="F1867" s="449"/>
      <c r="G1867" s="245"/>
      <c r="H1867" s="245"/>
      <c r="I1867" s="476">
        <f>F1867+G1867+H1867</f>
        <v>0</v>
      </c>
      <c r="J1867" s="243" t="str">
        <f t="shared" si="501"/>
        <v/>
      </c>
      <c r="K1867" s="244"/>
      <c r="L1867" s="423"/>
      <c r="M1867" s="252"/>
      <c r="N1867" s="315">
        <f>I1867</f>
        <v>0</v>
      </c>
      <c r="O1867" s="424">
        <f>L1867+M1867-N1867</f>
        <v>0</v>
      </c>
      <c r="P1867" s="244"/>
      <c r="Q1867" s="423"/>
      <c r="R1867" s="252"/>
      <c r="S1867" s="429">
        <f>+IF(+(L1867+M1867)&gt;=I1867,+M1867,+(+I1867-L1867))</f>
        <v>0</v>
      </c>
      <c r="T1867" s="315">
        <f>Q1867+R1867-S1867</f>
        <v>0</v>
      </c>
      <c r="U1867" s="252"/>
      <c r="V1867" s="252"/>
      <c r="W1867" s="253"/>
      <c r="X1867" s="313">
        <f t="shared" si="502"/>
        <v>0</v>
      </c>
    </row>
    <row r="1868" spans="2:24" ht="18.600000000000001" hidden="1" thickBot="1">
      <c r="B1868" s="173"/>
      <c r="C1868" s="137">
        <v>5503</v>
      </c>
      <c r="D1868" s="139" t="s">
        <v>1014</v>
      </c>
      <c r="E1868" s="702"/>
      <c r="F1868" s="449"/>
      <c r="G1868" s="245"/>
      <c r="H1868" s="245"/>
      <c r="I1868" s="476">
        <f>F1868+G1868+H1868</f>
        <v>0</v>
      </c>
      <c r="J1868" s="243" t="str">
        <f t="shared" si="501"/>
        <v/>
      </c>
      <c r="K1868" s="244"/>
      <c r="L1868" s="423"/>
      <c r="M1868" s="252"/>
      <c r="N1868" s="315">
        <f>I1868</f>
        <v>0</v>
      </c>
      <c r="O1868" s="424">
        <f>L1868+M1868-N1868</f>
        <v>0</v>
      </c>
      <c r="P1868" s="244"/>
      <c r="Q1868" s="423"/>
      <c r="R1868" s="252"/>
      <c r="S1868" s="429">
        <f>+IF(+(L1868+M1868)&gt;=I1868,+M1868,+(+I1868-L1868))</f>
        <v>0</v>
      </c>
      <c r="T1868" s="315">
        <f>Q1868+R1868-S1868</f>
        <v>0</v>
      </c>
      <c r="U1868" s="252"/>
      <c r="V1868" s="252"/>
      <c r="W1868" s="253"/>
      <c r="X1868" s="313">
        <f t="shared" si="502"/>
        <v>0</v>
      </c>
    </row>
    <row r="1869" spans="2:24" ht="18.600000000000001" hidden="1" thickBot="1">
      <c r="B1869" s="173"/>
      <c r="C1869" s="137">
        <v>5504</v>
      </c>
      <c r="D1869" s="145" t="s">
        <v>1015</v>
      </c>
      <c r="E1869" s="702"/>
      <c r="F1869" s="449"/>
      <c r="G1869" s="245"/>
      <c r="H1869" s="245"/>
      <c r="I1869" s="476">
        <f>F1869+G1869+H1869</f>
        <v>0</v>
      </c>
      <c r="J1869" s="243" t="str">
        <f t="shared" si="501"/>
        <v/>
      </c>
      <c r="K1869" s="244"/>
      <c r="L1869" s="423"/>
      <c r="M1869" s="252"/>
      <c r="N1869" s="315">
        <f>I1869</f>
        <v>0</v>
      </c>
      <c r="O1869" s="424">
        <f>L1869+M1869-N1869</f>
        <v>0</v>
      </c>
      <c r="P1869" s="244"/>
      <c r="Q1869" s="423"/>
      <c r="R1869" s="252"/>
      <c r="S1869" s="429">
        <f>+IF(+(L1869+M1869)&gt;=I1869,+M1869,+(+I1869-L1869))</f>
        <v>0</v>
      </c>
      <c r="T1869" s="315">
        <f>Q1869+R1869-S1869</f>
        <v>0</v>
      </c>
      <c r="U1869" s="252"/>
      <c r="V1869" s="252"/>
      <c r="W1869" s="253"/>
      <c r="X1869" s="313">
        <f t="shared" si="502"/>
        <v>0</v>
      </c>
    </row>
    <row r="1870" spans="2:24" ht="18.600000000000001" hidden="1" thickBot="1">
      <c r="B1870" s="684">
        <v>5700</v>
      </c>
      <c r="C1870" s="964" t="s">
        <v>1016</v>
      </c>
      <c r="D1870" s="965"/>
      <c r="E1870" s="692"/>
      <c r="F1870" s="671">
        <v>0</v>
      </c>
      <c r="G1870" s="671">
        <v>0</v>
      </c>
      <c r="H1870" s="671">
        <v>0</v>
      </c>
      <c r="I1870" s="696">
        <f>SUM(I1871:I1873)</f>
        <v>0</v>
      </c>
      <c r="J1870" s="243" t="str">
        <f t="shared" si="501"/>
        <v/>
      </c>
      <c r="K1870" s="244"/>
      <c r="L1870" s="326">
        <f>SUM(L1871:L1873)</f>
        <v>0</v>
      </c>
      <c r="M1870" s="327">
        <f>SUM(M1871:M1873)</f>
        <v>0</v>
      </c>
      <c r="N1870" s="432">
        <f>SUM(N1871:N1872)</f>
        <v>0</v>
      </c>
      <c r="O1870" s="433">
        <f>SUM(O1871:O1873)</f>
        <v>0</v>
      </c>
      <c r="P1870" s="244"/>
      <c r="Q1870" s="326">
        <f>SUM(Q1871:Q1873)</f>
        <v>0</v>
      </c>
      <c r="R1870" s="327">
        <f>SUM(R1871:R1873)</f>
        <v>0</v>
      </c>
      <c r="S1870" s="327">
        <f>SUM(S1871:S1873)</f>
        <v>0</v>
      </c>
      <c r="T1870" s="327">
        <f>SUM(T1871:T1873)</f>
        <v>0</v>
      </c>
      <c r="U1870" s="327">
        <f>SUM(U1871:U1873)</f>
        <v>0</v>
      </c>
      <c r="V1870" s="327">
        <f>SUM(V1871:V1872)</f>
        <v>0</v>
      </c>
      <c r="W1870" s="433">
        <f>SUM(W1871:W1873)</f>
        <v>0</v>
      </c>
      <c r="X1870" s="313">
        <f t="shared" si="502"/>
        <v>0</v>
      </c>
    </row>
    <row r="1871" spans="2:24" ht="18.600000000000001" hidden="1" thickBot="1">
      <c r="B1871" s="175"/>
      <c r="C1871" s="176">
        <v>5701</v>
      </c>
      <c r="D1871" s="177" t="s">
        <v>1017</v>
      </c>
      <c r="E1871" s="703"/>
      <c r="F1871" s="592">
        <v>0</v>
      </c>
      <c r="G1871" s="592">
        <v>0</v>
      </c>
      <c r="H1871" s="592">
        <v>0</v>
      </c>
      <c r="I1871" s="476">
        <f>F1871+G1871+H1871</f>
        <v>0</v>
      </c>
      <c r="J1871" s="243" t="str">
        <f t="shared" si="501"/>
        <v/>
      </c>
      <c r="K1871" s="244"/>
      <c r="L1871" s="435"/>
      <c r="M1871" s="436"/>
      <c r="N1871" s="330">
        <f>I1871</f>
        <v>0</v>
      </c>
      <c r="O1871" s="424">
        <f>L1871+M1871-N1871</f>
        <v>0</v>
      </c>
      <c r="P1871" s="244"/>
      <c r="Q1871" s="435"/>
      <c r="R1871" s="436"/>
      <c r="S1871" s="429">
        <f>+IF(+(L1871+M1871)&gt;=I1871,+M1871,+(+I1871-L1871))</f>
        <v>0</v>
      </c>
      <c r="T1871" s="315">
        <f>Q1871+R1871-S1871</f>
        <v>0</v>
      </c>
      <c r="U1871" s="436"/>
      <c r="V1871" s="436"/>
      <c r="W1871" s="253"/>
      <c r="X1871" s="313">
        <f t="shared" si="502"/>
        <v>0</v>
      </c>
    </row>
    <row r="1872" spans="2:24" ht="18.600000000000001" hidden="1" thickBot="1">
      <c r="B1872" s="175"/>
      <c r="C1872" s="180">
        <v>5702</v>
      </c>
      <c r="D1872" s="181" t="s">
        <v>1018</v>
      </c>
      <c r="E1872" s="703"/>
      <c r="F1872" s="592">
        <v>0</v>
      </c>
      <c r="G1872" s="592">
        <v>0</v>
      </c>
      <c r="H1872" s="592">
        <v>0</v>
      </c>
      <c r="I1872" s="476">
        <f>F1872+G1872+H1872</f>
        <v>0</v>
      </c>
      <c r="J1872" s="243" t="str">
        <f t="shared" si="501"/>
        <v/>
      </c>
      <c r="K1872" s="244"/>
      <c r="L1872" s="435"/>
      <c r="M1872" s="436"/>
      <c r="N1872" s="330">
        <f>I1872</f>
        <v>0</v>
      </c>
      <c r="O1872" s="424">
        <f>L1872+M1872-N1872</f>
        <v>0</v>
      </c>
      <c r="P1872" s="244"/>
      <c r="Q1872" s="435"/>
      <c r="R1872" s="436"/>
      <c r="S1872" s="429">
        <f>+IF(+(L1872+M1872)&gt;=I1872,+M1872,+(+I1872-L1872))</f>
        <v>0</v>
      </c>
      <c r="T1872" s="315">
        <f>Q1872+R1872-S1872</f>
        <v>0</v>
      </c>
      <c r="U1872" s="436"/>
      <c r="V1872" s="436"/>
      <c r="W1872" s="253"/>
      <c r="X1872" s="313">
        <f t="shared" si="502"/>
        <v>0</v>
      </c>
    </row>
    <row r="1873" spans="2:24" ht="18.600000000000001" hidden="1" thickBot="1">
      <c r="B1873" s="136"/>
      <c r="C1873" s="182">
        <v>4071</v>
      </c>
      <c r="D1873" s="464" t="s">
        <v>1019</v>
      </c>
      <c r="E1873" s="702"/>
      <c r="F1873" s="592">
        <v>0</v>
      </c>
      <c r="G1873" s="592">
        <v>0</v>
      </c>
      <c r="H1873" s="592">
        <v>0</v>
      </c>
      <c r="I1873" s="476">
        <f>F1873+G1873+H1873</f>
        <v>0</v>
      </c>
      <c r="J1873" s="243" t="str">
        <f t="shared" si="501"/>
        <v/>
      </c>
      <c r="K1873" s="244"/>
      <c r="L1873" s="711"/>
      <c r="M1873" s="665"/>
      <c r="N1873" s="665"/>
      <c r="O1873" s="712"/>
      <c r="P1873" s="244"/>
      <c r="Q1873" s="661"/>
      <c r="R1873" s="665"/>
      <c r="S1873" s="665"/>
      <c r="T1873" s="665"/>
      <c r="U1873" s="665"/>
      <c r="V1873" s="665"/>
      <c r="W1873" s="709"/>
      <c r="X1873" s="313">
        <f t="shared" si="502"/>
        <v>0</v>
      </c>
    </row>
    <row r="1874" spans="2:24" ht="16.2" hidden="1" thickBot="1">
      <c r="B1874" s="173"/>
      <c r="C1874" s="183"/>
      <c r="D1874" s="334"/>
      <c r="E1874" s="704"/>
      <c r="F1874" s="248"/>
      <c r="G1874" s="248"/>
      <c r="H1874" s="248"/>
      <c r="I1874" s="249"/>
      <c r="J1874" s="243" t="str">
        <f t="shared" si="501"/>
        <v/>
      </c>
      <c r="K1874" s="244"/>
      <c r="L1874" s="437"/>
      <c r="M1874" s="438"/>
      <c r="N1874" s="323"/>
      <c r="O1874" s="324"/>
      <c r="P1874" s="244"/>
      <c r="Q1874" s="437"/>
      <c r="R1874" s="438"/>
      <c r="S1874" s="323"/>
      <c r="T1874" s="323"/>
      <c r="U1874" s="438"/>
      <c r="V1874" s="323"/>
      <c r="W1874" s="324"/>
      <c r="X1874" s="324"/>
    </row>
    <row r="1875" spans="2:24" ht="18.600000000000001" hidden="1" thickBot="1">
      <c r="B1875" s="697">
        <v>98</v>
      </c>
      <c r="C1875" s="945" t="s">
        <v>1020</v>
      </c>
      <c r="D1875" s="946"/>
      <c r="E1875" s="685"/>
      <c r="F1875" s="688"/>
      <c r="G1875" s="689"/>
      <c r="H1875" s="689"/>
      <c r="I1875" s="690">
        <f>F1875+G1875+H1875</f>
        <v>0</v>
      </c>
      <c r="J1875" s="243" t="str">
        <f t="shared" si="501"/>
        <v/>
      </c>
      <c r="K1875" s="244"/>
      <c r="L1875" s="428"/>
      <c r="M1875" s="254"/>
      <c r="N1875" s="317">
        <f>I1875</f>
        <v>0</v>
      </c>
      <c r="O1875" s="424">
        <f>L1875+M1875-N1875</f>
        <v>0</v>
      </c>
      <c r="P1875" s="244"/>
      <c r="Q1875" s="428"/>
      <c r="R1875" s="254"/>
      <c r="S1875" s="429">
        <f>+IF(+(L1875+M1875)&gt;=I1875,+M1875,+(+I1875-L1875))</f>
        <v>0</v>
      </c>
      <c r="T1875" s="315">
        <f>Q1875+R1875-S1875</f>
        <v>0</v>
      </c>
      <c r="U1875" s="254"/>
      <c r="V1875" s="254"/>
      <c r="W1875" s="253"/>
      <c r="X1875" s="313">
        <f>T1875-U1875-V1875-W1875</f>
        <v>0</v>
      </c>
    </row>
    <row r="1876" spans="2:24" ht="16.8" hidden="1" thickBot="1">
      <c r="B1876" s="184"/>
      <c r="C1876" s="335" t="s">
        <v>1021</v>
      </c>
      <c r="D1876" s="336"/>
      <c r="E1876" s="395"/>
      <c r="F1876" s="395"/>
      <c r="G1876" s="395"/>
      <c r="H1876" s="395"/>
      <c r="I1876" s="337"/>
      <c r="J1876" s="243" t="str">
        <f t="shared" si="501"/>
        <v/>
      </c>
      <c r="K1876" s="244"/>
      <c r="L1876" s="338"/>
      <c r="M1876" s="339"/>
      <c r="N1876" s="339"/>
      <c r="O1876" s="340"/>
      <c r="P1876" s="244"/>
      <c r="Q1876" s="338"/>
      <c r="R1876" s="339"/>
      <c r="S1876" s="339"/>
      <c r="T1876" s="339"/>
      <c r="U1876" s="339"/>
      <c r="V1876" s="339"/>
      <c r="W1876" s="340"/>
      <c r="X1876" s="340"/>
    </row>
    <row r="1877" spans="2:24" ht="16.8" hidden="1" thickBot="1">
      <c r="B1877" s="184"/>
      <c r="C1877" s="341" t="s">
        <v>1022</v>
      </c>
      <c r="D1877" s="334"/>
      <c r="E1877" s="384"/>
      <c r="F1877" s="384"/>
      <c r="G1877" s="384"/>
      <c r="H1877" s="384"/>
      <c r="I1877" s="307"/>
      <c r="J1877" s="243" t="str">
        <f t="shared" si="501"/>
        <v/>
      </c>
      <c r="K1877" s="244"/>
      <c r="L1877" s="342"/>
      <c r="M1877" s="343"/>
      <c r="N1877" s="343"/>
      <c r="O1877" s="344"/>
      <c r="P1877" s="244"/>
      <c r="Q1877" s="342"/>
      <c r="R1877" s="343"/>
      <c r="S1877" s="343"/>
      <c r="T1877" s="343"/>
      <c r="U1877" s="343"/>
      <c r="V1877" s="343"/>
      <c r="W1877" s="344"/>
      <c r="X1877" s="344"/>
    </row>
    <row r="1878" spans="2:24" ht="16.8" hidden="1" thickBot="1">
      <c r="B1878" s="185"/>
      <c r="C1878" s="345" t="s">
        <v>1686</v>
      </c>
      <c r="D1878" s="346"/>
      <c r="E1878" s="396"/>
      <c r="F1878" s="396"/>
      <c r="G1878" s="396"/>
      <c r="H1878" s="396"/>
      <c r="I1878" s="309"/>
      <c r="J1878" s="243" t="str">
        <f t="shared" si="501"/>
        <v/>
      </c>
      <c r="K1878" s="244"/>
      <c r="L1878" s="347"/>
      <c r="M1878" s="348"/>
      <c r="N1878" s="348"/>
      <c r="O1878" s="349"/>
      <c r="P1878" s="244"/>
      <c r="Q1878" s="347"/>
      <c r="R1878" s="348"/>
      <c r="S1878" s="348"/>
      <c r="T1878" s="348"/>
      <c r="U1878" s="348"/>
      <c r="V1878" s="348"/>
      <c r="W1878" s="349"/>
      <c r="X1878" s="349"/>
    </row>
    <row r="1879" spans="2:24" ht="18.600000000000001" thickBot="1">
      <c r="B1879" s="607"/>
      <c r="C1879" s="608" t="s">
        <v>1241</v>
      </c>
      <c r="D1879" s="609" t="s">
        <v>1023</v>
      </c>
      <c r="E1879" s="698"/>
      <c r="F1879" s="698">
        <f>SUM(F1761,F1764,F1770,F1778,F1779,F1797,F1801,F1807,F1810,F1811,F1812,F1813,F1817,F1826,F1832,F1833,F1834,F1835,F1842,F1846,F1847,F1848,F1849,F1852,F1853,F1861,F1864,F1865,F1870)+F1875</f>
        <v>693529</v>
      </c>
      <c r="G1879" s="698">
        <f>SUM(G1761,G1764,G1770,G1778,G1779,G1797,G1801,G1807,G1810,G1811,G1812,G1813,G1817,G1826,G1832,G1833,G1834,G1835,G1842,G1846,G1847,G1848,G1849,G1852,G1853,G1861,G1864,G1865,G1870)+G1875</f>
        <v>0</v>
      </c>
      <c r="H1879" s="698">
        <f>SUM(H1761,H1764,H1770,H1778,H1779,H1797,H1801,H1807,H1810,H1811,H1812,H1813,H1817,H1826,H1832,H1833,H1834,H1835,H1842,H1846,H1847,H1848,H1849,H1852,H1853,H1861,H1864,H1865,H1870)+H1875</f>
        <v>0</v>
      </c>
      <c r="I1879" s="698">
        <f>SUM(I1761,I1764,I1770,I1778,I1779,I1797,I1801,I1807,I1810,I1811,I1812,I1813,I1817,I1826,I1832,I1833,I1834,I1835,I1842,I1846,I1847,I1848,I1849,I1852,I1853,I1861,I1864,I1865,I1870)+I1875</f>
        <v>693529</v>
      </c>
      <c r="J1879" s="243">
        <f t="shared" si="501"/>
        <v>1</v>
      </c>
      <c r="K1879" s="439" t="str">
        <f>LEFT(C1758,1)</f>
        <v>3</v>
      </c>
      <c r="L1879" s="276">
        <f>SUM(L1761,L1764,L1770,L1778,L1779,L1797,L1801,L1807,L1810,L1811,L1812,L1813,L1817,L1826,L1832,L1833,L1834,L1835,L1842,L1846,L1847,L1848,L1849,L1852,L1853,L1861,L1864,L1865,L1870)+L1875</f>
        <v>0</v>
      </c>
      <c r="M1879" s="276">
        <f>SUM(M1761,M1764,M1770,M1778,M1779,M1797,M1801,M1807,M1810,M1811,M1812,M1813,M1817,M1826,M1832,M1833,M1834,M1835,M1842,M1846,M1847,M1848,M1849,M1852,M1853,M1861,M1864,M1865,M1870)+M1875</f>
        <v>0</v>
      </c>
      <c r="N1879" s="276">
        <f>SUM(N1761,N1764,N1770,N1778,N1779,N1797,N1801,N1807,N1810,N1811,N1812,N1813,N1817,N1826,N1832,N1833,N1834,N1835,N1842,N1846,N1847,N1848,N1849,N1852,N1853,N1861,N1864,N1865,N1870)+N1875</f>
        <v>693529</v>
      </c>
      <c r="O1879" s="276">
        <f>SUM(O1761,O1764,O1770,O1778,O1779,O1797,O1801,O1807,O1810,O1811,O1812,O1813,O1817,O1826,O1832,O1833,O1834,O1835,O1842,O1846,O1847,O1848,O1849,O1852,O1853,O1861,O1864,O1865,O1870)+O1875</f>
        <v>-693529</v>
      </c>
      <c r="P1879" s="222"/>
      <c r="Q1879" s="276">
        <f t="shared" ref="Q1879:W1879" si="505">SUM(Q1761,Q1764,Q1770,Q1778,Q1779,Q1797,Q1801,Q1807,Q1810,Q1811,Q1812,Q1813,Q1817,Q1826,Q1832,Q1833,Q1834,Q1835,Q1842,Q1846,Q1847,Q1848,Q1849,Q1852,Q1853,Q1861,Q1864,Q1865,Q1870)+Q1875</f>
        <v>0</v>
      </c>
      <c r="R1879" s="276">
        <f t="shared" si="505"/>
        <v>0</v>
      </c>
      <c r="S1879" s="276">
        <f t="shared" si="505"/>
        <v>112100</v>
      </c>
      <c r="T1879" s="276">
        <f t="shared" si="505"/>
        <v>-112100</v>
      </c>
      <c r="U1879" s="276">
        <f t="shared" si="505"/>
        <v>0</v>
      </c>
      <c r="V1879" s="276">
        <f t="shared" si="505"/>
        <v>0</v>
      </c>
      <c r="W1879" s="276">
        <f t="shared" si="505"/>
        <v>0</v>
      </c>
      <c r="X1879" s="313">
        <f>T1879-U1879-V1879-W1879</f>
        <v>-112100</v>
      </c>
    </row>
    <row r="1880" spans="2:24">
      <c r="B1880" s="554" t="s">
        <v>32</v>
      </c>
      <c r="C1880" s="186"/>
      <c r="I1880" s="219"/>
      <c r="J1880" s="221">
        <f>J1879</f>
        <v>1</v>
      </c>
      <c r="P1880"/>
    </row>
    <row r="1881" spans="2:24">
      <c r="B1881" s="392"/>
      <c r="C1881" s="392"/>
      <c r="D1881" s="393"/>
      <c r="E1881" s="392"/>
      <c r="F1881" s="392"/>
      <c r="G1881" s="392"/>
      <c r="H1881" s="392"/>
      <c r="I1881" s="394"/>
      <c r="J1881" s="221">
        <f>J1879</f>
        <v>1</v>
      </c>
      <c r="L1881" s="392"/>
      <c r="M1881" s="392"/>
      <c r="N1881" s="394"/>
      <c r="O1881" s="394"/>
      <c r="P1881" s="394"/>
      <c r="Q1881" s="392"/>
      <c r="R1881" s="392"/>
      <c r="S1881" s="394"/>
      <c r="T1881" s="394"/>
      <c r="U1881" s="392"/>
      <c r="V1881" s="394"/>
      <c r="W1881" s="394"/>
      <c r="X1881" s="394"/>
    </row>
    <row r="1882" spans="2:24" ht="18" hidden="1">
      <c r="B1882" s="402"/>
      <c r="C1882" s="402"/>
      <c r="D1882" s="402"/>
      <c r="E1882" s="402"/>
      <c r="F1882" s="402"/>
      <c r="G1882" s="402"/>
      <c r="H1882" s="402"/>
      <c r="I1882" s="484"/>
      <c r="J1882" s="440">
        <f>(IF(E1879&lt;&gt;0,$G$2,IF(I1879&lt;&gt;0,$G$2,"")))</f>
        <v>0</v>
      </c>
    </row>
    <row r="1883" spans="2:24" ht="18" hidden="1">
      <c r="B1883" s="402"/>
      <c r="C1883" s="402"/>
      <c r="D1883" s="474"/>
      <c r="E1883" s="402"/>
      <c r="F1883" s="402"/>
      <c r="G1883" s="402"/>
      <c r="H1883" s="402"/>
      <c r="I1883" s="484"/>
      <c r="J1883" s="440" t="str">
        <f>(IF(E1880&lt;&gt;0,$G$2,IF(I1880&lt;&gt;0,$G$2,"")))</f>
        <v/>
      </c>
    </row>
    <row r="1884" spans="2:24">
      <c r="E1884" s="278"/>
      <c r="F1884" s="278"/>
      <c r="G1884" s="278"/>
      <c r="H1884" s="278"/>
      <c r="I1884" s="282"/>
      <c r="J1884" s="221">
        <f>(IF($E2020&lt;&gt;0,$J$2,IF($I2020&lt;&gt;0,$J$2,"")))</f>
        <v>1</v>
      </c>
      <c r="L1884" s="278"/>
      <c r="M1884" s="278"/>
      <c r="N1884" s="282"/>
      <c r="O1884" s="282"/>
      <c r="P1884" s="282"/>
      <c r="Q1884" s="278"/>
      <c r="R1884" s="278"/>
      <c r="S1884" s="282"/>
      <c r="T1884" s="282"/>
      <c r="U1884" s="278"/>
      <c r="V1884" s="282"/>
      <c r="W1884" s="282"/>
    </row>
    <row r="1885" spans="2:24">
      <c r="C1885" s="227"/>
      <c r="D1885" s="228"/>
      <c r="E1885" s="278"/>
      <c r="F1885" s="278"/>
      <c r="G1885" s="278"/>
      <c r="H1885" s="278"/>
      <c r="I1885" s="282"/>
      <c r="J1885" s="221">
        <f>(IF($E2020&lt;&gt;0,$J$2,IF($I2020&lt;&gt;0,$J$2,"")))</f>
        <v>1</v>
      </c>
      <c r="L1885" s="278"/>
      <c r="M1885" s="278"/>
      <c r="N1885" s="282"/>
      <c r="O1885" s="282"/>
      <c r="P1885" s="282"/>
      <c r="Q1885" s="278"/>
      <c r="R1885" s="278"/>
      <c r="S1885" s="282"/>
      <c r="T1885" s="282"/>
      <c r="U1885" s="278"/>
      <c r="V1885" s="282"/>
      <c r="W1885" s="282"/>
    </row>
    <row r="1886" spans="2:24">
      <c r="B1886" s="935" t="str">
        <f>$B$7</f>
        <v>БЮДЖЕТ - НАЧАЛЕН ПЛАН
ПО ПЪЛНА ЕДИННА БЮДЖЕТНА КЛАСИФИКАЦИЯ</v>
      </c>
      <c r="C1886" s="936"/>
      <c r="D1886" s="936"/>
      <c r="E1886" s="278"/>
      <c r="F1886" s="278"/>
      <c r="G1886" s="278"/>
      <c r="H1886" s="278"/>
      <c r="I1886" s="282"/>
      <c r="J1886" s="221">
        <f>(IF($E2020&lt;&gt;0,$J$2,IF($I2020&lt;&gt;0,$J$2,"")))</f>
        <v>1</v>
      </c>
      <c r="L1886" s="278"/>
      <c r="M1886" s="278"/>
      <c r="N1886" s="282"/>
      <c r="O1886" s="282"/>
      <c r="P1886" s="282"/>
      <c r="Q1886" s="278"/>
      <c r="R1886" s="278"/>
      <c r="S1886" s="282"/>
      <c r="T1886" s="282"/>
      <c r="U1886" s="278"/>
      <c r="V1886" s="282"/>
      <c r="W1886" s="282"/>
    </row>
    <row r="1887" spans="2:24">
      <c r="C1887" s="227"/>
      <c r="D1887" s="228"/>
      <c r="E1887" s="279" t="s">
        <v>1654</v>
      </c>
      <c r="F1887" s="279" t="s">
        <v>1522</v>
      </c>
      <c r="G1887" s="278"/>
      <c r="H1887" s="278"/>
      <c r="I1887" s="282"/>
      <c r="J1887" s="221">
        <f>(IF($E2020&lt;&gt;0,$J$2,IF($I2020&lt;&gt;0,$J$2,"")))</f>
        <v>1</v>
      </c>
      <c r="L1887" s="278"/>
      <c r="M1887" s="278"/>
      <c r="N1887" s="282"/>
      <c r="O1887" s="282"/>
      <c r="P1887" s="282"/>
      <c r="Q1887" s="278"/>
      <c r="R1887" s="278"/>
      <c r="S1887" s="282"/>
      <c r="T1887" s="282"/>
      <c r="U1887" s="278"/>
      <c r="V1887" s="282"/>
      <c r="W1887" s="282"/>
    </row>
    <row r="1888" spans="2:24" ht="17.399999999999999">
      <c r="B1888" s="937" t="str">
        <f>$B$9</f>
        <v>Маджарово</v>
      </c>
      <c r="C1888" s="938"/>
      <c r="D1888" s="939"/>
      <c r="E1888" s="578">
        <f>$E$9</f>
        <v>45292</v>
      </c>
      <c r="F1888" s="579">
        <f>$F$9</f>
        <v>45657</v>
      </c>
      <c r="G1888" s="278"/>
      <c r="H1888" s="278"/>
      <c r="I1888" s="282"/>
      <c r="J1888" s="221">
        <f>(IF($E2020&lt;&gt;0,$J$2,IF($I2020&lt;&gt;0,$J$2,"")))</f>
        <v>1</v>
      </c>
      <c r="L1888" s="278"/>
      <c r="M1888" s="278"/>
      <c r="N1888" s="282"/>
      <c r="O1888" s="282"/>
      <c r="P1888" s="282"/>
      <c r="Q1888" s="278"/>
      <c r="R1888" s="278"/>
      <c r="S1888" s="282"/>
      <c r="T1888" s="282"/>
      <c r="U1888" s="278"/>
      <c r="V1888" s="282"/>
      <c r="W1888" s="282"/>
    </row>
    <row r="1889" spans="2:24">
      <c r="B1889" s="230" t="str">
        <f>$B$10</f>
        <v>(наименование на разпоредителя с бюджет)</v>
      </c>
      <c r="E1889" s="278"/>
      <c r="F1889" s="280">
        <f>$F$10</f>
        <v>0</v>
      </c>
      <c r="G1889" s="278"/>
      <c r="H1889" s="278"/>
      <c r="I1889" s="282"/>
      <c r="J1889" s="221">
        <f>(IF($E2020&lt;&gt;0,$J$2,IF($I2020&lt;&gt;0,$J$2,"")))</f>
        <v>1</v>
      </c>
      <c r="L1889" s="278"/>
      <c r="M1889" s="278"/>
      <c r="N1889" s="282"/>
      <c r="O1889" s="282"/>
      <c r="P1889" s="282"/>
      <c r="Q1889" s="278"/>
      <c r="R1889" s="278"/>
      <c r="S1889" s="282"/>
      <c r="T1889" s="282"/>
      <c r="U1889" s="278"/>
      <c r="V1889" s="282"/>
      <c r="W1889" s="282"/>
    </row>
    <row r="1890" spans="2:24">
      <c r="B1890" s="230"/>
      <c r="E1890" s="281"/>
      <c r="F1890" s="278"/>
      <c r="G1890" s="278"/>
      <c r="H1890" s="278"/>
      <c r="I1890" s="282"/>
      <c r="J1890" s="221">
        <f>(IF($E2020&lt;&gt;0,$J$2,IF($I2020&lt;&gt;0,$J$2,"")))</f>
        <v>1</v>
      </c>
      <c r="L1890" s="278"/>
      <c r="M1890" s="278"/>
      <c r="N1890" s="282"/>
      <c r="O1890" s="282"/>
      <c r="P1890" s="282"/>
      <c r="Q1890" s="278"/>
      <c r="R1890" s="278"/>
      <c r="S1890" s="282"/>
      <c r="T1890" s="282"/>
      <c r="U1890" s="278"/>
      <c r="V1890" s="282"/>
      <c r="W1890" s="282"/>
    </row>
    <row r="1891" spans="2:24" ht="18">
      <c r="B1891" s="906" t="str">
        <f>$B$12</f>
        <v>Маджарово</v>
      </c>
      <c r="C1891" s="907"/>
      <c r="D1891" s="908"/>
      <c r="E1891" s="229" t="s">
        <v>1655</v>
      </c>
      <c r="F1891" s="580" t="str">
        <f>$F$12</f>
        <v>7604</v>
      </c>
      <c r="G1891" s="278"/>
      <c r="H1891" s="278"/>
      <c r="I1891" s="282"/>
      <c r="J1891" s="221">
        <f>(IF($E2020&lt;&gt;0,$J$2,IF($I2020&lt;&gt;0,$J$2,"")))</f>
        <v>1</v>
      </c>
      <c r="L1891" s="278"/>
      <c r="M1891" s="278"/>
      <c r="N1891" s="282"/>
      <c r="O1891" s="282"/>
      <c r="P1891" s="282"/>
      <c r="Q1891" s="278"/>
      <c r="R1891" s="278"/>
      <c r="S1891" s="282"/>
      <c r="T1891" s="282"/>
      <c r="U1891" s="278"/>
      <c r="V1891" s="282"/>
      <c r="W1891" s="282"/>
    </row>
    <row r="1892" spans="2:24">
      <c r="B1892" s="581" t="str">
        <f>$B$13</f>
        <v>(наименование на първостепенния разпоредител с бюджет)</v>
      </c>
      <c r="E1892" s="281" t="s">
        <v>1656</v>
      </c>
      <c r="F1892" s="278"/>
      <c r="G1892" s="278"/>
      <c r="H1892" s="278"/>
      <c r="I1892" s="282"/>
      <c r="J1892" s="221">
        <f>(IF($E2020&lt;&gt;0,$J$2,IF($I2020&lt;&gt;0,$J$2,"")))</f>
        <v>1</v>
      </c>
      <c r="L1892" s="278"/>
      <c r="M1892" s="278"/>
      <c r="N1892" s="282"/>
      <c r="O1892" s="282"/>
      <c r="P1892" s="282"/>
      <c r="Q1892" s="278"/>
      <c r="R1892" s="278"/>
      <c r="S1892" s="282"/>
      <c r="T1892" s="282"/>
      <c r="U1892" s="278"/>
      <c r="V1892" s="282"/>
      <c r="W1892" s="282"/>
    </row>
    <row r="1893" spans="2:24" ht="18">
      <c r="B1893" s="230"/>
      <c r="D1893" s="441"/>
      <c r="E1893" s="277"/>
      <c r="F1893" s="277"/>
      <c r="G1893" s="277"/>
      <c r="H1893" s="277"/>
      <c r="I1893" s="384"/>
      <c r="J1893" s="221">
        <f>(IF($E2020&lt;&gt;0,$J$2,IF($I2020&lt;&gt;0,$J$2,"")))</f>
        <v>1</v>
      </c>
      <c r="L1893" s="278"/>
      <c r="M1893" s="278"/>
      <c r="N1893" s="282"/>
      <c r="O1893" s="282"/>
      <c r="P1893" s="282"/>
      <c r="Q1893" s="278"/>
      <c r="R1893" s="278"/>
      <c r="S1893" s="282"/>
      <c r="T1893" s="282"/>
      <c r="U1893" s="278"/>
      <c r="V1893" s="282"/>
      <c r="W1893" s="282"/>
    </row>
    <row r="1894" spans="2:24" ht="16.8" thickBot="1">
      <c r="C1894" s="227"/>
      <c r="D1894" s="228"/>
      <c r="E1894" s="278"/>
      <c r="F1894" s="281"/>
      <c r="G1894" s="281"/>
      <c r="H1894" s="281"/>
      <c r="I1894" s="284" t="s">
        <v>1657</v>
      </c>
      <c r="J1894" s="221">
        <f>(IF($E2020&lt;&gt;0,$J$2,IF($I2020&lt;&gt;0,$J$2,"")))</f>
        <v>1</v>
      </c>
      <c r="L1894" s="283" t="s">
        <v>91</v>
      </c>
      <c r="M1894" s="278"/>
      <c r="N1894" s="282"/>
      <c r="O1894" s="284" t="s">
        <v>1657</v>
      </c>
      <c r="P1894" s="282"/>
      <c r="Q1894" s="283" t="s">
        <v>92</v>
      </c>
      <c r="R1894" s="278"/>
      <c r="S1894" s="282"/>
      <c r="T1894" s="284" t="s">
        <v>1657</v>
      </c>
      <c r="U1894" s="278"/>
      <c r="V1894" s="282"/>
      <c r="W1894" s="284" t="s">
        <v>1657</v>
      </c>
    </row>
    <row r="1895" spans="2:24" ht="18.600000000000001" thickBot="1">
      <c r="B1895" s="672"/>
      <c r="C1895" s="673"/>
      <c r="D1895" s="674" t="s">
        <v>1054</v>
      </c>
      <c r="E1895" s="675"/>
      <c r="F1895" s="956" t="s">
        <v>1459</v>
      </c>
      <c r="G1895" s="957"/>
      <c r="H1895" s="958"/>
      <c r="I1895" s="959"/>
      <c r="J1895" s="221">
        <f>(IF($E2020&lt;&gt;0,$J$2,IF($I2020&lt;&gt;0,$J$2,"")))</f>
        <v>1</v>
      </c>
      <c r="L1895" s="916" t="s">
        <v>1893</v>
      </c>
      <c r="M1895" s="916" t="s">
        <v>1894</v>
      </c>
      <c r="N1895" s="918" t="s">
        <v>1895</v>
      </c>
      <c r="O1895" s="918" t="s">
        <v>93</v>
      </c>
      <c r="P1895" s="222"/>
      <c r="Q1895" s="918" t="s">
        <v>1896</v>
      </c>
      <c r="R1895" s="918" t="s">
        <v>1897</v>
      </c>
      <c r="S1895" s="918" t="s">
        <v>1898</v>
      </c>
      <c r="T1895" s="918" t="s">
        <v>94</v>
      </c>
      <c r="U1895" s="409" t="s">
        <v>95</v>
      </c>
      <c r="V1895" s="410"/>
      <c r="W1895" s="411"/>
      <c r="X1895" s="291"/>
    </row>
    <row r="1896" spans="2:24" ht="31.8" thickBot="1">
      <c r="B1896" s="676" t="s">
        <v>1573</v>
      </c>
      <c r="C1896" s="677" t="s">
        <v>1658</v>
      </c>
      <c r="D1896" s="678" t="s">
        <v>1055</v>
      </c>
      <c r="E1896" s="679"/>
      <c r="F1896" s="605" t="s">
        <v>1460</v>
      </c>
      <c r="G1896" s="605" t="s">
        <v>1461</v>
      </c>
      <c r="H1896" s="605" t="s">
        <v>1458</v>
      </c>
      <c r="I1896" s="605" t="s">
        <v>1048</v>
      </c>
      <c r="J1896" s="221">
        <f>(IF($E2020&lt;&gt;0,$J$2,IF($I2020&lt;&gt;0,$J$2,"")))</f>
        <v>1</v>
      </c>
      <c r="L1896" s="970"/>
      <c r="M1896" s="955"/>
      <c r="N1896" s="970"/>
      <c r="O1896" s="955"/>
      <c r="P1896" s="222"/>
      <c r="Q1896" s="967"/>
      <c r="R1896" s="967"/>
      <c r="S1896" s="967"/>
      <c r="T1896" s="967"/>
      <c r="U1896" s="412">
        <f>$C$3</f>
        <v>2024</v>
      </c>
      <c r="V1896" s="412">
        <f>$C$3+1</f>
        <v>2025</v>
      </c>
      <c r="W1896" s="412" t="str">
        <f>CONCATENATE("след ",$C$3+1)</f>
        <v>след 2025</v>
      </c>
      <c r="X1896" s="413" t="s">
        <v>96</v>
      </c>
    </row>
    <row r="1897" spans="2:24" ht="18" thickBot="1">
      <c r="B1897" s="506"/>
      <c r="C1897" s="397"/>
      <c r="D1897" s="295" t="s">
        <v>1243</v>
      </c>
      <c r="E1897" s="699"/>
      <c r="F1897" s="296"/>
      <c r="G1897" s="296"/>
      <c r="H1897" s="296"/>
      <c r="I1897" s="483"/>
      <c r="J1897" s="221">
        <f>(IF($E2020&lt;&gt;0,$J$2,IF($I2020&lt;&gt;0,$J$2,"")))</f>
        <v>1</v>
      </c>
      <c r="L1897" s="297" t="s">
        <v>97</v>
      </c>
      <c r="M1897" s="297" t="s">
        <v>98</v>
      </c>
      <c r="N1897" s="298" t="s">
        <v>99</v>
      </c>
      <c r="O1897" s="298" t="s">
        <v>100</v>
      </c>
      <c r="P1897" s="222"/>
      <c r="Q1897" s="504" t="s">
        <v>101</v>
      </c>
      <c r="R1897" s="504" t="s">
        <v>102</v>
      </c>
      <c r="S1897" s="504" t="s">
        <v>103</v>
      </c>
      <c r="T1897" s="504" t="s">
        <v>104</v>
      </c>
      <c r="U1897" s="504" t="s">
        <v>1025</v>
      </c>
      <c r="V1897" s="504" t="s">
        <v>1026</v>
      </c>
      <c r="W1897" s="504" t="s">
        <v>1027</v>
      </c>
      <c r="X1897" s="414" t="s">
        <v>1028</v>
      </c>
    </row>
    <row r="1898" spans="2:24" ht="122.4" thickBot="1">
      <c r="B1898" s="236"/>
      <c r="C1898" s="511">
        <f>VLOOKUP(D1898,OP_LIST2,2,FALSE)</f>
        <v>0</v>
      </c>
      <c r="D1898" s="512" t="s">
        <v>943</v>
      </c>
      <c r="E1898" s="700"/>
      <c r="F1898" s="368"/>
      <c r="G1898" s="368"/>
      <c r="H1898" s="368"/>
      <c r="I1898" s="303"/>
      <c r="J1898" s="221">
        <f>(IF($E2020&lt;&gt;0,$J$2,IF($I2020&lt;&gt;0,$J$2,"")))</f>
        <v>1</v>
      </c>
      <c r="L1898" s="415" t="s">
        <v>1029</v>
      </c>
      <c r="M1898" s="415" t="s">
        <v>1029</v>
      </c>
      <c r="N1898" s="415" t="s">
        <v>1030</v>
      </c>
      <c r="O1898" s="415" t="s">
        <v>1031</v>
      </c>
      <c r="P1898" s="222"/>
      <c r="Q1898" s="415" t="s">
        <v>1029</v>
      </c>
      <c r="R1898" s="415" t="s">
        <v>1029</v>
      </c>
      <c r="S1898" s="415" t="s">
        <v>1056</v>
      </c>
      <c r="T1898" s="415" t="s">
        <v>1033</v>
      </c>
      <c r="U1898" s="415" t="s">
        <v>1029</v>
      </c>
      <c r="V1898" s="415" t="s">
        <v>1029</v>
      </c>
      <c r="W1898" s="415" t="s">
        <v>1029</v>
      </c>
      <c r="X1898" s="306" t="s">
        <v>1034</v>
      </c>
    </row>
    <row r="1899" spans="2:24" ht="18" thickBot="1">
      <c r="B1899" s="510"/>
      <c r="C1899" s="513">
        <f>VLOOKUP(D1900,EBK_DEIN2,2,FALSE)</f>
        <v>3336</v>
      </c>
      <c r="D1899" s="505" t="s">
        <v>1443</v>
      </c>
      <c r="E1899" s="701"/>
      <c r="F1899" s="368"/>
      <c r="G1899" s="368"/>
      <c r="H1899" s="368"/>
      <c r="I1899" s="303"/>
      <c r="J1899" s="221">
        <f>(IF($E2020&lt;&gt;0,$J$2,IF($I2020&lt;&gt;0,$J$2,"")))</f>
        <v>1</v>
      </c>
      <c r="L1899" s="416"/>
      <c r="M1899" s="416"/>
      <c r="N1899" s="344"/>
      <c r="O1899" s="417"/>
      <c r="P1899" s="222"/>
      <c r="Q1899" s="416"/>
      <c r="R1899" s="416"/>
      <c r="S1899" s="344"/>
      <c r="T1899" s="417"/>
      <c r="U1899" s="416"/>
      <c r="V1899" s="344"/>
      <c r="W1899" s="417"/>
      <c r="X1899" s="418"/>
    </row>
    <row r="1900" spans="2:24" ht="18">
      <c r="B1900" s="419"/>
      <c r="C1900" s="238"/>
      <c r="D1900" s="502" t="s">
        <v>832</v>
      </c>
      <c r="E1900" s="701"/>
      <c r="F1900" s="368"/>
      <c r="G1900" s="368"/>
      <c r="H1900" s="368"/>
      <c r="I1900" s="303"/>
      <c r="J1900" s="221">
        <f>(IF($E2020&lt;&gt;0,$J$2,IF($I2020&lt;&gt;0,$J$2,"")))</f>
        <v>1</v>
      </c>
      <c r="L1900" s="416"/>
      <c r="M1900" s="416"/>
      <c r="N1900" s="344"/>
      <c r="O1900" s="420">
        <f>SUMIF(O1903:O1904,"&lt;0")+SUMIF(O1906:O1910,"&lt;0")+SUMIF(O1912:O1919,"&lt;0")+SUMIF(O1921:O1937,"&lt;0")+SUMIF(O1943:O1947,"&lt;0")+SUMIF(O1949:O1954,"&lt;0")+SUMIF(O1960:O1966,"&lt;0")+SUMIF(O1973:O1974,"&lt;0")+SUMIF(O1977:O1982,"&lt;0")+SUMIF(O1984:O1989,"&lt;0")+SUMIF(O1993,"&lt;0")+SUMIF(O1995:O2001,"&lt;0")+SUMIF(O2003:O2005,"&lt;0")+SUMIF(O2007:O2010,"&lt;0")+SUMIF(O2012:O2013,"&lt;0")+SUMIF(O2016,"&lt;0")</f>
        <v>-92000</v>
      </c>
      <c r="P1900" s="222"/>
      <c r="Q1900" s="416"/>
      <c r="R1900" s="416"/>
      <c r="S1900" s="344"/>
      <c r="T1900" s="420">
        <f>SUMIF(T1903:T1904,"&lt;0")+SUMIF(T1906:T1910,"&lt;0")+SUMIF(T1912:T1919,"&lt;0")+SUMIF(T1921:T1937,"&lt;0")+SUMIF(T1943:T1947,"&lt;0")+SUMIF(T1949:T1954,"&lt;0")+SUMIF(T1960:T1966,"&lt;0")+SUMIF(T1973:T1974,"&lt;0")+SUMIF(T1977:T1982,"&lt;0")+SUMIF(T1984:T1989,"&lt;0")+SUMIF(T1993,"&lt;0")+SUMIF(T1995:T2001,"&lt;0")+SUMIF(T2003:T2005,"&lt;0")+SUMIF(T2007:T2010,"&lt;0")+SUMIF(T2012:T2013,"&lt;0")+SUMIF(T2016,"&lt;0")</f>
        <v>-46000</v>
      </c>
      <c r="U1900" s="416"/>
      <c r="V1900" s="344"/>
      <c r="W1900" s="417"/>
      <c r="X1900" s="308"/>
    </row>
    <row r="1901" spans="2:24" ht="18.600000000000001" thickBot="1">
      <c r="B1901" s="354"/>
      <c r="C1901" s="238"/>
      <c r="D1901" s="292" t="s">
        <v>1057</v>
      </c>
      <c r="E1901" s="701"/>
      <c r="F1901" s="368"/>
      <c r="G1901" s="368"/>
      <c r="H1901" s="368"/>
      <c r="I1901" s="303"/>
      <c r="J1901" s="221">
        <f>(IF($E2020&lt;&gt;0,$J$2,IF($I2020&lt;&gt;0,$J$2,"")))</f>
        <v>1</v>
      </c>
      <c r="L1901" s="416"/>
      <c r="M1901" s="416"/>
      <c r="N1901" s="344"/>
      <c r="O1901" s="417"/>
      <c r="P1901" s="222"/>
      <c r="Q1901" s="416"/>
      <c r="R1901" s="416"/>
      <c r="S1901" s="344"/>
      <c r="T1901" s="417"/>
      <c r="U1901" s="416"/>
      <c r="V1901" s="344"/>
      <c r="W1901" s="417"/>
      <c r="X1901" s="310"/>
    </row>
    <row r="1902" spans="2:24" ht="18.600000000000001" thickBot="1">
      <c r="B1902" s="680">
        <v>100</v>
      </c>
      <c r="C1902" s="960" t="s">
        <v>1244</v>
      </c>
      <c r="D1902" s="961"/>
      <c r="E1902" s="681"/>
      <c r="F1902" s="682">
        <f>SUM(F1903:F1904)</f>
        <v>0</v>
      </c>
      <c r="G1902" s="683">
        <f>SUM(G1903:G1904)</f>
        <v>37000</v>
      </c>
      <c r="H1902" s="683">
        <f>SUM(H1903:H1904)</f>
        <v>0</v>
      </c>
      <c r="I1902" s="683">
        <f>SUM(I1903:I1904)</f>
        <v>37000</v>
      </c>
      <c r="J1902" s="243">
        <f t="shared" ref="J1902:J1933" si="506">(IF($E1902&lt;&gt;0,$J$2,IF($I1902&lt;&gt;0,$J$2,"")))</f>
        <v>1</v>
      </c>
      <c r="K1902" s="244"/>
      <c r="L1902" s="311">
        <f>SUM(L1903:L1904)</f>
        <v>0</v>
      </c>
      <c r="M1902" s="312">
        <f>SUM(M1903:M1904)</f>
        <v>0</v>
      </c>
      <c r="N1902" s="421">
        <f>SUM(N1903:N1904)</f>
        <v>37000</v>
      </c>
      <c r="O1902" s="422">
        <f>SUM(O1903:O1904)</f>
        <v>-37000</v>
      </c>
      <c r="P1902" s="244"/>
      <c r="Q1902" s="705"/>
      <c r="R1902" s="706"/>
      <c r="S1902" s="707"/>
      <c r="T1902" s="706"/>
      <c r="U1902" s="706"/>
      <c r="V1902" s="706"/>
      <c r="W1902" s="708"/>
      <c r="X1902" s="313">
        <f t="shared" ref="X1902:X1933" si="507">T1902-U1902-V1902-W1902</f>
        <v>0</v>
      </c>
    </row>
    <row r="1903" spans="2:24" ht="18.600000000000001" thickBot="1">
      <c r="B1903" s="140"/>
      <c r="C1903" s="144">
        <v>101</v>
      </c>
      <c r="D1903" s="138" t="s">
        <v>1245</v>
      </c>
      <c r="E1903" s="702"/>
      <c r="F1903" s="449"/>
      <c r="G1903" s="245">
        <v>37000</v>
      </c>
      <c r="H1903" s="245"/>
      <c r="I1903" s="476">
        <f>F1903+G1903+H1903</f>
        <v>37000</v>
      </c>
      <c r="J1903" s="243">
        <f t="shared" si="506"/>
        <v>1</v>
      </c>
      <c r="K1903" s="244"/>
      <c r="L1903" s="423"/>
      <c r="M1903" s="252"/>
      <c r="N1903" s="315">
        <f>I1903</f>
        <v>37000</v>
      </c>
      <c r="O1903" s="424">
        <f>L1903+M1903-N1903</f>
        <v>-37000</v>
      </c>
      <c r="P1903" s="244"/>
      <c r="Q1903" s="661"/>
      <c r="R1903" s="665"/>
      <c r="S1903" s="665"/>
      <c r="T1903" s="665"/>
      <c r="U1903" s="665"/>
      <c r="V1903" s="665"/>
      <c r="W1903" s="709"/>
      <c r="X1903" s="313">
        <f t="shared" si="507"/>
        <v>0</v>
      </c>
    </row>
    <row r="1904" spans="2:24" ht="18.600000000000001" hidden="1" thickBot="1">
      <c r="B1904" s="140"/>
      <c r="C1904" s="137">
        <v>102</v>
      </c>
      <c r="D1904" s="139" t="s">
        <v>1246</v>
      </c>
      <c r="E1904" s="702"/>
      <c r="F1904" s="449"/>
      <c r="G1904" s="245"/>
      <c r="H1904" s="245"/>
      <c r="I1904" s="476">
        <f>F1904+G1904+H1904</f>
        <v>0</v>
      </c>
      <c r="J1904" s="243" t="str">
        <f t="shared" si="506"/>
        <v/>
      </c>
      <c r="K1904" s="244"/>
      <c r="L1904" s="423"/>
      <c r="M1904" s="252"/>
      <c r="N1904" s="315">
        <f>I1904</f>
        <v>0</v>
      </c>
      <c r="O1904" s="424">
        <f>L1904+M1904-N1904</f>
        <v>0</v>
      </c>
      <c r="P1904" s="244"/>
      <c r="Q1904" s="661"/>
      <c r="R1904" s="665"/>
      <c r="S1904" s="665"/>
      <c r="T1904" s="665"/>
      <c r="U1904" s="665"/>
      <c r="V1904" s="665"/>
      <c r="W1904" s="709"/>
      <c r="X1904" s="313">
        <f t="shared" si="507"/>
        <v>0</v>
      </c>
    </row>
    <row r="1905" spans="2:24" ht="18.600000000000001" thickBot="1">
      <c r="B1905" s="684">
        <v>200</v>
      </c>
      <c r="C1905" s="968" t="s">
        <v>1247</v>
      </c>
      <c r="D1905" s="968"/>
      <c r="E1905" s="685"/>
      <c r="F1905" s="686">
        <f>SUM(F1906:F1910)</f>
        <v>0</v>
      </c>
      <c r="G1905" s="687">
        <f>SUM(G1906:G1910)</f>
        <v>2000</v>
      </c>
      <c r="H1905" s="687">
        <f>SUM(H1906:H1910)</f>
        <v>0</v>
      </c>
      <c r="I1905" s="687">
        <f>SUM(I1906:I1910)</f>
        <v>2000</v>
      </c>
      <c r="J1905" s="243">
        <f t="shared" si="506"/>
        <v>1</v>
      </c>
      <c r="K1905" s="244"/>
      <c r="L1905" s="316">
        <f>SUM(L1906:L1910)</f>
        <v>0</v>
      </c>
      <c r="M1905" s="317">
        <f>SUM(M1906:M1910)</f>
        <v>0</v>
      </c>
      <c r="N1905" s="425">
        <f>SUM(N1906:N1910)</f>
        <v>2000</v>
      </c>
      <c r="O1905" s="426">
        <f>SUM(O1906:O1910)</f>
        <v>-2000</v>
      </c>
      <c r="P1905" s="244"/>
      <c r="Q1905" s="663"/>
      <c r="R1905" s="664"/>
      <c r="S1905" s="664"/>
      <c r="T1905" s="664"/>
      <c r="U1905" s="664"/>
      <c r="V1905" s="664"/>
      <c r="W1905" s="710"/>
      <c r="X1905" s="313">
        <f t="shared" si="507"/>
        <v>0</v>
      </c>
    </row>
    <row r="1906" spans="2:24" ht="18.600000000000001" hidden="1" thickBot="1">
      <c r="B1906" s="143"/>
      <c r="C1906" s="144">
        <v>201</v>
      </c>
      <c r="D1906" s="138" t="s">
        <v>1248</v>
      </c>
      <c r="E1906" s="702"/>
      <c r="F1906" s="449"/>
      <c r="G1906" s="245"/>
      <c r="H1906" s="245"/>
      <c r="I1906" s="476">
        <f>F1906+G1906+H1906</f>
        <v>0</v>
      </c>
      <c r="J1906" s="243" t="str">
        <f t="shared" si="506"/>
        <v/>
      </c>
      <c r="K1906" s="244"/>
      <c r="L1906" s="423"/>
      <c r="M1906" s="252"/>
      <c r="N1906" s="315">
        <f>I1906</f>
        <v>0</v>
      </c>
      <c r="O1906" s="424">
        <f>L1906+M1906-N1906</f>
        <v>0</v>
      </c>
      <c r="P1906" s="244"/>
      <c r="Q1906" s="661"/>
      <c r="R1906" s="665"/>
      <c r="S1906" s="665"/>
      <c r="T1906" s="665"/>
      <c r="U1906" s="665"/>
      <c r="V1906" s="665"/>
      <c r="W1906" s="709"/>
      <c r="X1906" s="313">
        <f t="shared" si="507"/>
        <v>0</v>
      </c>
    </row>
    <row r="1907" spans="2:24" ht="18.600000000000001" hidden="1" thickBot="1">
      <c r="B1907" s="136"/>
      <c r="C1907" s="137">
        <v>202</v>
      </c>
      <c r="D1907" s="145" t="s">
        <v>1249</v>
      </c>
      <c r="E1907" s="702"/>
      <c r="F1907" s="449"/>
      <c r="G1907" s="245"/>
      <c r="H1907" s="245"/>
      <c r="I1907" s="476">
        <f>F1907+G1907+H1907</f>
        <v>0</v>
      </c>
      <c r="J1907" s="243" t="str">
        <f t="shared" si="506"/>
        <v/>
      </c>
      <c r="K1907" s="244"/>
      <c r="L1907" s="423"/>
      <c r="M1907" s="252"/>
      <c r="N1907" s="315">
        <f>I1907</f>
        <v>0</v>
      </c>
      <c r="O1907" s="424">
        <f>L1907+M1907-N1907</f>
        <v>0</v>
      </c>
      <c r="P1907" s="244"/>
      <c r="Q1907" s="661"/>
      <c r="R1907" s="665"/>
      <c r="S1907" s="665"/>
      <c r="T1907" s="665"/>
      <c r="U1907" s="665"/>
      <c r="V1907" s="665"/>
      <c r="W1907" s="709"/>
      <c r="X1907" s="313">
        <f t="shared" si="507"/>
        <v>0</v>
      </c>
    </row>
    <row r="1908" spans="2:24" ht="32.4" thickBot="1">
      <c r="B1908" s="152"/>
      <c r="C1908" s="137">
        <v>205</v>
      </c>
      <c r="D1908" s="145" t="s">
        <v>900</v>
      </c>
      <c r="E1908" s="702"/>
      <c r="F1908" s="449"/>
      <c r="G1908" s="245">
        <v>2000</v>
      </c>
      <c r="H1908" s="245"/>
      <c r="I1908" s="476">
        <f>F1908+G1908+H1908</f>
        <v>2000</v>
      </c>
      <c r="J1908" s="243">
        <f t="shared" si="506"/>
        <v>1</v>
      </c>
      <c r="K1908" s="244"/>
      <c r="L1908" s="423"/>
      <c r="M1908" s="252"/>
      <c r="N1908" s="315">
        <f>I1908</f>
        <v>2000</v>
      </c>
      <c r="O1908" s="424">
        <f>L1908+M1908-N1908</f>
        <v>-2000</v>
      </c>
      <c r="P1908" s="244"/>
      <c r="Q1908" s="661"/>
      <c r="R1908" s="665"/>
      <c r="S1908" s="665"/>
      <c r="T1908" s="665"/>
      <c r="U1908" s="665"/>
      <c r="V1908" s="665"/>
      <c r="W1908" s="709"/>
      <c r="X1908" s="313">
        <f t="shared" si="507"/>
        <v>0</v>
      </c>
    </row>
    <row r="1909" spans="2:24" ht="18.600000000000001" hidden="1" thickBot="1">
      <c r="B1909" s="152"/>
      <c r="C1909" s="137">
        <v>208</v>
      </c>
      <c r="D1909" s="159" t="s">
        <v>901</v>
      </c>
      <c r="E1909" s="702"/>
      <c r="F1909" s="449"/>
      <c r="G1909" s="245"/>
      <c r="H1909" s="245"/>
      <c r="I1909" s="476">
        <f>F1909+G1909+H1909</f>
        <v>0</v>
      </c>
      <c r="J1909" s="243" t="str">
        <f t="shared" si="506"/>
        <v/>
      </c>
      <c r="K1909" s="244"/>
      <c r="L1909" s="423"/>
      <c r="M1909" s="252"/>
      <c r="N1909" s="315">
        <f>I1909</f>
        <v>0</v>
      </c>
      <c r="O1909" s="424">
        <f>L1909+M1909-N1909</f>
        <v>0</v>
      </c>
      <c r="P1909" s="244"/>
      <c r="Q1909" s="661"/>
      <c r="R1909" s="665"/>
      <c r="S1909" s="665"/>
      <c r="T1909" s="665"/>
      <c r="U1909" s="665"/>
      <c r="V1909" s="665"/>
      <c r="W1909" s="709"/>
      <c r="X1909" s="313">
        <f t="shared" si="507"/>
        <v>0</v>
      </c>
    </row>
    <row r="1910" spans="2:24" ht="18.600000000000001" hidden="1" thickBot="1">
      <c r="B1910" s="143"/>
      <c r="C1910" s="142">
        <v>209</v>
      </c>
      <c r="D1910" s="148" t="s">
        <v>902</v>
      </c>
      <c r="E1910" s="702"/>
      <c r="F1910" s="449"/>
      <c r="G1910" s="245"/>
      <c r="H1910" s="245"/>
      <c r="I1910" s="476">
        <f>F1910+G1910+H1910</f>
        <v>0</v>
      </c>
      <c r="J1910" s="243" t="str">
        <f t="shared" si="506"/>
        <v/>
      </c>
      <c r="K1910" s="244"/>
      <c r="L1910" s="423"/>
      <c r="M1910" s="252"/>
      <c r="N1910" s="315">
        <f>I1910</f>
        <v>0</v>
      </c>
      <c r="O1910" s="424">
        <f>L1910+M1910-N1910</f>
        <v>0</v>
      </c>
      <c r="P1910" s="244"/>
      <c r="Q1910" s="661"/>
      <c r="R1910" s="665"/>
      <c r="S1910" s="665"/>
      <c r="T1910" s="665"/>
      <c r="U1910" s="665"/>
      <c r="V1910" s="665"/>
      <c r="W1910" s="709"/>
      <c r="X1910" s="313">
        <f t="shared" si="507"/>
        <v>0</v>
      </c>
    </row>
    <row r="1911" spans="2:24" ht="18.600000000000001" thickBot="1">
      <c r="B1911" s="684">
        <v>500</v>
      </c>
      <c r="C1911" s="969" t="s">
        <v>203</v>
      </c>
      <c r="D1911" s="969"/>
      <c r="E1911" s="685"/>
      <c r="F1911" s="686">
        <f>SUM(F1912:F1918)</f>
        <v>0</v>
      </c>
      <c r="G1911" s="687">
        <f>SUM(G1912:G1918)</f>
        <v>7000</v>
      </c>
      <c r="H1911" s="687">
        <f>SUM(H1912:H1918)</f>
        <v>0</v>
      </c>
      <c r="I1911" s="687">
        <f>SUM(I1912:I1918)</f>
        <v>7000</v>
      </c>
      <c r="J1911" s="243">
        <f t="shared" si="506"/>
        <v>1</v>
      </c>
      <c r="K1911" s="244"/>
      <c r="L1911" s="316">
        <f>SUM(L1912:L1918)</f>
        <v>0</v>
      </c>
      <c r="M1911" s="317">
        <f>SUM(M1912:M1918)</f>
        <v>0</v>
      </c>
      <c r="N1911" s="425">
        <f>SUM(N1912:N1918)</f>
        <v>7000</v>
      </c>
      <c r="O1911" s="426">
        <f>SUM(O1912:O1918)</f>
        <v>-7000</v>
      </c>
      <c r="P1911" s="244"/>
      <c r="Q1911" s="663"/>
      <c r="R1911" s="664"/>
      <c r="S1911" s="665"/>
      <c r="T1911" s="664"/>
      <c r="U1911" s="664"/>
      <c r="V1911" s="664"/>
      <c r="W1911" s="710"/>
      <c r="X1911" s="313">
        <f t="shared" si="507"/>
        <v>0</v>
      </c>
    </row>
    <row r="1912" spans="2:24" ht="18.600000000000001" thickBot="1">
      <c r="B1912" s="143"/>
      <c r="C1912" s="160">
        <v>551</v>
      </c>
      <c r="D1912" s="456" t="s">
        <v>204</v>
      </c>
      <c r="E1912" s="702"/>
      <c r="F1912" s="449"/>
      <c r="G1912" s="245">
        <v>4000</v>
      </c>
      <c r="H1912" s="245"/>
      <c r="I1912" s="476">
        <f t="shared" ref="I1912:I1919" si="508">F1912+G1912+H1912</f>
        <v>4000</v>
      </c>
      <c r="J1912" s="243">
        <f t="shared" si="506"/>
        <v>1</v>
      </c>
      <c r="K1912" s="244"/>
      <c r="L1912" s="423"/>
      <c r="M1912" s="252"/>
      <c r="N1912" s="315">
        <f t="shared" ref="N1912:N1919" si="509">I1912</f>
        <v>4000</v>
      </c>
      <c r="O1912" s="424">
        <f t="shared" ref="O1912:O1919" si="510">L1912+M1912-N1912</f>
        <v>-4000</v>
      </c>
      <c r="P1912" s="244"/>
      <c r="Q1912" s="661"/>
      <c r="R1912" s="665"/>
      <c r="S1912" s="665"/>
      <c r="T1912" s="665"/>
      <c r="U1912" s="665"/>
      <c r="V1912" s="665"/>
      <c r="W1912" s="709"/>
      <c r="X1912" s="313">
        <f t="shared" si="507"/>
        <v>0</v>
      </c>
    </row>
    <row r="1913" spans="2:24" ht="18.600000000000001" hidden="1" thickBot="1">
      <c r="B1913" s="143"/>
      <c r="C1913" s="161">
        <v>552</v>
      </c>
      <c r="D1913" s="457" t="s">
        <v>205</v>
      </c>
      <c r="E1913" s="702"/>
      <c r="F1913" s="449"/>
      <c r="G1913" s="245"/>
      <c r="H1913" s="245"/>
      <c r="I1913" s="476">
        <f t="shared" si="508"/>
        <v>0</v>
      </c>
      <c r="J1913" s="243" t="str">
        <f t="shared" si="506"/>
        <v/>
      </c>
      <c r="K1913" s="244"/>
      <c r="L1913" s="423"/>
      <c r="M1913" s="252"/>
      <c r="N1913" s="315">
        <f t="shared" si="509"/>
        <v>0</v>
      </c>
      <c r="O1913" s="424">
        <f t="shared" si="510"/>
        <v>0</v>
      </c>
      <c r="P1913" s="244"/>
      <c r="Q1913" s="661"/>
      <c r="R1913" s="665"/>
      <c r="S1913" s="665"/>
      <c r="T1913" s="665"/>
      <c r="U1913" s="665"/>
      <c r="V1913" s="665"/>
      <c r="W1913" s="709"/>
      <c r="X1913" s="313">
        <f t="shared" si="507"/>
        <v>0</v>
      </c>
    </row>
    <row r="1914" spans="2:24" ht="18.600000000000001" hidden="1" thickBot="1">
      <c r="B1914" s="143"/>
      <c r="C1914" s="161">
        <v>558</v>
      </c>
      <c r="D1914" s="457" t="s">
        <v>1674</v>
      </c>
      <c r="E1914" s="702"/>
      <c r="F1914" s="592">
        <v>0</v>
      </c>
      <c r="G1914" s="592">
        <v>0</v>
      </c>
      <c r="H1914" s="592">
        <v>0</v>
      </c>
      <c r="I1914" s="476">
        <f t="shared" si="508"/>
        <v>0</v>
      </c>
      <c r="J1914" s="243" t="str">
        <f t="shared" si="506"/>
        <v/>
      </c>
      <c r="K1914" s="244"/>
      <c r="L1914" s="423"/>
      <c r="M1914" s="252"/>
      <c r="N1914" s="315">
        <f t="shared" si="509"/>
        <v>0</v>
      </c>
      <c r="O1914" s="424">
        <f t="shared" si="510"/>
        <v>0</v>
      </c>
      <c r="P1914" s="244"/>
      <c r="Q1914" s="661"/>
      <c r="R1914" s="665"/>
      <c r="S1914" s="665"/>
      <c r="T1914" s="665"/>
      <c r="U1914" s="665"/>
      <c r="V1914" s="665"/>
      <c r="W1914" s="709"/>
      <c r="X1914" s="313">
        <f t="shared" si="507"/>
        <v>0</v>
      </c>
    </row>
    <row r="1915" spans="2:24" ht="18.600000000000001" thickBot="1">
      <c r="B1915" s="143"/>
      <c r="C1915" s="161">
        <v>560</v>
      </c>
      <c r="D1915" s="458" t="s">
        <v>206</v>
      </c>
      <c r="E1915" s="702"/>
      <c r="F1915" s="449"/>
      <c r="G1915" s="245">
        <v>2000</v>
      </c>
      <c r="H1915" s="245"/>
      <c r="I1915" s="476">
        <f t="shared" si="508"/>
        <v>2000</v>
      </c>
      <c r="J1915" s="243">
        <f t="shared" si="506"/>
        <v>1</v>
      </c>
      <c r="K1915" s="244"/>
      <c r="L1915" s="423"/>
      <c r="M1915" s="252"/>
      <c r="N1915" s="315">
        <f t="shared" si="509"/>
        <v>2000</v>
      </c>
      <c r="O1915" s="424">
        <f t="shared" si="510"/>
        <v>-2000</v>
      </c>
      <c r="P1915" s="244"/>
      <c r="Q1915" s="661"/>
      <c r="R1915" s="665"/>
      <c r="S1915" s="665"/>
      <c r="T1915" s="665"/>
      <c r="U1915" s="665"/>
      <c r="V1915" s="665"/>
      <c r="W1915" s="709"/>
      <c r="X1915" s="313">
        <f t="shared" si="507"/>
        <v>0</v>
      </c>
    </row>
    <row r="1916" spans="2:24" ht="18.600000000000001" thickBot="1">
      <c r="B1916" s="143"/>
      <c r="C1916" s="161">
        <v>580</v>
      </c>
      <c r="D1916" s="457" t="s">
        <v>207</v>
      </c>
      <c r="E1916" s="702"/>
      <c r="F1916" s="449"/>
      <c r="G1916" s="245">
        <v>1000</v>
      </c>
      <c r="H1916" s="245"/>
      <c r="I1916" s="476">
        <f t="shared" si="508"/>
        <v>1000</v>
      </c>
      <c r="J1916" s="243">
        <f t="shared" si="506"/>
        <v>1</v>
      </c>
      <c r="K1916" s="244"/>
      <c r="L1916" s="423"/>
      <c r="M1916" s="252"/>
      <c r="N1916" s="315">
        <f t="shared" si="509"/>
        <v>1000</v>
      </c>
      <c r="O1916" s="424">
        <f t="shared" si="510"/>
        <v>-1000</v>
      </c>
      <c r="P1916" s="244"/>
      <c r="Q1916" s="661"/>
      <c r="R1916" s="665"/>
      <c r="S1916" s="665"/>
      <c r="T1916" s="665"/>
      <c r="U1916" s="665"/>
      <c r="V1916" s="665"/>
      <c r="W1916" s="709"/>
      <c r="X1916" s="313">
        <f t="shared" si="507"/>
        <v>0</v>
      </c>
    </row>
    <row r="1917" spans="2:24" ht="18.600000000000001" hidden="1" thickBot="1">
      <c r="B1917" s="143"/>
      <c r="C1917" s="161">
        <v>588</v>
      </c>
      <c r="D1917" s="457" t="s">
        <v>1679</v>
      </c>
      <c r="E1917" s="702"/>
      <c r="F1917" s="592">
        <v>0</v>
      </c>
      <c r="G1917" s="592">
        <v>0</v>
      </c>
      <c r="H1917" s="592">
        <v>0</v>
      </c>
      <c r="I1917" s="476">
        <f t="shared" si="508"/>
        <v>0</v>
      </c>
      <c r="J1917" s="243" t="str">
        <f t="shared" si="506"/>
        <v/>
      </c>
      <c r="K1917" s="244"/>
      <c r="L1917" s="423"/>
      <c r="M1917" s="252"/>
      <c r="N1917" s="315">
        <f t="shared" si="509"/>
        <v>0</v>
      </c>
      <c r="O1917" s="424">
        <f t="shared" si="510"/>
        <v>0</v>
      </c>
      <c r="P1917" s="244"/>
      <c r="Q1917" s="661"/>
      <c r="R1917" s="665"/>
      <c r="S1917" s="665"/>
      <c r="T1917" s="665"/>
      <c r="U1917" s="665"/>
      <c r="V1917" s="665"/>
      <c r="W1917" s="709"/>
      <c r="X1917" s="313">
        <f t="shared" si="507"/>
        <v>0</v>
      </c>
    </row>
    <row r="1918" spans="2:24" ht="32.4" hidden="1" thickBot="1">
      <c r="B1918" s="143"/>
      <c r="C1918" s="162">
        <v>590</v>
      </c>
      <c r="D1918" s="459" t="s">
        <v>208</v>
      </c>
      <c r="E1918" s="702"/>
      <c r="F1918" s="449"/>
      <c r="G1918" s="245"/>
      <c r="H1918" s="245"/>
      <c r="I1918" s="476">
        <f t="shared" si="508"/>
        <v>0</v>
      </c>
      <c r="J1918" s="243" t="str">
        <f t="shared" si="506"/>
        <v/>
      </c>
      <c r="K1918" s="244"/>
      <c r="L1918" s="423"/>
      <c r="M1918" s="252"/>
      <c r="N1918" s="315">
        <f t="shared" si="509"/>
        <v>0</v>
      </c>
      <c r="O1918" s="424">
        <f t="shared" si="510"/>
        <v>0</v>
      </c>
      <c r="P1918" s="244"/>
      <c r="Q1918" s="661"/>
      <c r="R1918" s="665"/>
      <c r="S1918" s="665"/>
      <c r="T1918" s="665"/>
      <c r="U1918" s="665"/>
      <c r="V1918" s="665"/>
      <c r="W1918" s="709"/>
      <c r="X1918" s="313">
        <f t="shared" si="507"/>
        <v>0</v>
      </c>
    </row>
    <row r="1919" spans="2:24" ht="18.600000000000001" hidden="1" thickBot="1">
      <c r="B1919" s="684">
        <v>800</v>
      </c>
      <c r="C1919" s="969" t="s">
        <v>1058</v>
      </c>
      <c r="D1919" s="969"/>
      <c r="E1919" s="685"/>
      <c r="F1919" s="688"/>
      <c r="G1919" s="689"/>
      <c r="H1919" s="689"/>
      <c r="I1919" s="690">
        <f t="shared" si="508"/>
        <v>0</v>
      </c>
      <c r="J1919" s="243" t="str">
        <f t="shared" si="506"/>
        <v/>
      </c>
      <c r="K1919" s="244"/>
      <c r="L1919" s="428"/>
      <c r="M1919" s="254"/>
      <c r="N1919" s="315">
        <f t="shared" si="509"/>
        <v>0</v>
      </c>
      <c r="O1919" s="424">
        <f t="shared" si="510"/>
        <v>0</v>
      </c>
      <c r="P1919" s="244"/>
      <c r="Q1919" s="663"/>
      <c r="R1919" s="664"/>
      <c r="S1919" s="665"/>
      <c r="T1919" s="665"/>
      <c r="U1919" s="664"/>
      <c r="V1919" s="665"/>
      <c r="W1919" s="709"/>
      <c r="X1919" s="313">
        <f t="shared" si="507"/>
        <v>0</v>
      </c>
    </row>
    <row r="1920" spans="2:24" ht="18.600000000000001" thickBot="1">
      <c r="B1920" s="684">
        <v>1000</v>
      </c>
      <c r="C1920" s="971" t="s">
        <v>210</v>
      </c>
      <c r="D1920" s="971"/>
      <c r="E1920" s="685"/>
      <c r="F1920" s="686">
        <f>SUM(F1921:F1937)</f>
        <v>0</v>
      </c>
      <c r="G1920" s="687">
        <f>SUM(G1921:G1937)</f>
        <v>46000</v>
      </c>
      <c r="H1920" s="687">
        <f>SUM(H1921:H1937)</f>
        <v>0</v>
      </c>
      <c r="I1920" s="687">
        <f>SUM(I1921:I1937)</f>
        <v>46000</v>
      </c>
      <c r="J1920" s="243">
        <f t="shared" si="506"/>
        <v>1</v>
      </c>
      <c r="K1920" s="244"/>
      <c r="L1920" s="316">
        <f>SUM(L1921:L1937)</f>
        <v>0</v>
      </c>
      <c r="M1920" s="317">
        <f>SUM(M1921:M1937)</f>
        <v>0</v>
      </c>
      <c r="N1920" s="425">
        <f>SUM(N1921:N1937)</f>
        <v>46000</v>
      </c>
      <c r="O1920" s="426">
        <f>SUM(O1921:O1937)</f>
        <v>-46000</v>
      </c>
      <c r="P1920" s="244"/>
      <c r="Q1920" s="316">
        <f t="shared" ref="Q1920:W1920" si="511">SUM(Q1921:Q1937)</f>
        <v>0</v>
      </c>
      <c r="R1920" s="317">
        <f t="shared" si="511"/>
        <v>0</v>
      </c>
      <c r="S1920" s="317">
        <f t="shared" si="511"/>
        <v>46000</v>
      </c>
      <c r="T1920" s="317">
        <f t="shared" si="511"/>
        <v>-46000</v>
      </c>
      <c r="U1920" s="317">
        <f t="shared" si="511"/>
        <v>0</v>
      </c>
      <c r="V1920" s="317">
        <f t="shared" si="511"/>
        <v>0</v>
      </c>
      <c r="W1920" s="426">
        <f t="shared" si="511"/>
        <v>0</v>
      </c>
      <c r="X1920" s="313">
        <f t="shared" si="507"/>
        <v>-46000</v>
      </c>
    </row>
    <row r="1921" spans="2:24" ht="18.600000000000001" thickBot="1">
      <c r="B1921" s="136"/>
      <c r="C1921" s="144">
        <v>1011</v>
      </c>
      <c r="D1921" s="163" t="s">
        <v>211</v>
      </c>
      <c r="E1921" s="702"/>
      <c r="F1921" s="449"/>
      <c r="G1921" s="245">
        <v>30000</v>
      </c>
      <c r="H1921" s="245"/>
      <c r="I1921" s="476">
        <f t="shared" ref="I1921:I1937" si="512">F1921+G1921+H1921</f>
        <v>30000</v>
      </c>
      <c r="J1921" s="243">
        <f t="shared" si="506"/>
        <v>1</v>
      </c>
      <c r="K1921" s="244"/>
      <c r="L1921" s="423"/>
      <c r="M1921" s="252"/>
      <c r="N1921" s="315">
        <f t="shared" ref="N1921:N1937" si="513">I1921</f>
        <v>30000</v>
      </c>
      <c r="O1921" s="424">
        <f t="shared" ref="O1921:O1937" si="514">L1921+M1921-N1921</f>
        <v>-30000</v>
      </c>
      <c r="P1921" s="244"/>
      <c r="Q1921" s="423"/>
      <c r="R1921" s="252"/>
      <c r="S1921" s="429">
        <f t="shared" ref="S1921:S1928" si="515">+IF(+(L1921+M1921)&gt;=I1921,+M1921,+(+I1921-L1921))</f>
        <v>30000</v>
      </c>
      <c r="T1921" s="315">
        <f t="shared" ref="T1921:T1928" si="516">Q1921+R1921-S1921</f>
        <v>-30000</v>
      </c>
      <c r="U1921" s="252"/>
      <c r="V1921" s="252"/>
      <c r="W1921" s="253"/>
      <c r="X1921" s="313">
        <f t="shared" si="507"/>
        <v>-30000</v>
      </c>
    </row>
    <row r="1922" spans="2:24" ht="18.600000000000001" hidden="1" thickBot="1">
      <c r="B1922" s="136"/>
      <c r="C1922" s="137">
        <v>1012</v>
      </c>
      <c r="D1922" s="145" t="s">
        <v>212</v>
      </c>
      <c r="E1922" s="702"/>
      <c r="F1922" s="449"/>
      <c r="G1922" s="245"/>
      <c r="H1922" s="245"/>
      <c r="I1922" s="476">
        <f t="shared" si="512"/>
        <v>0</v>
      </c>
      <c r="J1922" s="243" t="str">
        <f t="shared" si="506"/>
        <v/>
      </c>
      <c r="K1922" s="244"/>
      <c r="L1922" s="423"/>
      <c r="M1922" s="252"/>
      <c r="N1922" s="315">
        <f t="shared" si="513"/>
        <v>0</v>
      </c>
      <c r="O1922" s="424">
        <f t="shared" si="514"/>
        <v>0</v>
      </c>
      <c r="P1922" s="244"/>
      <c r="Q1922" s="423"/>
      <c r="R1922" s="252"/>
      <c r="S1922" s="429">
        <f t="shared" si="515"/>
        <v>0</v>
      </c>
      <c r="T1922" s="315">
        <f t="shared" si="516"/>
        <v>0</v>
      </c>
      <c r="U1922" s="252"/>
      <c r="V1922" s="252"/>
      <c r="W1922" s="253"/>
      <c r="X1922" s="313">
        <f t="shared" si="507"/>
        <v>0</v>
      </c>
    </row>
    <row r="1923" spans="2:24" ht="18.600000000000001" hidden="1" thickBot="1">
      <c r="B1923" s="136"/>
      <c r="C1923" s="137">
        <v>1013</v>
      </c>
      <c r="D1923" s="145" t="s">
        <v>213</v>
      </c>
      <c r="E1923" s="702"/>
      <c r="F1923" s="449"/>
      <c r="G1923" s="245"/>
      <c r="H1923" s="245"/>
      <c r="I1923" s="476">
        <f t="shared" si="512"/>
        <v>0</v>
      </c>
      <c r="J1923" s="243" t="str">
        <f t="shared" si="506"/>
        <v/>
      </c>
      <c r="K1923" s="244"/>
      <c r="L1923" s="423"/>
      <c r="M1923" s="252"/>
      <c r="N1923" s="315">
        <f t="shared" si="513"/>
        <v>0</v>
      </c>
      <c r="O1923" s="424">
        <f t="shared" si="514"/>
        <v>0</v>
      </c>
      <c r="P1923" s="244"/>
      <c r="Q1923" s="423"/>
      <c r="R1923" s="252"/>
      <c r="S1923" s="429">
        <f t="shared" si="515"/>
        <v>0</v>
      </c>
      <c r="T1923" s="315">
        <f t="shared" si="516"/>
        <v>0</v>
      </c>
      <c r="U1923" s="252"/>
      <c r="V1923" s="252"/>
      <c r="W1923" s="253"/>
      <c r="X1923" s="313">
        <f t="shared" si="507"/>
        <v>0</v>
      </c>
    </row>
    <row r="1924" spans="2:24" ht="18.600000000000001" hidden="1" thickBot="1">
      <c r="B1924" s="136"/>
      <c r="C1924" s="137">
        <v>1014</v>
      </c>
      <c r="D1924" s="145" t="s">
        <v>214</v>
      </c>
      <c r="E1924" s="702"/>
      <c r="F1924" s="449"/>
      <c r="G1924" s="245"/>
      <c r="H1924" s="245"/>
      <c r="I1924" s="476">
        <f t="shared" si="512"/>
        <v>0</v>
      </c>
      <c r="J1924" s="243" t="str">
        <f t="shared" si="506"/>
        <v/>
      </c>
      <c r="K1924" s="244"/>
      <c r="L1924" s="423"/>
      <c r="M1924" s="252"/>
      <c r="N1924" s="315">
        <f t="shared" si="513"/>
        <v>0</v>
      </c>
      <c r="O1924" s="424">
        <f t="shared" si="514"/>
        <v>0</v>
      </c>
      <c r="P1924" s="244"/>
      <c r="Q1924" s="423"/>
      <c r="R1924" s="252"/>
      <c r="S1924" s="429">
        <f t="shared" si="515"/>
        <v>0</v>
      </c>
      <c r="T1924" s="315">
        <f t="shared" si="516"/>
        <v>0</v>
      </c>
      <c r="U1924" s="252"/>
      <c r="V1924" s="252"/>
      <c r="W1924" s="253"/>
      <c r="X1924" s="313">
        <f t="shared" si="507"/>
        <v>0</v>
      </c>
    </row>
    <row r="1925" spans="2:24" ht="18.600000000000001" thickBot="1">
      <c r="B1925" s="136"/>
      <c r="C1925" s="137">
        <v>1015</v>
      </c>
      <c r="D1925" s="145" t="s">
        <v>215</v>
      </c>
      <c r="E1925" s="702"/>
      <c r="F1925" s="449"/>
      <c r="G1925" s="245">
        <v>3000</v>
      </c>
      <c r="H1925" s="245"/>
      <c r="I1925" s="476">
        <f t="shared" si="512"/>
        <v>3000</v>
      </c>
      <c r="J1925" s="243">
        <f t="shared" si="506"/>
        <v>1</v>
      </c>
      <c r="K1925" s="244"/>
      <c r="L1925" s="423"/>
      <c r="M1925" s="252"/>
      <c r="N1925" s="315">
        <f t="shared" si="513"/>
        <v>3000</v>
      </c>
      <c r="O1925" s="424">
        <f t="shared" si="514"/>
        <v>-3000</v>
      </c>
      <c r="P1925" s="244"/>
      <c r="Q1925" s="423"/>
      <c r="R1925" s="252"/>
      <c r="S1925" s="429">
        <f t="shared" si="515"/>
        <v>3000</v>
      </c>
      <c r="T1925" s="315">
        <f t="shared" si="516"/>
        <v>-3000</v>
      </c>
      <c r="U1925" s="252"/>
      <c r="V1925" s="252"/>
      <c r="W1925" s="253"/>
      <c r="X1925" s="313">
        <f t="shared" si="507"/>
        <v>-3000</v>
      </c>
    </row>
    <row r="1926" spans="2:24" ht="18.600000000000001" thickBot="1">
      <c r="B1926" s="136"/>
      <c r="C1926" s="137">
        <v>1016</v>
      </c>
      <c r="D1926" s="145" t="s">
        <v>216</v>
      </c>
      <c r="E1926" s="702"/>
      <c r="F1926" s="449"/>
      <c r="G1926" s="245">
        <v>8000</v>
      </c>
      <c r="H1926" s="245"/>
      <c r="I1926" s="476">
        <f t="shared" si="512"/>
        <v>8000</v>
      </c>
      <c r="J1926" s="243">
        <f t="shared" si="506"/>
        <v>1</v>
      </c>
      <c r="K1926" s="244"/>
      <c r="L1926" s="423"/>
      <c r="M1926" s="252"/>
      <c r="N1926" s="315">
        <f t="shared" si="513"/>
        <v>8000</v>
      </c>
      <c r="O1926" s="424">
        <f t="shared" si="514"/>
        <v>-8000</v>
      </c>
      <c r="P1926" s="244"/>
      <c r="Q1926" s="423"/>
      <c r="R1926" s="252"/>
      <c r="S1926" s="429">
        <f t="shared" si="515"/>
        <v>8000</v>
      </c>
      <c r="T1926" s="315">
        <f t="shared" si="516"/>
        <v>-8000</v>
      </c>
      <c r="U1926" s="252"/>
      <c r="V1926" s="252"/>
      <c r="W1926" s="253"/>
      <c r="X1926" s="313">
        <f t="shared" si="507"/>
        <v>-8000</v>
      </c>
    </row>
    <row r="1927" spans="2:24" ht="18.600000000000001" thickBot="1">
      <c r="B1927" s="140"/>
      <c r="C1927" s="164">
        <v>1020</v>
      </c>
      <c r="D1927" s="165" t="s">
        <v>217</v>
      </c>
      <c r="E1927" s="702"/>
      <c r="F1927" s="449"/>
      <c r="G1927" s="245">
        <v>5000</v>
      </c>
      <c r="H1927" s="245"/>
      <c r="I1927" s="476">
        <f t="shared" si="512"/>
        <v>5000</v>
      </c>
      <c r="J1927" s="243">
        <f t="shared" si="506"/>
        <v>1</v>
      </c>
      <c r="K1927" s="244"/>
      <c r="L1927" s="423"/>
      <c r="M1927" s="252"/>
      <c r="N1927" s="315">
        <f t="shared" si="513"/>
        <v>5000</v>
      </c>
      <c r="O1927" s="424">
        <f t="shared" si="514"/>
        <v>-5000</v>
      </c>
      <c r="P1927" s="244"/>
      <c r="Q1927" s="423"/>
      <c r="R1927" s="252"/>
      <c r="S1927" s="429">
        <f t="shared" si="515"/>
        <v>5000</v>
      </c>
      <c r="T1927" s="315">
        <f t="shared" si="516"/>
        <v>-5000</v>
      </c>
      <c r="U1927" s="252"/>
      <c r="V1927" s="252"/>
      <c r="W1927" s="253"/>
      <c r="X1927" s="313">
        <f t="shared" si="507"/>
        <v>-5000</v>
      </c>
    </row>
    <row r="1928" spans="2:24" ht="18.600000000000001" hidden="1" thickBot="1">
      <c r="B1928" s="136"/>
      <c r="C1928" s="137">
        <v>1030</v>
      </c>
      <c r="D1928" s="145" t="s">
        <v>218</v>
      </c>
      <c r="E1928" s="702"/>
      <c r="F1928" s="449"/>
      <c r="G1928" s="245"/>
      <c r="H1928" s="245"/>
      <c r="I1928" s="476">
        <f t="shared" si="512"/>
        <v>0</v>
      </c>
      <c r="J1928" s="243" t="str">
        <f t="shared" si="506"/>
        <v/>
      </c>
      <c r="K1928" s="244"/>
      <c r="L1928" s="423"/>
      <c r="M1928" s="252"/>
      <c r="N1928" s="315">
        <f t="shared" si="513"/>
        <v>0</v>
      </c>
      <c r="O1928" s="424">
        <f t="shared" si="514"/>
        <v>0</v>
      </c>
      <c r="P1928" s="244"/>
      <c r="Q1928" s="423"/>
      <c r="R1928" s="252"/>
      <c r="S1928" s="429">
        <f t="shared" si="515"/>
        <v>0</v>
      </c>
      <c r="T1928" s="315">
        <f t="shared" si="516"/>
        <v>0</v>
      </c>
      <c r="U1928" s="252"/>
      <c r="V1928" s="252"/>
      <c r="W1928" s="253"/>
      <c r="X1928" s="313">
        <f t="shared" si="507"/>
        <v>0</v>
      </c>
    </row>
    <row r="1929" spans="2:24" ht="18.600000000000001" hidden="1" thickBot="1">
      <c r="B1929" s="136"/>
      <c r="C1929" s="164">
        <v>1051</v>
      </c>
      <c r="D1929" s="167" t="s">
        <v>219</v>
      </c>
      <c r="E1929" s="702"/>
      <c r="F1929" s="449"/>
      <c r="G1929" s="245"/>
      <c r="H1929" s="245"/>
      <c r="I1929" s="476">
        <f t="shared" si="512"/>
        <v>0</v>
      </c>
      <c r="J1929" s="243" t="str">
        <f t="shared" si="506"/>
        <v/>
      </c>
      <c r="K1929" s="244"/>
      <c r="L1929" s="423"/>
      <c r="M1929" s="252"/>
      <c r="N1929" s="315">
        <f t="shared" si="513"/>
        <v>0</v>
      </c>
      <c r="O1929" s="424">
        <f t="shared" si="514"/>
        <v>0</v>
      </c>
      <c r="P1929" s="244"/>
      <c r="Q1929" s="661"/>
      <c r="R1929" s="665"/>
      <c r="S1929" s="665"/>
      <c r="T1929" s="665"/>
      <c r="U1929" s="665"/>
      <c r="V1929" s="665"/>
      <c r="W1929" s="709"/>
      <c r="X1929" s="313">
        <f t="shared" si="507"/>
        <v>0</v>
      </c>
    </row>
    <row r="1930" spans="2:24" ht="18.600000000000001" hidden="1" thickBot="1">
      <c r="B1930" s="136"/>
      <c r="C1930" s="137">
        <v>1052</v>
      </c>
      <c r="D1930" s="145" t="s">
        <v>220</v>
      </c>
      <c r="E1930" s="702"/>
      <c r="F1930" s="449"/>
      <c r="G1930" s="245"/>
      <c r="H1930" s="245"/>
      <c r="I1930" s="476">
        <f t="shared" si="512"/>
        <v>0</v>
      </c>
      <c r="J1930" s="243" t="str">
        <f t="shared" si="506"/>
        <v/>
      </c>
      <c r="K1930" s="244"/>
      <c r="L1930" s="423"/>
      <c r="M1930" s="252"/>
      <c r="N1930" s="315">
        <f t="shared" si="513"/>
        <v>0</v>
      </c>
      <c r="O1930" s="424">
        <f t="shared" si="514"/>
        <v>0</v>
      </c>
      <c r="P1930" s="244"/>
      <c r="Q1930" s="661"/>
      <c r="R1930" s="665"/>
      <c r="S1930" s="665"/>
      <c r="T1930" s="665"/>
      <c r="U1930" s="665"/>
      <c r="V1930" s="665"/>
      <c r="W1930" s="709"/>
      <c r="X1930" s="313">
        <f t="shared" si="507"/>
        <v>0</v>
      </c>
    </row>
    <row r="1931" spans="2:24" ht="18.600000000000001" hidden="1" thickBot="1">
      <c r="B1931" s="136"/>
      <c r="C1931" s="168">
        <v>1053</v>
      </c>
      <c r="D1931" s="169" t="s">
        <v>1680</v>
      </c>
      <c r="E1931" s="702"/>
      <c r="F1931" s="449"/>
      <c r="G1931" s="245"/>
      <c r="H1931" s="245"/>
      <c r="I1931" s="476">
        <f t="shared" si="512"/>
        <v>0</v>
      </c>
      <c r="J1931" s="243" t="str">
        <f t="shared" si="506"/>
        <v/>
      </c>
      <c r="K1931" s="244"/>
      <c r="L1931" s="423"/>
      <c r="M1931" s="252"/>
      <c r="N1931" s="315">
        <f t="shared" si="513"/>
        <v>0</v>
      </c>
      <c r="O1931" s="424">
        <f t="shared" si="514"/>
        <v>0</v>
      </c>
      <c r="P1931" s="244"/>
      <c r="Q1931" s="661"/>
      <c r="R1931" s="665"/>
      <c r="S1931" s="665"/>
      <c r="T1931" s="665"/>
      <c r="U1931" s="665"/>
      <c r="V1931" s="665"/>
      <c r="W1931" s="709"/>
      <c r="X1931" s="313">
        <f t="shared" si="507"/>
        <v>0</v>
      </c>
    </row>
    <row r="1932" spans="2:24" ht="18.600000000000001" hidden="1" thickBot="1">
      <c r="B1932" s="136"/>
      <c r="C1932" s="137">
        <v>1062</v>
      </c>
      <c r="D1932" s="139" t="s">
        <v>221</v>
      </c>
      <c r="E1932" s="702"/>
      <c r="F1932" s="449"/>
      <c r="G1932" s="245"/>
      <c r="H1932" s="245"/>
      <c r="I1932" s="476">
        <f t="shared" si="512"/>
        <v>0</v>
      </c>
      <c r="J1932" s="243" t="str">
        <f t="shared" si="506"/>
        <v/>
      </c>
      <c r="K1932" s="244"/>
      <c r="L1932" s="423"/>
      <c r="M1932" s="252"/>
      <c r="N1932" s="315">
        <f t="shared" si="513"/>
        <v>0</v>
      </c>
      <c r="O1932" s="424">
        <f t="shared" si="514"/>
        <v>0</v>
      </c>
      <c r="P1932" s="244"/>
      <c r="Q1932" s="423"/>
      <c r="R1932" s="252"/>
      <c r="S1932" s="429">
        <f>+IF(+(L1932+M1932)&gt;=I1932,+M1932,+(+I1932-L1932))</f>
        <v>0</v>
      </c>
      <c r="T1932" s="315">
        <f>Q1932+R1932-S1932</f>
        <v>0</v>
      </c>
      <c r="U1932" s="252"/>
      <c r="V1932" s="252"/>
      <c r="W1932" s="253"/>
      <c r="X1932" s="313">
        <f t="shared" si="507"/>
        <v>0</v>
      </c>
    </row>
    <row r="1933" spans="2:24" ht="18.600000000000001" hidden="1" thickBot="1">
      <c r="B1933" s="136"/>
      <c r="C1933" s="137">
        <v>1063</v>
      </c>
      <c r="D1933" s="139" t="s">
        <v>222</v>
      </c>
      <c r="E1933" s="702"/>
      <c r="F1933" s="449"/>
      <c r="G1933" s="245"/>
      <c r="H1933" s="245"/>
      <c r="I1933" s="476">
        <f t="shared" si="512"/>
        <v>0</v>
      </c>
      <c r="J1933" s="243" t="str">
        <f t="shared" si="506"/>
        <v/>
      </c>
      <c r="K1933" s="244"/>
      <c r="L1933" s="423"/>
      <c r="M1933" s="252"/>
      <c r="N1933" s="315">
        <f t="shared" si="513"/>
        <v>0</v>
      </c>
      <c r="O1933" s="424">
        <f t="shared" si="514"/>
        <v>0</v>
      </c>
      <c r="P1933" s="244"/>
      <c r="Q1933" s="661"/>
      <c r="R1933" s="665"/>
      <c r="S1933" s="665"/>
      <c r="T1933" s="665"/>
      <c r="U1933" s="665"/>
      <c r="V1933" s="665"/>
      <c r="W1933" s="709"/>
      <c r="X1933" s="313">
        <f t="shared" si="507"/>
        <v>0</v>
      </c>
    </row>
    <row r="1934" spans="2:24" ht="18.600000000000001" hidden="1" thickBot="1">
      <c r="B1934" s="136"/>
      <c r="C1934" s="168">
        <v>1069</v>
      </c>
      <c r="D1934" s="170" t="s">
        <v>223</v>
      </c>
      <c r="E1934" s="702"/>
      <c r="F1934" s="449"/>
      <c r="G1934" s="245"/>
      <c r="H1934" s="245"/>
      <c r="I1934" s="476">
        <f t="shared" si="512"/>
        <v>0</v>
      </c>
      <c r="J1934" s="243" t="str">
        <f t="shared" ref="J1934:J1965" si="517">(IF($E1934&lt;&gt;0,$J$2,IF($I1934&lt;&gt;0,$J$2,"")))</f>
        <v/>
      </c>
      <c r="K1934" s="244"/>
      <c r="L1934" s="423"/>
      <c r="M1934" s="252"/>
      <c r="N1934" s="315">
        <f t="shared" si="513"/>
        <v>0</v>
      </c>
      <c r="O1934" s="424">
        <f t="shared" si="514"/>
        <v>0</v>
      </c>
      <c r="P1934" s="244"/>
      <c r="Q1934" s="423"/>
      <c r="R1934" s="252"/>
      <c r="S1934" s="429">
        <f>+IF(+(L1934+M1934)&gt;=I1934,+M1934,+(+I1934-L1934))</f>
        <v>0</v>
      </c>
      <c r="T1934" s="315">
        <f>Q1934+R1934-S1934</f>
        <v>0</v>
      </c>
      <c r="U1934" s="252"/>
      <c r="V1934" s="252"/>
      <c r="W1934" s="253"/>
      <c r="X1934" s="313">
        <f t="shared" ref="X1934:X1965" si="518">T1934-U1934-V1934-W1934</f>
        <v>0</v>
      </c>
    </row>
    <row r="1935" spans="2:24" ht="31.8" hidden="1" thickBot="1">
      <c r="B1935" s="140"/>
      <c r="C1935" s="137">
        <v>1091</v>
      </c>
      <c r="D1935" s="145" t="s">
        <v>224</v>
      </c>
      <c r="E1935" s="702"/>
      <c r="F1935" s="449"/>
      <c r="G1935" s="245"/>
      <c r="H1935" s="245"/>
      <c r="I1935" s="476">
        <f t="shared" si="512"/>
        <v>0</v>
      </c>
      <c r="J1935" s="243" t="str">
        <f t="shared" si="517"/>
        <v/>
      </c>
      <c r="K1935" s="244"/>
      <c r="L1935" s="423"/>
      <c r="M1935" s="252"/>
      <c r="N1935" s="315">
        <f t="shared" si="513"/>
        <v>0</v>
      </c>
      <c r="O1935" s="424">
        <f t="shared" si="514"/>
        <v>0</v>
      </c>
      <c r="P1935" s="244"/>
      <c r="Q1935" s="423"/>
      <c r="R1935" s="252"/>
      <c r="S1935" s="429">
        <f>+IF(+(L1935+M1935)&gt;=I1935,+M1935,+(+I1935-L1935))</f>
        <v>0</v>
      </c>
      <c r="T1935" s="315">
        <f>Q1935+R1935-S1935</f>
        <v>0</v>
      </c>
      <c r="U1935" s="252"/>
      <c r="V1935" s="252"/>
      <c r="W1935" s="253"/>
      <c r="X1935" s="313">
        <f t="shared" si="518"/>
        <v>0</v>
      </c>
    </row>
    <row r="1936" spans="2:24" ht="18.600000000000001" hidden="1" thickBot="1">
      <c r="B1936" s="136"/>
      <c r="C1936" s="137">
        <v>1092</v>
      </c>
      <c r="D1936" s="145" t="s">
        <v>351</v>
      </c>
      <c r="E1936" s="702"/>
      <c r="F1936" s="449"/>
      <c r="G1936" s="245"/>
      <c r="H1936" s="245"/>
      <c r="I1936" s="476">
        <f t="shared" si="512"/>
        <v>0</v>
      </c>
      <c r="J1936" s="243" t="str">
        <f t="shared" si="517"/>
        <v/>
      </c>
      <c r="K1936" s="244"/>
      <c r="L1936" s="423"/>
      <c r="M1936" s="252"/>
      <c r="N1936" s="315">
        <f t="shared" si="513"/>
        <v>0</v>
      </c>
      <c r="O1936" s="424">
        <f t="shared" si="514"/>
        <v>0</v>
      </c>
      <c r="P1936" s="244"/>
      <c r="Q1936" s="661"/>
      <c r="R1936" s="665"/>
      <c r="S1936" s="665"/>
      <c r="T1936" s="665"/>
      <c r="U1936" s="665"/>
      <c r="V1936" s="665"/>
      <c r="W1936" s="709"/>
      <c r="X1936" s="313">
        <f t="shared" si="518"/>
        <v>0</v>
      </c>
    </row>
    <row r="1937" spans="2:24" ht="18.600000000000001" hidden="1" thickBot="1">
      <c r="B1937" s="136"/>
      <c r="C1937" s="142">
        <v>1098</v>
      </c>
      <c r="D1937" s="146" t="s">
        <v>225</v>
      </c>
      <c r="E1937" s="702"/>
      <c r="F1937" s="449"/>
      <c r="G1937" s="245"/>
      <c r="H1937" s="245"/>
      <c r="I1937" s="476">
        <f t="shared" si="512"/>
        <v>0</v>
      </c>
      <c r="J1937" s="243" t="str">
        <f t="shared" si="517"/>
        <v/>
      </c>
      <c r="K1937" s="244"/>
      <c r="L1937" s="423"/>
      <c r="M1937" s="252"/>
      <c r="N1937" s="315">
        <f t="shared" si="513"/>
        <v>0</v>
      </c>
      <c r="O1937" s="424">
        <f t="shared" si="514"/>
        <v>0</v>
      </c>
      <c r="P1937" s="244"/>
      <c r="Q1937" s="423"/>
      <c r="R1937" s="252"/>
      <c r="S1937" s="429">
        <f>+IF(+(L1937+M1937)&gt;=I1937,+M1937,+(+I1937-L1937))</f>
        <v>0</v>
      </c>
      <c r="T1937" s="315">
        <f>Q1937+R1937-S1937</f>
        <v>0</v>
      </c>
      <c r="U1937" s="252"/>
      <c r="V1937" s="252"/>
      <c r="W1937" s="253"/>
      <c r="X1937" s="313">
        <f t="shared" si="518"/>
        <v>0</v>
      </c>
    </row>
    <row r="1938" spans="2:24" ht="18.600000000000001" hidden="1" thickBot="1">
      <c r="B1938" s="684">
        <v>1900</v>
      </c>
      <c r="C1938" s="946" t="s">
        <v>285</v>
      </c>
      <c r="D1938" s="946"/>
      <c r="E1938" s="685"/>
      <c r="F1938" s="686">
        <f>SUM(F1939:F1941)</f>
        <v>0</v>
      </c>
      <c r="G1938" s="687">
        <f>SUM(G1939:G1941)</f>
        <v>0</v>
      </c>
      <c r="H1938" s="687">
        <f>SUM(H1939:H1941)</f>
        <v>0</v>
      </c>
      <c r="I1938" s="687">
        <f>SUM(I1939:I1941)</f>
        <v>0</v>
      </c>
      <c r="J1938" s="243" t="str">
        <f t="shared" si="517"/>
        <v/>
      </c>
      <c r="K1938" s="244"/>
      <c r="L1938" s="316">
        <f>SUM(L1939:L1941)</f>
        <v>0</v>
      </c>
      <c r="M1938" s="317">
        <f>SUM(M1939:M1941)</f>
        <v>0</v>
      </c>
      <c r="N1938" s="425">
        <f>SUM(N1939:N1941)</f>
        <v>0</v>
      </c>
      <c r="O1938" s="426">
        <f>SUM(O1939:O1941)</f>
        <v>0</v>
      </c>
      <c r="P1938" s="244"/>
      <c r="Q1938" s="663"/>
      <c r="R1938" s="664"/>
      <c r="S1938" s="664"/>
      <c r="T1938" s="664"/>
      <c r="U1938" s="664"/>
      <c r="V1938" s="664"/>
      <c r="W1938" s="710"/>
      <c r="X1938" s="313">
        <f t="shared" si="518"/>
        <v>0</v>
      </c>
    </row>
    <row r="1939" spans="2:24" ht="18.600000000000001" hidden="1" thickBot="1">
      <c r="B1939" s="136"/>
      <c r="C1939" s="144">
        <v>1901</v>
      </c>
      <c r="D1939" s="138" t="s">
        <v>286</v>
      </c>
      <c r="E1939" s="702"/>
      <c r="F1939" s="449"/>
      <c r="G1939" s="245"/>
      <c r="H1939" s="245"/>
      <c r="I1939" s="476">
        <f>F1939+G1939+H1939</f>
        <v>0</v>
      </c>
      <c r="J1939" s="243" t="str">
        <f t="shared" si="517"/>
        <v/>
      </c>
      <c r="K1939" s="244"/>
      <c r="L1939" s="423"/>
      <c r="M1939" s="252"/>
      <c r="N1939" s="315">
        <f>I1939</f>
        <v>0</v>
      </c>
      <c r="O1939" s="424">
        <f>L1939+M1939-N1939</f>
        <v>0</v>
      </c>
      <c r="P1939" s="244"/>
      <c r="Q1939" s="661"/>
      <c r="R1939" s="665"/>
      <c r="S1939" s="665"/>
      <c r="T1939" s="665"/>
      <c r="U1939" s="665"/>
      <c r="V1939" s="665"/>
      <c r="W1939" s="709"/>
      <c r="X1939" s="313">
        <f t="shared" si="518"/>
        <v>0</v>
      </c>
    </row>
    <row r="1940" spans="2:24" ht="18.600000000000001" hidden="1" thickBot="1">
      <c r="B1940" s="136"/>
      <c r="C1940" s="137">
        <v>1981</v>
      </c>
      <c r="D1940" s="139" t="s">
        <v>287</v>
      </c>
      <c r="E1940" s="702"/>
      <c r="F1940" s="449"/>
      <c r="G1940" s="245"/>
      <c r="H1940" s="245"/>
      <c r="I1940" s="476">
        <f>F1940+G1940+H1940</f>
        <v>0</v>
      </c>
      <c r="J1940" s="243" t="str">
        <f t="shared" si="517"/>
        <v/>
      </c>
      <c r="K1940" s="244"/>
      <c r="L1940" s="423"/>
      <c r="M1940" s="252"/>
      <c r="N1940" s="315">
        <f>I1940</f>
        <v>0</v>
      </c>
      <c r="O1940" s="424">
        <f>L1940+M1940-N1940</f>
        <v>0</v>
      </c>
      <c r="P1940" s="244"/>
      <c r="Q1940" s="661"/>
      <c r="R1940" s="665"/>
      <c r="S1940" s="665"/>
      <c r="T1940" s="665"/>
      <c r="U1940" s="665"/>
      <c r="V1940" s="665"/>
      <c r="W1940" s="709"/>
      <c r="X1940" s="313">
        <f t="shared" si="518"/>
        <v>0</v>
      </c>
    </row>
    <row r="1941" spans="2:24" ht="18.600000000000001" hidden="1" thickBot="1">
      <c r="B1941" s="136"/>
      <c r="C1941" s="142">
        <v>1991</v>
      </c>
      <c r="D1941" s="141" t="s">
        <v>288</v>
      </c>
      <c r="E1941" s="702"/>
      <c r="F1941" s="449"/>
      <c r="G1941" s="245"/>
      <c r="H1941" s="245"/>
      <c r="I1941" s="476">
        <f>F1941+G1941+H1941</f>
        <v>0</v>
      </c>
      <c r="J1941" s="243" t="str">
        <f t="shared" si="517"/>
        <v/>
      </c>
      <c r="K1941" s="244"/>
      <c r="L1941" s="423"/>
      <c r="M1941" s="252"/>
      <c r="N1941" s="315">
        <f>I1941</f>
        <v>0</v>
      </c>
      <c r="O1941" s="424">
        <f>L1941+M1941-N1941</f>
        <v>0</v>
      </c>
      <c r="P1941" s="244"/>
      <c r="Q1941" s="661"/>
      <c r="R1941" s="665"/>
      <c r="S1941" s="665"/>
      <c r="T1941" s="665"/>
      <c r="U1941" s="665"/>
      <c r="V1941" s="665"/>
      <c r="W1941" s="709"/>
      <c r="X1941" s="313">
        <f t="shared" si="518"/>
        <v>0</v>
      </c>
    </row>
    <row r="1942" spans="2:24" ht="18.600000000000001" hidden="1" thickBot="1">
      <c r="B1942" s="684">
        <v>2100</v>
      </c>
      <c r="C1942" s="946" t="s">
        <v>1066</v>
      </c>
      <c r="D1942" s="946"/>
      <c r="E1942" s="685"/>
      <c r="F1942" s="686">
        <f>SUM(F1943:F1947)</f>
        <v>0</v>
      </c>
      <c r="G1942" s="687">
        <f>SUM(G1943:G1947)</f>
        <v>0</v>
      </c>
      <c r="H1942" s="687">
        <f>SUM(H1943:H1947)</f>
        <v>0</v>
      </c>
      <c r="I1942" s="687">
        <f>SUM(I1943:I1947)</f>
        <v>0</v>
      </c>
      <c r="J1942" s="243" t="str">
        <f t="shared" si="517"/>
        <v/>
      </c>
      <c r="K1942" s="244"/>
      <c r="L1942" s="316">
        <f>SUM(L1943:L1947)</f>
        <v>0</v>
      </c>
      <c r="M1942" s="317">
        <f>SUM(M1943:M1947)</f>
        <v>0</v>
      </c>
      <c r="N1942" s="425">
        <f>SUM(N1943:N1947)</f>
        <v>0</v>
      </c>
      <c r="O1942" s="426">
        <f>SUM(O1943:O1947)</f>
        <v>0</v>
      </c>
      <c r="P1942" s="244"/>
      <c r="Q1942" s="663"/>
      <c r="R1942" s="664"/>
      <c r="S1942" s="664"/>
      <c r="T1942" s="664"/>
      <c r="U1942" s="664"/>
      <c r="V1942" s="664"/>
      <c r="W1942" s="710"/>
      <c r="X1942" s="313">
        <f t="shared" si="518"/>
        <v>0</v>
      </c>
    </row>
    <row r="1943" spans="2:24" ht="18.600000000000001" hidden="1" thickBot="1">
      <c r="B1943" s="136"/>
      <c r="C1943" s="144">
        <v>2110</v>
      </c>
      <c r="D1943" s="147" t="s">
        <v>226</v>
      </c>
      <c r="E1943" s="702"/>
      <c r="F1943" s="449"/>
      <c r="G1943" s="245"/>
      <c r="H1943" s="245"/>
      <c r="I1943" s="476">
        <f>F1943+G1943+H1943</f>
        <v>0</v>
      </c>
      <c r="J1943" s="243" t="str">
        <f t="shared" si="517"/>
        <v/>
      </c>
      <c r="K1943" s="244"/>
      <c r="L1943" s="423"/>
      <c r="M1943" s="252"/>
      <c r="N1943" s="315">
        <f>I1943</f>
        <v>0</v>
      </c>
      <c r="O1943" s="424">
        <f>L1943+M1943-N1943</f>
        <v>0</v>
      </c>
      <c r="P1943" s="244"/>
      <c r="Q1943" s="661"/>
      <c r="R1943" s="665"/>
      <c r="S1943" s="665"/>
      <c r="T1943" s="665"/>
      <c r="U1943" s="665"/>
      <c r="V1943" s="665"/>
      <c r="W1943" s="709"/>
      <c r="X1943" s="313">
        <f t="shared" si="518"/>
        <v>0</v>
      </c>
    </row>
    <row r="1944" spans="2:24" ht="18.600000000000001" hidden="1" thickBot="1">
      <c r="B1944" s="171"/>
      <c r="C1944" s="137">
        <v>2120</v>
      </c>
      <c r="D1944" s="159" t="s">
        <v>227</v>
      </c>
      <c r="E1944" s="702"/>
      <c r="F1944" s="449"/>
      <c r="G1944" s="245"/>
      <c r="H1944" s="245"/>
      <c r="I1944" s="476">
        <f>F1944+G1944+H1944</f>
        <v>0</v>
      </c>
      <c r="J1944" s="243" t="str">
        <f t="shared" si="517"/>
        <v/>
      </c>
      <c r="K1944" s="244"/>
      <c r="L1944" s="423"/>
      <c r="M1944" s="252"/>
      <c r="N1944" s="315">
        <f>I1944</f>
        <v>0</v>
      </c>
      <c r="O1944" s="424">
        <f>L1944+M1944-N1944</f>
        <v>0</v>
      </c>
      <c r="P1944" s="244"/>
      <c r="Q1944" s="661"/>
      <c r="R1944" s="665"/>
      <c r="S1944" s="665"/>
      <c r="T1944" s="665"/>
      <c r="U1944" s="665"/>
      <c r="V1944" s="665"/>
      <c r="W1944" s="709"/>
      <c r="X1944" s="313">
        <f t="shared" si="518"/>
        <v>0</v>
      </c>
    </row>
    <row r="1945" spans="2:24" ht="18.600000000000001" hidden="1" thickBot="1">
      <c r="B1945" s="171"/>
      <c r="C1945" s="137">
        <v>2125</v>
      </c>
      <c r="D1945" s="156" t="s">
        <v>1059</v>
      </c>
      <c r="E1945" s="702"/>
      <c r="F1945" s="592">
        <v>0</v>
      </c>
      <c r="G1945" s="592">
        <v>0</v>
      </c>
      <c r="H1945" s="592">
        <v>0</v>
      </c>
      <c r="I1945" s="476">
        <f>F1945+G1945+H1945</f>
        <v>0</v>
      </c>
      <c r="J1945" s="243" t="str">
        <f t="shared" si="517"/>
        <v/>
      </c>
      <c r="K1945" s="244"/>
      <c r="L1945" s="423"/>
      <c r="M1945" s="252"/>
      <c r="N1945" s="315">
        <f>I1945</f>
        <v>0</v>
      </c>
      <c r="O1945" s="424">
        <f>L1945+M1945-N1945</f>
        <v>0</v>
      </c>
      <c r="P1945" s="244"/>
      <c r="Q1945" s="661"/>
      <c r="R1945" s="665"/>
      <c r="S1945" s="665"/>
      <c r="T1945" s="665"/>
      <c r="U1945" s="665"/>
      <c r="V1945" s="665"/>
      <c r="W1945" s="709"/>
      <c r="X1945" s="313">
        <f t="shared" si="518"/>
        <v>0</v>
      </c>
    </row>
    <row r="1946" spans="2:24" ht="18.600000000000001" hidden="1" thickBot="1">
      <c r="B1946" s="143"/>
      <c r="C1946" s="137">
        <v>2140</v>
      </c>
      <c r="D1946" s="159" t="s">
        <v>229</v>
      </c>
      <c r="E1946" s="702"/>
      <c r="F1946" s="592">
        <v>0</v>
      </c>
      <c r="G1946" s="592">
        <v>0</v>
      </c>
      <c r="H1946" s="592">
        <v>0</v>
      </c>
      <c r="I1946" s="476">
        <f>F1946+G1946+H1946</f>
        <v>0</v>
      </c>
      <c r="J1946" s="243" t="str">
        <f t="shared" si="517"/>
        <v/>
      </c>
      <c r="K1946" s="244"/>
      <c r="L1946" s="423"/>
      <c r="M1946" s="252"/>
      <c r="N1946" s="315">
        <f>I1946</f>
        <v>0</v>
      </c>
      <c r="O1946" s="424">
        <f>L1946+M1946-N1946</f>
        <v>0</v>
      </c>
      <c r="P1946" s="244"/>
      <c r="Q1946" s="661"/>
      <c r="R1946" s="665"/>
      <c r="S1946" s="665"/>
      <c r="T1946" s="665"/>
      <c r="U1946" s="665"/>
      <c r="V1946" s="665"/>
      <c r="W1946" s="709"/>
      <c r="X1946" s="313">
        <f t="shared" si="518"/>
        <v>0</v>
      </c>
    </row>
    <row r="1947" spans="2:24" ht="18.600000000000001" hidden="1" thickBot="1">
      <c r="B1947" s="136"/>
      <c r="C1947" s="142">
        <v>2190</v>
      </c>
      <c r="D1947" s="491" t="s">
        <v>230</v>
      </c>
      <c r="E1947" s="702"/>
      <c r="F1947" s="449"/>
      <c r="G1947" s="245"/>
      <c r="H1947" s="245"/>
      <c r="I1947" s="476">
        <f>F1947+G1947+H1947</f>
        <v>0</v>
      </c>
      <c r="J1947" s="243" t="str">
        <f t="shared" si="517"/>
        <v/>
      </c>
      <c r="K1947" s="244"/>
      <c r="L1947" s="423"/>
      <c r="M1947" s="252"/>
      <c r="N1947" s="315">
        <f>I1947</f>
        <v>0</v>
      </c>
      <c r="O1947" s="424">
        <f>L1947+M1947-N1947</f>
        <v>0</v>
      </c>
      <c r="P1947" s="244"/>
      <c r="Q1947" s="661"/>
      <c r="R1947" s="665"/>
      <c r="S1947" s="665"/>
      <c r="T1947" s="665"/>
      <c r="U1947" s="665"/>
      <c r="V1947" s="665"/>
      <c r="W1947" s="709"/>
      <c r="X1947" s="313">
        <f t="shared" si="518"/>
        <v>0</v>
      </c>
    </row>
    <row r="1948" spans="2:24" ht="18.600000000000001" hidden="1" thickBot="1">
      <c r="B1948" s="684">
        <v>2200</v>
      </c>
      <c r="C1948" s="946" t="s">
        <v>231</v>
      </c>
      <c r="D1948" s="946"/>
      <c r="E1948" s="685"/>
      <c r="F1948" s="686">
        <f>SUM(F1949:F1950)</f>
        <v>0</v>
      </c>
      <c r="G1948" s="687">
        <f>SUM(G1949:G1950)</f>
        <v>0</v>
      </c>
      <c r="H1948" s="687">
        <f>SUM(H1949:H1950)</f>
        <v>0</v>
      </c>
      <c r="I1948" s="687">
        <f>SUM(I1949:I1950)</f>
        <v>0</v>
      </c>
      <c r="J1948" s="243" t="str">
        <f t="shared" si="517"/>
        <v/>
      </c>
      <c r="K1948" s="244"/>
      <c r="L1948" s="316">
        <f>SUM(L1949:L1950)</f>
        <v>0</v>
      </c>
      <c r="M1948" s="317">
        <f>SUM(M1949:M1950)</f>
        <v>0</v>
      </c>
      <c r="N1948" s="425">
        <f>SUM(N1949:N1950)</f>
        <v>0</v>
      </c>
      <c r="O1948" s="426">
        <f>SUM(O1949:O1950)</f>
        <v>0</v>
      </c>
      <c r="P1948" s="244"/>
      <c r="Q1948" s="663"/>
      <c r="R1948" s="664"/>
      <c r="S1948" s="664"/>
      <c r="T1948" s="664"/>
      <c r="U1948" s="664"/>
      <c r="V1948" s="664"/>
      <c r="W1948" s="710"/>
      <c r="X1948" s="313">
        <f t="shared" si="518"/>
        <v>0</v>
      </c>
    </row>
    <row r="1949" spans="2:24" ht="18.600000000000001" hidden="1" thickBot="1">
      <c r="B1949" s="136"/>
      <c r="C1949" s="137">
        <v>2221</v>
      </c>
      <c r="D1949" s="139" t="s">
        <v>1439</v>
      </c>
      <c r="E1949" s="702"/>
      <c r="F1949" s="449"/>
      <c r="G1949" s="245"/>
      <c r="H1949" s="245"/>
      <c r="I1949" s="476">
        <f>F1949+G1949+H1949</f>
        <v>0</v>
      </c>
      <c r="J1949" s="243" t="str">
        <f t="shared" si="517"/>
        <v/>
      </c>
      <c r="K1949" s="244"/>
      <c r="L1949" s="423"/>
      <c r="M1949" s="252"/>
      <c r="N1949" s="315">
        <f t="shared" ref="N1949:N1957" si="519">I1949</f>
        <v>0</v>
      </c>
      <c r="O1949" s="424">
        <f t="shared" ref="O1949:O1957" si="520">L1949+M1949-N1949</f>
        <v>0</v>
      </c>
      <c r="P1949" s="244"/>
      <c r="Q1949" s="661"/>
      <c r="R1949" s="665"/>
      <c r="S1949" s="665"/>
      <c r="T1949" s="665"/>
      <c r="U1949" s="665"/>
      <c r="V1949" s="665"/>
      <c r="W1949" s="709"/>
      <c r="X1949" s="313">
        <f t="shared" si="518"/>
        <v>0</v>
      </c>
    </row>
    <row r="1950" spans="2:24" ht="18.600000000000001" hidden="1" thickBot="1">
      <c r="B1950" s="136"/>
      <c r="C1950" s="142">
        <v>2224</v>
      </c>
      <c r="D1950" s="141" t="s">
        <v>232</v>
      </c>
      <c r="E1950" s="702"/>
      <c r="F1950" s="449"/>
      <c r="G1950" s="245"/>
      <c r="H1950" s="245"/>
      <c r="I1950" s="476">
        <f>F1950+G1950+H1950</f>
        <v>0</v>
      </c>
      <c r="J1950" s="243" t="str">
        <f t="shared" si="517"/>
        <v/>
      </c>
      <c r="K1950" s="244"/>
      <c r="L1950" s="423"/>
      <c r="M1950" s="252"/>
      <c r="N1950" s="315">
        <f t="shared" si="519"/>
        <v>0</v>
      </c>
      <c r="O1950" s="424">
        <f t="shared" si="520"/>
        <v>0</v>
      </c>
      <c r="P1950" s="244"/>
      <c r="Q1950" s="661"/>
      <c r="R1950" s="665"/>
      <c r="S1950" s="665"/>
      <c r="T1950" s="665"/>
      <c r="U1950" s="665"/>
      <c r="V1950" s="665"/>
      <c r="W1950" s="709"/>
      <c r="X1950" s="313">
        <f t="shared" si="518"/>
        <v>0</v>
      </c>
    </row>
    <row r="1951" spans="2:24" ht="18.600000000000001" hidden="1" thickBot="1">
      <c r="B1951" s="684">
        <v>2500</v>
      </c>
      <c r="C1951" s="949" t="s">
        <v>233</v>
      </c>
      <c r="D1951" s="949"/>
      <c r="E1951" s="685"/>
      <c r="F1951" s="688"/>
      <c r="G1951" s="689"/>
      <c r="H1951" s="689"/>
      <c r="I1951" s="690">
        <f>F1951+G1951+H1951</f>
        <v>0</v>
      </c>
      <c r="J1951" s="243" t="str">
        <f t="shared" si="517"/>
        <v/>
      </c>
      <c r="K1951" s="244"/>
      <c r="L1951" s="428"/>
      <c r="M1951" s="254"/>
      <c r="N1951" s="315">
        <f t="shared" si="519"/>
        <v>0</v>
      </c>
      <c r="O1951" s="424">
        <f t="shared" si="520"/>
        <v>0</v>
      </c>
      <c r="P1951" s="244"/>
      <c r="Q1951" s="663"/>
      <c r="R1951" s="664"/>
      <c r="S1951" s="665"/>
      <c r="T1951" s="665"/>
      <c r="U1951" s="664"/>
      <c r="V1951" s="665"/>
      <c r="W1951" s="709"/>
      <c r="X1951" s="313">
        <f t="shared" si="518"/>
        <v>0</v>
      </c>
    </row>
    <row r="1952" spans="2:24" ht="18.600000000000001" hidden="1" thickBot="1">
      <c r="B1952" s="684">
        <v>2600</v>
      </c>
      <c r="C1952" s="952" t="s">
        <v>234</v>
      </c>
      <c r="D1952" s="962"/>
      <c r="E1952" s="685"/>
      <c r="F1952" s="688"/>
      <c r="G1952" s="689"/>
      <c r="H1952" s="689"/>
      <c r="I1952" s="690">
        <f>F1952+G1952+H1952</f>
        <v>0</v>
      </c>
      <c r="J1952" s="243" t="str">
        <f t="shared" si="517"/>
        <v/>
      </c>
      <c r="K1952" s="244"/>
      <c r="L1952" s="428"/>
      <c r="M1952" s="254"/>
      <c r="N1952" s="315">
        <f t="shared" si="519"/>
        <v>0</v>
      </c>
      <c r="O1952" s="424">
        <f t="shared" si="520"/>
        <v>0</v>
      </c>
      <c r="P1952" s="244"/>
      <c r="Q1952" s="663"/>
      <c r="R1952" s="664"/>
      <c r="S1952" s="665"/>
      <c r="T1952" s="665"/>
      <c r="U1952" s="664"/>
      <c r="V1952" s="665"/>
      <c r="W1952" s="709"/>
      <c r="X1952" s="313">
        <f t="shared" si="518"/>
        <v>0</v>
      </c>
    </row>
    <row r="1953" spans="2:24" ht="18.600000000000001" hidden="1" thickBot="1">
      <c r="B1953" s="684">
        <v>2700</v>
      </c>
      <c r="C1953" s="952" t="s">
        <v>235</v>
      </c>
      <c r="D1953" s="962"/>
      <c r="E1953" s="685"/>
      <c r="F1953" s="688"/>
      <c r="G1953" s="689"/>
      <c r="H1953" s="689"/>
      <c r="I1953" s="690">
        <f>F1953+G1953+H1953</f>
        <v>0</v>
      </c>
      <c r="J1953" s="243" t="str">
        <f t="shared" si="517"/>
        <v/>
      </c>
      <c r="K1953" s="244"/>
      <c r="L1953" s="428"/>
      <c r="M1953" s="254"/>
      <c r="N1953" s="315">
        <f t="shared" si="519"/>
        <v>0</v>
      </c>
      <c r="O1953" s="424">
        <f t="shared" si="520"/>
        <v>0</v>
      </c>
      <c r="P1953" s="244"/>
      <c r="Q1953" s="663"/>
      <c r="R1953" s="664"/>
      <c r="S1953" s="665"/>
      <c r="T1953" s="665"/>
      <c r="U1953" s="664"/>
      <c r="V1953" s="665"/>
      <c r="W1953" s="709"/>
      <c r="X1953" s="313">
        <f t="shared" si="518"/>
        <v>0</v>
      </c>
    </row>
    <row r="1954" spans="2:24" ht="18.600000000000001" hidden="1" thickBot="1">
      <c r="B1954" s="684">
        <v>2800</v>
      </c>
      <c r="C1954" s="952" t="s">
        <v>1681</v>
      </c>
      <c r="D1954" s="962"/>
      <c r="E1954" s="685"/>
      <c r="F1954" s="686">
        <f>SUM(F1955:F1957)</f>
        <v>0</v>
      </c>
      <c r="G1954" s="687">
        <f>SUM(G1955:G1957)</f>
        <v>0</v>
      </c>
      <c r="H1954" s="687">
        <f>SUM(H1955:H1957)</f>
        <v>0</v>
      </c>
      <c r="I1954" s="687">
        <f>SUM(I1955:I1957)</f>
        <v>0</v>
      </c>
      <c r="J1954" s="243" t="str">
        <f t="shared" si="517"/>
        <v/>
      </c>
      <c r="K1954" s="244"/>
      <c r="L1954" s="428"/>
      <c r="M1954" s="254"/>
      <c r="N1954" s="315">
        <f t="shared" si="519"/>
        <v>0</v>
      </c>
      <c r="O1954" s="424">
        <f t="shared" si="520"/>
        <v>0</v>
      </c>
      <c r="P1954" s="244"/>
      <c r="Q1954" s="663"/>
      <c r="R1954" s="664"/>
      <c r="S1954" s="665"/>
      <c r="T1954" s="665"/>
      <c r="U1954" s="664"/>
      <c r="V1954" s="665"/>
      <c r="W1954" s="709"/>
      <c r="X1954" s="313">
        <f t="shared" si="518"/>
        <v>0</v>
      </c>
    </row>
    <row r="1955" spans="2:24" ht="18.600000000000001" hidden="1" thickBot="1">
      <c r="B1955" s="136"/>
      <c r="C1955" s="144">
        <v>2810</v>
      </c>
      <c r="D1955" s="138" t="s">
        <v>1880</v>
      </c>
      <c r="E1955" s="702"/>
      <c r="F1955" s="449"/>
      <c r="G1955" s="245"/>
      <c r="H1955" s="245"/>
      <c r="I1955" s="476"/>
      <c r="J1955" s="243" t="str">
        <f t="shared" si="517"/>
        <v/>
      </c>
      <c r="K1955" s="244"/>
      <c r="L1955" s="423"/>
      <c r="M1955" s="252"/>
      <c r="N1955" s="315">
        <f t="shared" si="519"/>
        <v>0</v>
      </c>
      <c r="O1955" s="424">
        <f t="shared" si="520"/>
        <v>0</v>
      </c>
      <c r="P1955" s="244"/>
      <c r="Q1955" s="661"/>
      <c r="R1955" s="665"/>
      <c r="S1955" s="665"/>
      <c r="T1955" s="665"/>
      <c r="U1955" s="665"/>
      <c r="V1955" s="665"/>
      <c r="W1955" s="709"/>
      <c r="X1955" s="313">
        <f t="shared" si="518"/>
        <v>0</v>
      </c>
    </row>
    <row r="1956" spans="2:24" ht="18.600000000000001" hidden="1" thickBot="1">
      <c r="B1956" s="136"/>
      <c r="C1956" s="137">
        <v>2820</v>
      </c>
      <c r="D1956" s="139" t="s">
        <v>1881</v>
      </c>
      <c r="E1956" s="702"/>
      <c r="F1956" s="449"/>
      <c r="G1956" s="245"/>
      <c r="H1956" s="245"/>
      <c r="I1956" s="476">
        <f>F1956+G1956+H1956</f>
        <v>0</v>
      </c>
      <c r="J1956" s="243" t="str">
        <f t="shared" si="517"/>
        <v/>
      </c>
      <c r="K1956" s="244"/>
      <c r="L1956" s="423"/>
      <c r="M1956" s="252"/>
      <c r="N1956" s="315">
        <f t="shared" si="519"/>
        <v>0</v>
      </c>
      <c r="O1956" s="424">
        <f t="shared" si="520"/>
        <v>0</v>
      </c>
      <c r="P1956" s="244"/>
      <c r="Q1956" s="661"/>
      <c r="R1956" s="665"/>
      <c r="S1956" s="665"/>
      <c r="T1956" s="665"/>
      <c r="U1956" s="665"/>
      <c r="V1956" s="665"/>
      <c r="W1956" s="709"/>
      <c r="X1956" s="313">
        <f t="shared" si="518"/>
        <v>0</v>
      </c>
    </row>
    <row r="1957" spans="2:24" ht="31.8" hidden="1" thickBot="1">
      <c r="B1957" s="136"/>
      <c r="C1957" s="142">
        <v>2890</v>
      </c>
      <c r="D1957" s="141" t="s">
        <v>1882</v>
      </c>
      <c r="E1957" s="702"/>
      <c r="F1957" s="449"/>
      <c r="G1957" s="245"/>
      <c r="H1957" s="245"/>
      <c r="I1957" s="476">
        <f>F1957+G1957+H1957</f>
        <v>0</v>
      </c>
      <c r="J1957" s="243" t="str">
        <f t="shared" si="517"/>
        <v/>
      </c>
      <c r="K1957" s="244"/>
      <c r="L1957" s="423"/>
      <c r="M1957" s="252"/>
      <c r="N1957" s="315">
        <f t="shared" si="519"/>
        <v>0</v>
      </c>
      <c r="O1957" s="424">
        <f t="shared" si="520"/>
        <v>0</v>
      </c>
      <c r="P1957" s="244"/>
      <c r="Q1957" s="661"/>
      <c r="R1957" s="665"/>
      <c r="S1957" s="665"/>
      <c r="T1957" s="665"/>
      <c r="U1957" s="665"/>
      <c r="V1957" s="665"/>
      <c r="W1957" s="709"/>
      <c r="X1957" s="313">
        <f t="shared" si="518"/>
        <v>0</v>
      </c>
    </row>
    <row r="1958" spans="2:24" ht="18.600000000000001" hidden="1" thickBot="1">
      <c r="B1958" s="684">
        <v>2900</v>
      </c>
      <c r="C1958" s="948" t="s">
        <v>236</v>
      </c>
      <c r="D1958" s="966"/>
      <c r="E1958" s="685"/>
      <c r="F1958" s="686">
        <f>SUM(F1959:F1966)</f>
        <v>0</v>
      </c>
      <c r="G1958" s="687">
        <f>SUM(G1959:G1966)</f>
        <v>0</v>
      </c>
      <c r="H1958" s="687">
        <f>SUM(H1959:H1966)</f>
        <v>0</v>
      </c>
      <c r="I1958" s="687">
        <f>SUM(I1959:I1966)</f>
        <v>0</v>
      </c>
      <c r="J1958" s="243" t="str">
        <f t="shared" si="517"/>
        <v/>
      </c>
      <c r="K1958" s="244"/>
      <c r="L1958" s="316">
        <f>SUM(L1959:L1966)</f>
        <v>0</v>
      </c>
      <c r="M1958" s="317">
        <f>SUM(M1959:M1966)</f>
        <v>0</v>
      </c>
      <c r="N1958" s="425">
        <f>SUM(N1959:N1966)</f>
        <v>0</v>
      </c>
      <c r="O1958" s="426">
        <f>SUM(O1959:O1966)</f>
        <v>0</v>
      </c>
      <c r="P1958" s="244"/>
      <c r="Q1958" s="663"/>
      <c r="R1958" s="664"/>
      <c r="S1958" s="664"/>
      <c r="T1958" s="664"/>
      <c r="U1958" s="664"/>
      <c r="V1958" s="664"/>
      <c r="W1958" s="710"/>
      <c r="X1958" s="313">
        <f t="shared" si="518"/>
        <v>0</v>
      </c>
    </row>
    <row r="1959" spans="2:24" ht="18.600000000000001" hidden="1" thickBot="1">
      <c r="B1959" s="172"/>
      <c r="C1959" s="144">
        <v>2910</v>
      </c>
      <c r="D1959" s="319" t="s">
        <v>1718</v>
      </c>
      <c r="E1959" s="702"/>
      <c r="F1959" s="449"/>
      <c r="G1959" s="245"/>
      <c r="H1959" s="245"/>
      <c r="I1959" s="476">
        <f t="shared" ref="I1959:I1966" si="521">F1959+G1959+H1959</f>
        <v>0</v>
      </c>
      <c r="J1959" s="243" t="str">
        <f t="shared" si="517"/>
        <v/>
      </c>
      <c r="K1959" s="244"/>
      <c r="L1959" s="423"/>
      <c r="M1959" s="252"/>
      <c r="N1959" s="315">
        <f t="shared" ref="N1959:N1966" si="522">I1959</f>
        <v>0</v>
      </c>
      <c r="O1959" s="424">
        <f t="shared" ref="O1959:O1966" si="523">L1959+M1959-N1959</f>
        <v>0</v>
      </c>
      <c r="P1959" s="244"/>
      <c r="Q1959" s="661"/>
      <c r="R1959" s="665"/>
      <c r="S1959" s="665"/>
      <c r="T1959" s="665"/>
      <c r="U1959" s="665"/>
      <c r="V1959" s="665"/>
      <c r="W1959" s="709"/>
      <c r="X1959" s="313">
        <f t="shared" si="518"/>
        <v>0</v>
      </c>
    </row>
    <row r="1960" spans="2:24" ht="18.600000000000001" hidden="1" thickBot="1">
      <c r="B1960" s="172"/>
      <c r="C1960" s="144">
        <v>2920</v>
      </c>
      <c r="D1960" s="319" t="s">
        <v>237</v>
      </c>
      <c r="E1960" s="702"/>
      <c r="F1960" s="449"/>
      <c r="G1960" s="245"/>
      <c r="H1960" s="245"/>
      <c r="I1960" s="476">
        <f t="shared" si="521"/>
        <v>0</v>
      </c>
      <c r="J1960" s="243" t="str">
        <f t="shared" si="517"/>
        <v/>
      </c>
      <c r="K1960" s="244"/>
      <c r="L1960" s="423"/>
      <c r="M1960" s="252"/>
      <c r="N1960" s="315">
        <f t="shared" si="522"/>
        <v>0</v>
      </c>
      <c r="O1960" s="424">
        <f t="shared" si="523"/>
        <v>0</v>
      </c>
      <c r="P1960" s="244"/>
      <c r="Q1960" s="661"/>
      <c r="R1960" s="665"/>
      <c r="S1960" s="665"/>
      <c r="T1960" s="665"/>
      <c r="U1960" s="665"/>
      <c r="V1960" s="665"/>
      <c r="W1960" s="709"/>
      <c r="X1960" s="313">
        <f t="shared" si="518"/>
        <v>0</v>
      </c>
    </row>
    <row r="1961" spans="2:24" ht="33" hidden="1" thickBot="1">
      <c r="B1961" s="172"/>
      <c r="C1961" s="168">
        <v>2969</v>
      </c>
      <c r="D1961" s="320" t="s">
        <v>238</v>
      </c>
      <c r="E1961" s="702"/>
      <c r="F1961" s="449"/>
      <c r="G1961" s="245"/>
      <c r="H1961" s="245"/>
      <c r="I1961" s="476">
        <f t="shared" si="521"/>
        <v>0</v>
      </c>
      <c r="J1961" s="243" t="str">
        <f t="shared" si="517"/>
        <v/>
      </c>
      <c r="K1961" s="244"/>
      <c r="L1961" s="423"/>
      <c r="M1961" s="252"/>
      <c r="N1961" s="315">
        <f t="shared" si="522"/>
        <v>0</v>
      </c>
      <c r="O1961" s="424">
        <f t="shared" si="523"/>
        <v>0</v>
      </c>
      <c r="P1961" s="244"/>
      <c r="Q1961" s="661"/>
      <c r="R1961" s="665"/>
      <c r="S1961" s="665"/>
      <c r="T1961" s="665"/>
      <c r="U1961" s="665"/>
      <c r="V1961" s="665"/>
      <c r="W1961" s="709"/>
      <c r="X1961" s="313">
        <f t="shared" si="518"/>
        <v>0</v>
      </c>
    </row>
    <row r="1962" spans="2:24" ht="33" hidden="1" thickBot="1">
      <c r="B1962" s="172"/>
      <c r="C1962" s="168">
        <v>2970</v>
      </c>
      <c r="D1962" s="320" t="s">
        <v>239</v>
      </c>
      <c r="E1962" s="702"/>
      <c r="F1962" s="449"/>
      <c r="G1962" s="245"/>
      <c r="H1962" s="245"/>
      <c r="I1962" s="476">
        <f t="shared" si="521"/>
        <v>0</v>
      </c>
      <c r="J1962" s="243" t="str">
        <f t="shared" si="517"/>
        <v/>
      </c>
      <c r="K1962" s="244"/>
      <c r="L1962" s="423"/>
      <c r="M1962" s="252"/>
      <c r="N1962" s="315">
        <f t="shared" si="522"/>
        <v>0</v>
      </c>
      <c r="O1962" s="424">
        <f t="shared" si="523"/>
        <v>0</v>
      </c>
      <c r="P1962" s="244"/>
      <c r="Q1962" s="661"/>
      <c r="R1962" s="665"/>
      <c r="S1962" s="665"/>
      <c r="T1962" s="665"/>
      <c r="U1962" s="665"/>
      <c r="V1962" s="665"/>
      <c r="W1962" s="709"/>
      <c r="X1962" s="313">
        <f t="shared" si="518"/>
        <v>0</v>
      </c>
    </row>
    <row r="1963" spans="2:24" ht="18.600000000000001" hidden="1" thickBot="1">
      <c r="B1963" s="172"/>
      <c r="C1963" s="166">
        <v>2989</v>
      </c>
      <c r="D1963" s="321" t="s">
        <v>240</v>
      </c>
      <c r="E1963" s="702"/>
      <c r="F1963" s="449"/>
      <c r="G1963" s="245"/>
      <c r="H1963" s="245"/>
      <c r="I1963" s="476">
        <f t="shared" si="521"/>
        <v>0</v>
      </c>
      <c r="J1963" s="243" t="str">
        <f t="shared" si="517"/>
        <v/>
      </c>
      <c r="K1963" s="244"/>
      <c r="L1963" s="423"/>
      <c r="M1963" s="252"/>
      <c r="N1963" s="315">
        <f t="shared" si="522"/>
        <v>0</v>
      </c>
      <c r="O1963" s="424">
        <f t="shared" si="523"/>
        <v>0</v>
      </c>
      <c r="P1963" s="244"/>
      <c r="Q1963" s="661"/>
      <c r="R1963" s="665"/>
      <c r="S1963" s="665"/>
      <c r="T1963" s="665"/>
      <c r="U1963" s="665"/>
      <c r="V1963" s="665"/>
      <c r="W1963" s="709"/>
      <c r="X1963" s="313">
        <f t="shared" si="518"/>
        <v>0</v>
      </c>
    </row>
    <row r="1964" spans="2:24" ht="33" hidden="1" thickBot="1">
      <c r="B1964" s="136"/>
      <c r="C1964" s="137">
        <v>2990</v>
      </c>
      <c r="D1964" s="322" t="s">
        <v>1699</v>
      </c>
      <c r="E1964" s="702"/>
      <c r="F1964" s="449"/>
      <c r="G1964" s="245"/>
      <c r="H1964" s="245"/>
      <c r="I1964" s="476">
        <f t="shared" si="521"/>
        <v>0</v>
      </c>
      <c r="J1964" s="243" t="str">
        <f t="shared" si="517"/>
        <v/>
      </c>
      <c r="K1964" s="244"/>
      <c r="L1964" s="423"/>
      <c r="M1964" s="252"/>
      <c r="N1964" s="315">
        <f t="shared" si="522"/>
        <v>0</v>
      </c>
      <c r="O1964" s="424">
        <f t="shared" si="523"/>
        <v>0</v>
      </c>
      <c r="P1964" s="244"/>
      <c r="Q1964" s="661"/>
      <c r="R1964" s="665"/>
      <c r="S1964" s="665"/>
      <c r="T1964" s="665"/>
      <c r="U1964" s="665"/>
      <c r="V1964" s="665"/>
      <c r="W1964" s="709"/>
      <c r="X1964" s="313">
        <f t="shared" si="518"/>
        <v>0</v>
      </c>
    </row>
    <row r="1965" spans="2:24" ht="18.600000000000001" hidden="1" thickBot="1">
      <c r="B1965" s="136"/>
      <c r="C1965" s="137">
        <v>2991</v>
      </c>
      <c r="D1965" s="322" t="s">
        <v>241</v>
      </c>
      <c r="E1965" s="702"/>
      <c r="F1965" s="449"/>
      <c r="G1965" s="245"/>
      <c r="H1965" s="245"/>
      <c r="I1965" s="476">
        <f t="shared" si="521"/>
        <v>0</v>
      </c>
      <c r="J1965" s="243" t="str">
        <f t="shared" si="517"/>
        <v/>
      </c>
      <c r="K1965" s="244"/>
      <c r="L1965" s="423"/>
      <c r="M1965" s="252"/>
      <c r="N1965" s="315">
        <f t="shared" si="522"/>
        <v>0</v>
      </c>
      <c r="O1965" s="424">
        <f t="shared" si="523"/>
        <v>0</v>
      </c>
      <c r="P1965" s="244"/>
      <c r="Q1965" s="661"/>
      <c r="R1965" s="665"/>
      <c r="S1965" s="665"/>
      <c r="T1965" s="665"/>
      <c r="U1965" s="665"/>
      <c r="V1965" s="665"/>
      <c r="W1965" s="709"/>
      <c r="X1965" s="313">
        <f t="shared" si="518"/>
        <v>0</v>
      </c>
    </row>
    <row r="1966" spans="2:24" ht="18.600000000000001" hidden="1" thickBot="1">
      <c r="B1966" s="136"/>
      <c r="C1966" s="142">
        <v>2992</v>
      </c>
      <c r="D1966" s="154" t="s">
        <v>242</v>
      </c>
      <c r="E1966" s="702"/>
      <c r="F1966" s="449"/>
      <c r="G1966" s="245"/>
      <c r="H1966" s="245"/>
      <c r="I1966" s="476">
        <f t="shared" si="521"/>
        <v>0</v>
      </c>
      <c r="J1966" s="243" t="str">
        <f t="shared" ref="J1966:J1997" si="524">(IF($E1966&lt;&gt;0,$J$2,IF($I1966&lt;&gt;0,$J$2,"")))</f>
        <v/>
      </c>
      <c r="K1966" s="244"/>
      <c r="L1966" s="423"/>
      <c r="M1966" s="252"/>
      <c r="N1966" s="315">
        <f t="shared" si="522"/>
        <v>0</v>
      </c>
      <c r="O1966" s="424">
        <f t="shared" si="523"/>
        <v>0</v>
      </c>
      <c r="P1966" s="244"/>
      <c r="Q1966" s="661"/>
      <c r="R1966" s="665"/>
      <c r="S1966" s="665"/>
      <c r="T1966" s="665"/>
      <c r="U1966" s="665"/>
      <c r="V1966" s="665"/>
      <c r="W1966" s="709"/>
      <c r="X1966" s="313">
        <f t="shared" ref="X1966:X1997" si="525">T1966-U1966-V1966-W1966</f>
        <v>0</v>
      </c>
    </row>
    <row r="1967" spans="2:24" ht="18.600000000000001" hidden="1" thickBot="1">
      <c r="B1967" s="684">
        <v>3300</v>
      </c>
      <c r="C1967" s="948" t="s">
        <v>1738</v>
      </c>
      <c r="D1967" s="948"/>
      <c r="E1967" s="685"/>
      <c r="F1967" s="671">
        <v>0</v>
      </c>
      <c r="G1967" s="671">
        <v>0</v>
      </c>
      <c r="H1967" s="671">
        <v>0</v>
      </c>
      <c r="I1967" s="687">
        <f>SUM(I1968:I1972)</f>
        <v>0</v>
      </c>
      <c r="J1967" s="243" t="str">
        <f t="shared" si="524"/>
        <v/>
      </c>
      <c r="K1967" s="244"/>
      <c r="L1967" s="663"/>
      <c r="M1967" s="664"/>
      <c r="N1967" s="664"/>
      <c r="O1967" s="710"/>
      <c r="P1967" s="244"/>
      <c r="Q1967" s="663"/>
      <c r="R1967" s="664"/>
      <c r="S1967" s="664"/>
      <c r="T1967" s="664"/>
      <c r="U1967" s="664"/>
      <c r="V1967" s="664"/>
      <c r="W1967" s="710"/>
      <c r="X1967" s="313">
        <f t="shared" si="525"/>
        <v>0</v>
      </c>
    </row>
    <row r="1968" spans="2:24" ht="18.600000000000001" hidden="1" thickBot="1">
      <c r="B1968" s="143"/>
      <c r="C1968" s="144">
        <v>3301</v>
      </c>
      <c r="D1968" s="460" t="s">
        <v>243</v>
      </c>
      <c r="E1968" s="702"/>
      <c r="F1968" s="592">
        <v>0</v>
      </c>
      <c r="G1968" s="592">
        <v>0</v>
      </c>
      <c r="H1968" s="592">
        <v>0</v>
      </c>
      <c r="I1968" s="476">
        <f t="shared" ref="I1968:I1975" si="526">F1968+G1968+H1968</f>
        <v>0</v>
      </c>
      <c r="J1968" s="243" t="str">
        <f t="shared" si="524"/>
        <v/>
      </c>
      <c r="K1968" s="244"/>
      <c r="L1968" s="661"/>
      <c r="M1968" s="665"/>
      <c r="N1968" s="665"/>
      <c r="O1968" s="709"/>
      <c r="P1968" s="244"/>
      <c r="Q1968" s="661"/>
      <c r="R1968" s="665"/>
      <c r="S1968" s="665"/>
      <c r="T1968" s="665"/>
      <c r="U1968" s="665"/>
      <c r="V1968" s="665"/>
      <c r="W1968" s="709"/>
      <c r="X1968" s="313">
        <f t="shared" si="525"/>
        <v>0</v>
      </c>
    </row>
    <row r="1969" spans="2:24" ht="18.600000000000001" hidden="1" thickBot="1">
      <c r="B1969" s="143"/>
      <c r="C1969" s="168">
        <v>3302</v>
      </c>
      <c r="D1969" s="461" t="s">
        <v>1060</v>
      </c>
      <c r="E1969" s="702"/>
      <c r="F1969" s="592">
        <v>0</v>
      </c>
      <c r="G1969" s="592">
        <v>0</v>
      </c>
      <c r="H1969" s="592">
        <v>0</v>
      </c>
      <c r="I1969" s="476">
        <f t="shared" si="526"/>
        <v>0</v>
      </c>
      <c r="J1969" s="243" t="str">
        <f t="shared" si="524"/>
        <v/>
      </c>
      <c r="K1969" s="244"/>
      <c r="L1969" s="661"/>
      <c r="M1969" s="665"/>
      <c r="N1969" s="665"/>
      <c r="O1969" s="709"/>
      <c r="P1969" s="244"/>
      <c r="Q1969" s="661"/>
      <c r="R1969" s="665"/>
      <c r="S1969" s="665"/>
      <c r="T1969" s="665"/>
      <c r="U1969" s="665"/>
      <c r="V1969" s="665"/>
      <c r="W1969" s="709"/>
      <c r="X1969" s="313">
        <f t="shared" si="525"/>
        <v>0</v>
      </c>
    </row>
    <row r="1970" spans="2:24" ht="18.600000000000001" hidden="1" thickBot="1">
      <c r="B1970" s="143"/>
      <c r="C1970" s="166">
        <v>3304</v>
      </c>
      <c r="D1970" s="462" t="s">
        <v>245</v>
      </c>
      <c r="E1970" s="702"/>
      <c r="F1970" s="592">
        <v>0</v>
      </c>
      <c r="G1970" s="592">
        <v>0</v>
      </c>
      <c r="H1970" s="592">
        <v>0</v>
      </c>
      <c r="I1970" s="476">
        <f t="shared" si="526"/>
        <v>0</v>
      </c>
      <c r="J1970" s="243" t="str">
        <f t="shared" si="524"/>
        <v/>
      </c>
      <c r="K1970" s="244"/>
      <c r="L1970" s="661"/>
      <c r="M1970" s="665"/>
      <c r="N1970" s="665"/>
      <c r="O1970" s="709"/>
      <c r="P1970" s="244"/>
      <c r="Q1970" s="661"/>
      <c r="R1970" s="665"/>
      <c r="S1970" s="665"/>
      <c r="T1970" s="665"/>
      <c r="U1970" s="665"/>
      <c r="V1970" s="665"/>
      <c r="W1970" s="709"/>
      <c r="X1970" s="313">
        <f t="shared" si="525"/>
        <v>0</v>
      </c>
    </row>
    <row r="1971" spans="2:24" ht="47.4" hidden="1" thickBot="1">
      <c r="B1971" s="143"/>
      <c r="C1971" s="142">
        <v>3306</v>
      </c>
      <c r="D1971" s="463" t="s">
        <v>1883</v>
      </c>
      <c r="E1971" s="702"/>
      <c r="F1971" s="592">
        <v>0</v>
      </c>
      <c r="G1971" s="592">
        <v>0</v>
      </c>
      <c r="H1971" s="592">
        <v>0</v>
      </c>
      <c r="I1971" s="476">
        <f t="shared" si="526"/>
        <v>0</v>
      </c>
      <c r="J1971" s="243" t="str">
        <f t="shared" si="524"/>
        <v/>
      </c>
      <c r="K1971" s="244"/>
      <c r="L1971" s="661"/>
      <c r="M1971" s="665"/>
      <c r="N1971" s="665"/>
      <c r="O1971" s="709"/>
      <c r="P1971" s="244"/>
      <c r="Q1971" s="661"/>
      <c r="R1971" s="665"/>
      <c r="S1971" s="665"/>
      <c r="T1971" s="665"/>
      <c r="U1971" s="665"/>
      <c r="V1971" s="665"/>
      <c r="W1971" s="709"/>
      <c r="X1971" s="313">
        <f t="shared" si="525"/>
        <v>0</v>
      </c>
    </row>
    <row r="1972" spans="2:24" ht="18.600000000000001" hidden="1" thickBot="1">
      <c r="B1972" s="143"/>
      <c r="C1972" s="142">
        <v>3307</v>
      </c>
      <c r="D1972" s="463" t="s">
        <v>1771</v>
      </c>
      <c r="E1972" s="702"/>
      <c r="F1972" s="592">
        <v>0</v>
      </c>
      <c r="G1972" s="592">
        <v>0</v>
      </c>
      <c r="H1972" s="592">
        <v>0</v>
      </c>
      <c r="I1972" s="476">
        <f t="shared" si="526"/>
        <v>0</v>
      </c>
      <c r="J1972" s="243" t="str">
        <f t="shared" si="524"/>
        <v/>
      </c>
      <c r="K1972" s="244"/>
      <c r="L1972" s="661"/>
      <c r="M1972" s="665"/>
      <c r="N1972" s="665"/>
      <c r="O1972" s="709"/>
      <c r="P1972" s="244"/>
      <c r="Q1972" s="661"/>
      <c r="R1972" s="665"/>
      <c r="S1972" s="665"/>
      <c r="T1972" s="665"/>
      <c r="U1972" s="665"/>
      <c r="V1972" s="665"/>
      <c r="W1972" s="709"/>
      <c r="X1972" s="313">
        <f t="shared" si="525"/>
        <v>0</v>
      </c>
    </row>
    <row r="1973" spans="2:24" ht="18.600000000000001" hidden="1" thickBot="1">
      <c r="B1973" s="684">
        <v>3900</v>
      </c>
      <c r="C1973" s="949" t="s">
        <v>246</v>
      </c>
      <c r="D1973" s="950"/>
      <c r="E1973" s="685"/>
      <c r="F1973" s="671">
        <v>0</v>
      </c>
      <c r="G1973" s="671">
        <v>0</v>
      </c>
      <c r="H1973" s="671">
        <v>0</v>
      </c>
      <c r="I1973" s="690">
        <f t="shared" si="526"/>
        <v>0</v>
      </c>
      <c r="J1973" s="243" t="str">
        <f t="shared" si="524"/>
        <v/>
      </c>
      <c r="K1973" s="244"/>
      <c r="L1973" s="428"/>
      <c r="M1973" s="254"/>
      <c r="N1973" s="317">
        <f>I1973</f>
        <v>0</v>
      </c>
      <c r="O1973" s="424">
        <f>L1973+M1973-N1973</f>
        <v>0</v>
      </c>
      <c r="P1973" s="244"/>
      <c r="Q1973" s="428"/>
      <c r="R1973" s="254"/>
      <c r="S1973" s="429">
        <f>+IF(+(L1973+M1973)&gt;=I1973,+M1973,+(+I1973-L1973))</f>
        <v>0</v>
      </c>
      <c r="T1973" s="315">
        <f>Q1973+R1973-S1973</f>
        <v>0</v>
      </c>
      <c r="U1973" s="254"/>
      <c r="V1973" s="254"/>
      <c r="W1973" s="253"/>
      <c r="X1973" s="313">
        <f t="shared" si="525"/>
        <v>0</v>
      </c>
    </row>
    <row r="1974" spans="2:24" ht="18.600000000000001" hidden="1" thickBot="1">
      <c r="B1974" s="684">
        <v>4000</v>
      </c>
      <c r="C1974" s="951" t="s">
        <v>247</v>
      </c>
      <c r="D1974" s="951"/>
      <c r="E1974" s="685"/>
      <c r="F1974" s="688"/>
      <c r="G1974" s="689"/>
      <c r="H1974" s="689"/>
      <c r="I1974" s="690">
        <f t="shared" si="526"/>
        <v>0</v>
      </c>
      <c r="J1974" s="243" t="str">
        <f t="shared" si="524"/>
        <v/>
      </c>
      <c r="K1974" s="244"/>
      <c r="L1974" s="428"/>
      <c r="M1974" s="254"/>
      <c r="N1974" s="317">
        <f>I1974</f>
        <v>0</v>
      </c>
      <c r="O1974" s="424">
        <f>L1974+M1974-N1974</f>
        <v>0</v>
      </c>
      <c r="P1974" s="244"/>
      <c r="Q1974" s="663"/>
      <c r="R1974" s="664"/>
      <c r="S1974" s="664"/>
      <c r="T1974" s="665"/>
      <c r="U1974" s="664"/>
      <c r="V1974" s="664"/>
      <c r="W1974" s="709"/>
      <c r="X1974" s="313">
        <f t="shared" si="525"/>
        <v>0</v>
      </c>
    </row>
    <row r="1975" spans="2:24" ht="18.600000000000001" hidden="1" thickBot="1">
      <c r="B1975" s="684">
        <v>4100</v>
      </c>
      <c r="C1975" s="951" t="s">
        <v>248</v>
      </c>
      <c r="D1975" s="951"/>
      <c r="E1975" s="685"/>
      <c r="F1975" s="671">
        <v>0</v>
      </c>
      <c r="G1975" s="671">
        <v>0</v>
      </c>
      <c r="H1975" s="671">
        <v>0</v>
      </c>
      <c r="I1975" s="690">
        <f t="shared" si="526"/>
        <v>0</v>
      </c>
      <c r="J1975" s="243" t="str">
        <f t="shared" si="524"/>
        <v/>
      </c>
      <c r="K1975" s="244"/>
      <c r="L1975" s="663"/>
      <c r="M1975" s="664"/>
      <c r="N1975" s="664"/>
      <c r="O1975" s="710"/>
      <c r="P1975" s="244"/>
      <c r="Q1975" s="663"/>
      <c r="R1975" s="664"/>
      <c r="S1975" s="664"/>
      <c r="T1975" s="664"/>
      <c r="U1975" s="664"/>
      <c r="V1975" s="664"/>
      <c r="W1975" s="710"/>
      <c r="X1975" s="313">
        <f t="shared" si="525"/>
        <v>0</v>
      </c>
    </row>
    <row r="1976" spans="2:24" ht="18.600000000000001" hidden="1" thickBot="1">
      <c r="B1976" s="684">
        <v>4200</v>
      </c>
      <c r="C1976" s="948" t="s">
        <v>249</v>
      </c>
      <c r="D1976" s="966"/>
      <c r="E1976" s="685"/>
      <c r="F1976" s="686">
        <f>SUM(F1977:F1982)</f>
        <v>0</v>
      </c>
      <c r="G1976" s="687">
        <f>SUM(G1977:G1982)</f>
        <v>0</v>
      </c>
      <c r="H1976" s="687">
        <f>SUM(H1977:H1982)</f>
        <v>0</v>
      </c>
      <c r="I1976" s="687">
        <f>SUM(I1977:I1982)</f>
        <v>0</v>
      </c>
      <c r="J1976" s="243" t="str">
        <f t="shared" si="524"/>
        <v/>
      </c>
      <c r="K1976" s="244"/>
      <c r="L1976" s="316">
        <f>SUM(L1977:L1982)</f>
        <v>0</v>
      </c>
      <c r="M1976" s="317">
        <f>SUM(M1977:M1982)</f>
        <v>0</v>
      </c>
      <c r="N1976" s="425">
        <f>SUM(N1977:N1982)</f>
        <v>0</v>
      </c>
      <c r="O1976" s="426">
        <f>SUM(O1977:O1982)</f>
        <v>0</v>
      </c>
      <c r="P1976" s="244"/>
      <c r="Q1976" s="316">
        <f t="shared" ref="Q1976:W1976" si="527">SUM(Q1977:Q1982)</f>
        <v>0</v>
      </c>
      <c r="R1976" s="317">
        <f t="shared" si="527"/>
        <v>0</v>
      </c>
      <c r="S1976" s="317">
        <f t="shared" si="527"/>
        <v>0</v>
      </c>
      <c r="T1976" s="317">
        <f t="shared" si="527"/>
        <v>0</v>
      </c>
      <c r="U1976" s="317">
        <f t="shared" si="527"/>
        <v>0</v>
      </c>
      <c r="V1976" s="317">
        <f t="shared" si="527"/>
        <v>0</v>
      </c>
      <c r="W1976" s="426">
        <f t="shared" si="527"/>
        <v>0</v>
      </c>
      <c r="X1976" s="313">
        <f t="shared" si="525"/>
        <v>0</v>
      </c>
    </row>
    <row r="1977" spans="2:24" ht="18.600000000000001" hidden="1" thickBot="1">
      <c r="B1977" s="173"/>
      <c r="C1977" s="144">
        <v>4201</v>
      </c>
      <c r="D1977" s="138" t="s">
        <v>250</v>
      </c>
      <c r="E1977" s="702"/>
      <c r="F1977" s="449"/>
      <c r="G1977" s="245"/>
      <c r="H1977" s="245"/>
      <c r="I1977" s="476">
        <f t="shared" ref="I1977:I1982" si="528">F1977+G1977+H1977</f>
        <v>0</v>
      </c>
      <c r="J1977" s="243" t="str">
        <f t="shared" si="524"/>
        <v/>
      </c>
      <c r="K1977" s="244"/>
      <c r="L1977" s="423"/>
      <c r="M1977" s="252"/>
      <c r="N1977" s="315">
        <f t="shared" ref="N1977:N1982" si="529">I1977</f>
        <v>0</v>
      </c>
      <c r="O1977" s="424">
        <f t="shared" ref="O1977:O1982" si="530">L1977+M1977-N1977</f>
        <v>0</v>
      </c>
      <c r="P1977" s="244"/>
      <c r="Q1977" s="423"/>
      <c r="R1977" s="252"/>
      <c r="S1977" s="429">
        <f t="shared" ref="S1977:S1982" si="531">+IF(+(L1977+M1977)&gt;=I1977,+M1977,+(+I1977-L1977))</f>
        <v>0</v>
      </c>
      <c r="T1977" s="315">
        <f t="shared" ref="T1977:T1982" si="532">Q1977+R1977-S1977</f>
        <v>0</v>
      </c>
      <c r="U1977" s="252"/>
      <c r="V1977" s="252"/>
      <c r="W1977" s="253"/>
      <c r="X1977" s="313">
        <f t="shared" si="525"/>
        <v>0</v>
      </c>
    </row>
    <row r="1978" spans="2:24" ht="18.600000000000001" hidden="1" thickBot="1">
      <c r="B1978" s="173"/>
      <c r="C1978" s="137">
        <v>4202</v>
      </c>
      <c r="D1978" s="139" t="s">
        <v>251</v>
      </c>
      <c r="E1978" s="702"/>
      <c r="F1978" s="449"/>
      <c r="G1978" s="245"/>
      <c r="H1978" s="245"/>
      <c r="I1978" s="476">
        <f t="shared" si="528"/>
        <v>0</v>
      </c>
      <c r="J1978" s="243" t="str">
        <f t="shared" si="524"/>
        <v/>
      </c>
      <c r="K1978" s="244"/>
      <c r="L1978" s="423"/>
      <c r="M1978" s="252"/>
      <c r="N1978" s="315">
        <f t="shared" si="529"/>
        <v>0</v>
      </c>
      <c r="O1978" s="424">
        <f t="shared" si="530"/>
        <v>0</v>
      </c>
      <c r="P1978" s="244"/>
      <c r="Q1978" s="423"/>
      <c r="R1978" s="252"/>
      <c r="S1978" s="429">
        <f t="shared" si="531"/>
        <v>0</v>
      </c>
      <c r="T1978" s="315">
        <f t="shared" si="532"/>
        <v>0</v>
      </c>
      <c r="U1978" s="252"/>
      <c r="V1978" s="252"/>
      <c r="W1978" s="253"/>
      <c r="X1978" s="313">
        <f t="shared" si="525"/>
        <v>0</v>
      </c>
    </row>
    <row r="1979" spans="2:24" ht="18.600000000000001" hidden="1" thickBot="1">
      <c r="B1979" s="173"/>
      <c r="C1979" s="137">
        <v>4214</v>
      </c>
      <c r="D1979" s="139" t="s">
        <v>252</v>
      </c>
      <c r="E1979" s="702"/>
      <c r="F1979" s="449"/>
      <c r="G1979" s="245"/>
      <c r="H1979" s="245"/>
      <c r="I1979" s="476">
        <f t="shared" si="528"/>
        <v>0</v>
      </c>
      <c r="J1979" s="243" t="str">
        <f t="shared" si="524"/>
        <v/>
      </c>
      <c r="K1979" s="244"/>
      <c r="L1979" s="423"/>
      <c r="M1979" s="252"/>
      <c r="N1979" s="315">
        <f t="shared" si="529"/>
        <v>0</v>
      </c>
      <c r="O1979" s="424">
        <f t="shared" si="530"/>
        <v>0</v>
      </c>
      <c r="P1979" s="244"/>
      <c r="Q1979" s="423"/>
      <c r="R1979" s="252"/>
      <c r="S1979" s="429">
        <f t="shared" si="531"/>
        <v>0</v>
      </c>
      <c r="T1979" s="315">
        <f t="shared" si="532"/>
        <v>0</v>
      </c>
      <c r="U1979" s="252"/>
      <c r="V1979" s="252"/>
      <c r="W1979" s="253"/>
      <c r="X1979" s="313">
        <f t="shared" si="525"/>
        <v>0</v>
      </c>
    </row>
    <row r="1980" spans="2:24" ht="18.600000000000001" hidden="1" thickBot="1">
      <c r="B1980" s="173"/>
      <c r="C1980" s="137">
        <v>4217</v>
      </c>
      <c r="D1980" s="139" t="s">
        <v>253</v>
      </c>
      <c r="E1980" s="702"/>
      <c r="F1980" s="449"/>
      <c r="G1980" s="245"/>
      <c r="H1980" s="245"/>
      <c r="I1980" s="476">
        <f t="shared" si="528"/>
        <v>0</v>
      </c>
      <c r="J1980" s="243" t="str">
        <f t="shared" si="524"/>
        <v/>
      </c>
      <c r="K1980" s="244"/>
      <c r="L1980" s="423"/>
      <c r="M1980" s="252"/>
      <c r="N1980" s="315">
        <f t="shared" si="529"/>
        <v>0</v>
      </c>
      <c r="O1980" s="424">
        <f t="shared" si="530"/>
        <v>0</v>
      </c>
      <c r="P1980" s="244"/>
      <c r="Q1980" s="423"/>
      <c r="R1980" s="252"/>
      <c r="S1980" s="429">
        <f t="shared" si="531"/>
        <v>0</v>
      </c>
      <c r="T1980" s="315">
        <f t="shared" si="532"/>
        <v>0</v>
      </c>
      <c r="U1980" s="252"/>
      <c r="V1980" s="252"/>
      <c r="W1980" s="253"/>
      <c r="X1980" s="313">
        <f t="shared" si="525"/>
        <v>0</v>
      </c>
    </row>
    <row r="1981" spans="2:24" ht="18.600000000000001" hidden="1" thickBot="1">
      <c r="B1981" s="173"/>
      <c r="C1981" s="137">
        <v>4218</v>
      </c>
      <c r="D1981" s="145" t="s">
        <v>254</v>
      </c>
      <c r="E1981" s="702"/>
      <c r="F1981" s="449"/>
      <c r="G1981" s="245"/>
      <c r="H1981" s="245"/>
      <c r="I1981" s="476">
        <f t="shared" si="528"/>
        <v>0</v>
      </c>
      <c r="J1981" s="243" t="str">
        <f t="shared" si="524"/>
        <v/>
      </c>
      <c r="K1981" s="244"/>
      <c r="L1981" s="423"/>
      <c r="M1981" s="252"/>
      <c r="N1981" s="315">
        <f t="shared" si="529"/>
        <v>0</v>
      </c>
      <c r="O1981" s="424">
        <f t="shared" si="530"/>
        <v>0</v>
      </c>
      <c r="P1981" s="244"/>
      <c r="Q1981" s="423"/>
      <c r="R1981" s="252"/>
      <c r="S1981" s="429">
        <f t="shared" si="531"/>
        <v>0</v>
      </c>
      <c r="T1981" s="315">
        <f t="shared" si="532"/>
        <v>0</v>
      </c>
      <c r="U1981" s="252"/>
      <c r="V1981" s="252"/>
      <c r="W1981" s="253"/>
      <c r="X1981" s="313">
        <f t="shared" si="525"/>
        <v>0</v>
      </c>
    </row>
    <row r="1982" spans="2:24" ht="18.600000000000001" hidden="1" thickBot="1">
      <c r="B1982" s="173"/>
      <c r="C1982" s="137">
        <v>4219</v>
      </c>
      <c r="D1982" s="156" t="s">
        <v>255</v>
      </c>
      <c r="E1982" s="702"/>
      <c r="F1982" s="449"/>
      <c r="G1982" s="245"/>
      <c r="H1982" s="245"/>
      <c r="I1982" s="476">
        <f t="shared" si="528"/>
        <v>0</v>
      </c>
      <c r="J1982" s="243" t="str">
        <f t="shared" si="524"/>
        <v/>
      </c>
      <c r="K1982" s="244"/>
      <c r="L1982" s="423"/>
      <c r="M1982" s="252"/>
      <c r="N1982" s="315">
        <f t="shared" si="529"/>
        <v>0</v>
      </c>
      <c r="O1982" s="424">
        <f t="shared" si="530"/>
        <v>0</v>
      </c>
      <c r="P1982" s="244"/>
      <c r="Q1982" s="423"/>
      <c r="R1982" s="252"/>
      <c r="S1982" s="429">
        <f t="shared" si="531"/>
        <v>0</v>
      </c>
      <c r="T1982" s="315">
        <f t="shared" si="532"/>
        <v>0</v>
      </c>
      <c r="U1982" s="252"/>
      <c r="V1982" s="252"/>
      <c r="W1982" s="253"/>
      <c r="X1982" s="313">
        <f t="shared" si="525"/>
        <v>0</v>
      </c>
    </row>
    <row r="1983" spans="2:24" ht="18.600000000000001" hidden="1" thickBot="1">
      <c r="B1983" s="684">
        <v>4300</v>
      </c>
      <c r="C1983" s="946" t="s">
        <v>1683</v>
      </c>
      <c r="D1983" s="946"/>
      <c r="E1983" s="685"/>
      <c r="F1983" s="686">
        <f>SUM(F1984:F1986)</f>
        <v>0</v>
      </c>
      <c r="G1983" s="687">
        <f>SUM(G1984:G1986)</f>
        <v>0</v>
      </c>
      <c r="H1983" s="687">
        <f>SUM(H1984:H1986)</f>
        <v>0</v>
      </c>
      <c r="I1983" s="687">
        <f>SUM(I1984:I1986)</f>
        <v>0</v>
      </c>
      <c r="J1983" s="243" t="str">
        <f t="shared" si="524"/>
        <v/>
      </c>
      <c r="K1983" s="244"/>
      <c r="L1983" s="316">
        <f>SUM(L1984:L1986)</f>
        <v>0</v>
      </c>
      <c r="M1983" s="317">
        <f>SUM(M1984:M1986)</f>
        <v>0</v>
      </c>
      <c r="N1983" s="425">
        <f>SUM(N1984:N1986)</f>
        <v>0</v>
      </c>
      <c r="O1983" s="426">
        <f>SUM(O1984:O1986)</f>
        <v>0</v>
      </c>
      <c r="P1983" s="244"/>
      <c r="Q1983" s="316">
        <f t="shared" ref="Q1983:W1983" si="533">SUM(Q1984:Q1986)</f>
        <v>0</v>
      </c>
      <c r="R1983" s="317">
        <f t="shared" si="533"/>
        <v>0</v>
      </c>
      <c r="S1983" s="317">
        <f t="shared" si="533"/>
        <v>0</v>
      </c>
      <c r="T1983" s="317">
        <f t="shared" si="533"/>
        <v>0</v>
      </c>
      <c r="U1983" s="317">
        <f t="shared" si="533"/>
        <v>0</v>
      </c>
      <c r="V1983" s="317">
        <f t="shared" si="533"/>
        <v>0</v>
      </c>
      <c r="W1983" s="426">
        <f t="shared" si="533"/>
        <v>0</v>
      </c>
      <c r="X1983" s="313">
        <f t="shared" si="525"/>
        <v>0</v>
      </c>
    </row>
    <row r="1984" spans="2:24" ht="18.600000000000001" hidden="1" thickBot="1">
      <c r="B1984" s="173"/>
      <c r="C1984" s="144">
        <v>4301</v>
      </c>
      <c r="D1984" s="163" t="s">
        <v>256</v>
      </c>
      <c r="E1984" s="702"/>
      <c r="F1984" s="449"/>
      <c r="G1984" s="245"/>
      <c r="H1984" s="245"/>
      <c r="I1984" s="476">
        <f t="shared" ref="I1984:I1989" si="534">F1984+G1984+H1984</f>
        <v>0</v>
      </c>
      <c r="J1984" s="243" t="str">
        <f t="shared" si="524"/>
        <v/>
      </c>
      <c r="K1984" s="244"/>
      <c r="L1984" s="423"/>
      <c r="M1984" s="252"/>
      <c r="N1984" s="315">
        <f t="shared" ref="N1984:N1989" si="535">I1984</f>
        <v>0</v>
      </c>
      <c r="O1984" s="424">
        <f t="shared" ref="O1984:O1989" si="536">L1984+M1984-N1984</f>
        <v>0</v>
      </c>
      <c r="P1984" s="244"/>
      <c r="Q1984" s="423"/>
      <c r="R1984" s="252"/>
      <c r="S1984" s="429">
        <f t="shared" ref="S1984:S1989" si="537">+IF(+(L1984+M1984)&gt;=I1984,+M1984,+(+I1984-L1984))</f>
        <v>0</v>
      </c>
      <c r="T1984" s="315">
        <f t="shared" ref="T1984:T1989" si="538">Q1984+R1984-S1984</f>
        <v>0</v>
      </c>
      <c r="U1984" s="252"/>
      <c r="V1984" s="252"/>
      <c r="W1984" s="253"/>
      <c r="X1984" s="313">
        <f t="shared" si="525"/>
        <v>0</v>
      </c>
    </row>
    <row r="1985" spans="2:24" ht="18.600000000000001" hidden="1" thickBot="1">
      <c r="B1985" s="173"/>
      <c r="C1985" s="137">
        <v>4302</v>
      </c>
      <c r="D1985" s="139" t="s">
        <v>1061</v>
      </c>
      <c r="E1985" s="702"/>
      <c r="F1985" s="449"/>
      <c r="G1985" s="245"/>
      <c r="H1985" s="245"/>
      <c r="I1985" s="476">
        <f t="shared" si="534"/>
        <v>0</v>
      </c>
      <c r="J1985" s="243" t="str">
        <f t="shared" si="524"/>
        <v/>
      </c>
      <c r="K1985" s="244"/>
      <c r="L1985" s="423"/>
      <c r="M1985" s="252"/>
      <c r="N1985" s="315">
        <f t="shared" si="535"/>
        <v>0</v>
      </c>
      <c r="O1985" s="424">
        <f t="shared" si="536"/>
        <v>0</v>
      </c>
      <c r="P1985" s="244"/>
      <c r="Q1985" s="423"/>
      <c r="R1985" s="252"/>
      <c r="S1985" s="429">
        <f t="shared" si="537"/>
        <v>0</v>
      </c>
      <c r="T1985" s="315">
        <f t="shared" si="538"/>
        <v>0</v>
      </c>
      <c r="U1985" s="252"/>
      <c r="V1985" s="252"/>
      <c r="W1985" s="253"/>
      <c r="X1985" s="313">
        <f t="shared" si="525"/>
        <v>0</v>
      </c>
    </row>
    <row r="1986" spans="2:24" ht="18.600000000000001" hidden="1" thickBot="1">
      <c r="B1986" s="173"/>
      <c r="C1986" s="142">
        <v>4309</v>
      </c>
      <c r="D1986" s="148" t="s">
        <v>258</v>
      </c>
      <c r="E1986" s="702"/>
      <c r="F1986" s="449"/>
      <c r="G1986" s="245"/>
      <c r="H1986" s="245"/>
      <c r="I1986" s="476">
        <f t="shared" si="534"/>
        <v>0</v>
      </c>
      <c r="J1986" s="243" t="str">
        <f t="shared" si="524"/>
        <v/>
      </c>
      <c r="K1986" s="244"/>
      <c r="L1986" s="423"/>
      <c r="M1986" s="252"/>
      <c r="N1986" s="315">
        <f t="shared" si="535"/>
        <v>0</v>
      </c>
      <c r="O1986" s="424">
        <f t="shared" si="536"/>
        <v>0</v>
      </c>
      <c r="P1986" s="244"/>
      <c r="Q1986" s="423"/>
      <c r="R1986" s="252"/>
      <c r="S1986" s="429">
        <f t="shared" si="537"/>
        <v>0</v>
      </c>
      <c r="T1986" s="315">
        <f t="shared" si="538"/>
        <v>0</v>
      </c>
      <c r="U1986" s="252"/>
      <c r="V1986" s="252"/>
      <c r="W1986" s="253"/>
      <c r="X1986" s="313">
        <f t="shared" si="525"/>
        <v>0</v>
      </c>
    </row>
    <row r="1987" spans="2:24" ht="18.600000000000001" hidden="1" thickBot="1">
      <c r="B1987" s="684">
        <v>4400</v>
      </c>
      <c r="C1987" s="949" t="s">
        <v>1684</v>
      </c>
      <c r="D1987" s="949"/>
      <c r="E1987" s="685"/>
      <c r="F1987" s="688"/>
      <c r="G1987" s="689"/>
      <c r="H1987" s="689"/>
      <c r="I1987" s="690">
        <f t="shared" si="534"/>
        <v>0</v>
      </c>
      <c r="J1987" s="243" t="str">
        <f t="shared" si="524"/>
        <v/>
      </c>
      <c r="K1987" s="244"/>
      <c r="L1987" s="428"/>
      <c r="M1987" s="254"/>
      <c r="N1987" s="317">
        <f t="shared" si="535"/>
        <v>0</v>
      </c>
      <c r="O1987" s="424">
        <f t="shared" si="536"/>
        <v>0</v>
      </c>
      <c r="P1987" s="244"/>
      <c r="Q1987" s="428"/>
      <c r="R1987" s="254"/>
      <c r="S1987" s="429">
        <f t="shared" si="537"/>
        <v>0</v>
      </c>
      <c r="T1987" s="315">
        <f t="shared" si="538"/>
        <v>0</v>
      </c>
      <c r="U1987" s="254"/>
      <c r="V1987" s="254"/>
      <c r="W1987" s="253"/>
      <c r="X1987" s="313">
        <f t="shared" si="525"/>
        <v>0</v>
      </c>
    </row>
    <row r="1988" spans="2:24" ht="18.600000000000001" hidden="1" thickBot="1">
      <c r="B1988" s="684">
        <v>4500</v>
      </c>
      <c r="C1988" s="951" t="s">
        <v>1685</v>
      </c>
      <c r="D1988" s="951"/>
      <c r="E1988" s="685"/>
      <c r="F1988" s="688"/>
      <c r="G1988" s="689"/>
      <c r="H1988" s="689"/>
      <c r="I1988" s="690">
        <f t="shared" si="534"/>
        <v>0</v>
      </c>
      <c r="J1988" s="243" t="str">
        <f t="shared" si="524"/>
        <v/>
      </c>
      <c r="K1988" s="244"/>
      <c r="L1988" s="428"/>
      <c r="M1988" s="254"/>
      <c r="N1988" s="317">
        <f t="shared" si="535"/>
        <v>0</v>
      </c>
      <c r="O1988" s="424">
        <f t="shared" si="536"/>
        <v>0</v>
      </c>
      <c r="P1988" s="244"/>
      <c r="Q1988" s="428"/>
      <c r="R1988" s="254"/>
      <c r="S1988" s="429">
        <f t="shared" si="537"/>
        <v>0</v>
      </c>
      <c r="T1988" s="315">
        <f t="shared" si="538"/>
        <v>0</v>
      </c>
      <c r="U1988" s="254"/>
      <c r="V1988" s="254"/>
      <c r="W1988" s="253"/>
      <c r="X1988" s="313">
        <f t="shared" si="525"/>
        <v>0</v>
      </c>
    </row>
    <row r="1989" spans="2:24" ht="18.600000000000001" hidden="1" thickBot="1">
      <c r="B1989" s="684">
        <v>4600</v>
      </c>
      <c r="C1989" s="952" t="s">
        <v>259</v>
      </c>
      <c r="D1989" s="953"/>
      <c r="E1989" s="685"/>
      <c r="F1989" s="688"/>
      <c r="G1989" s="689"/>
      <c r="H1989" s="689"/>
      <c r="I1989" s="690">
        <f t="shared" si="534"/>
        <v>0</v>
      </c>
      <c r="J1989" s="243" t="str">
        <f t="shared" si="524"/>
        <v/>
      </c>
      <c r="K1989" s="244"/>
      <c r="L1989" s="428"/>
      <c r="M1989" s="254"/>
      <c r="N1989" s="317">
        <f t="shared" si="535"/>
        <v>0</v>
      </c>
      <c r="O1989" s="424">
        <f t="shared" si="536"/>
        <v>0</v>
      </c>
      <c r="P1989" s="244"/>
      <c r="Q1989" s="428"/>
      <c r="R1989" s="254"/>
      <c r="S1989" s="429">
        <f t="shared" si="537"/>
        <v>0</v>
      </c>
      <c r="T1989" s="315">
        <f t="shared" si="538"/>
        <v>0</v>
      </c>
      <c r="U1989" s="254"/>
      <c r="V1989" s="254"/>
      <c r="W1989" s="253"/>
      <c r="X1989" s="313">
        <f t="shared" si="525"/>
        <v>0</v>
      </c>
    </row>
    <row r="1990" spans="2:24" ht="18.600000000000001" hidden="1" thickBot="1">
      <c r="B1990" s="684">
        <v>4900</v>
      </c>
      <c r="C1990" s="948" t="s">
        <v>289</v>
      </c>
      <c r="D1990" s="948"/>
      <c r="E1990" s="685"/>
      <c r="F1990" s="686">
        <f>+F1991+F1992</f>
        <v>0</v>
      </c>
      <c r="G1990" s="687">
        <f>+G1991+G1992</f>
        <v>0</v>
      </c>
      <c r="H1990" s="687">
        <f>+H1991+H1992</f>
        <v>0</v>
      </c>
      <c r="I1990" s="687">
        <f>+I1991+I1992</f>
        <v>0</v>
      </c>
      <c r="J1990" s="243" t="str">
        <f t="shared" si="524"/>
        <v/>
      </c>
      <c r="K1990" s="244"/>
      <c r="L1990" s="663"/>
      <c r="M1990" s="664"/>
      <c r="N1990" s="664"/>
      <c r="O1990" s="710"/>
      <c r="P1990" s="244"/>
      <c r="Q1990" s="663"/>
      <c r="R1990" s="664"/>
      <c r="S1990" s="664"/>
      <c r="T1990" s="664"/>
      <c r="U1990" s="664"/>
      <c r="V1990" s="664"/>
      <c r="W1990" s="710"/>
      <c r="X1990" s="313">
        <f t="shared" si="525"/>
        <v>0</v>
      </c>
    </row>
    <row r="1991" spans="2:24" ht="18.600000000000001" hidden="1" thickBot="1">
      <c r="B1991" s="173"/>
      <c r="C1991" s="144">
        <v>4901</v>
      </c>
      <c r="D1991" s="174" t="s">
        <v>290</v>
      </c>
      <c r="E1991" s="702"/>
      <c r="F1991" s="449"/>
      <c r="G1991" s="245"/>
      <c r="H1991" s="245"/>
      <c r="I1991" s="476">
        <f>F1991+G1991+H1991</f>
        <v>0</v>
      </c>
      <c r="J1991" s="243" t="str">
        <f t="shared" si="524"/>
        <v/>
      </c>
      <c r="K1991" s="244"/>
      <c r="L1991" s="661"/>
      <c r="M1991" s="665"/>
      <c r="N1991" s="665"/>
      <c r="O1991" s="709"/>
      <c r="P1991" s="244"/>
      <c r="Q1991" s="661"/>
      <c r="R1991" s="665"/>
      <c r="S1991" s="665"/>
      <c r="T1991" s="665"/>
      <c r="U1991" s="665"/>
      <c r="V1991" s="665"/>
      <c r="W1991" s="709"/>
      <c r="X1991" s="313">
        <f t="shared" si="525"/>
        <v>0</v>
      </c>
    </row>
    <row r="1992" spans="2:24" ht="18.600000000000001" hidden="1" thickBot="1">
      <c r="B1992" s="173"/>
      <c r="C1992" s="142">
        <v>4902</v>
      </c>
      <c r="D1992" s="148" t="s">
        <v>291</v>
      </c>
      <c r="E1992" s="702"/>
      <c r="F1992" s="449"/>
      <c r="G1992" s="245"/>
      <c r="H1992" s="245"/>
      <c r="I1992" s="476">
        <f>F1992+G1992+H1992</f>
        <v>0</v>
      </c>
      <c r="J1992" s="243" t="str">
        <f t="shared" si="524"/>
        <v/>
      </c>
      <c r="K1992" s="244"/>
      <c r="L1992" s="661"/>
      <c r="M1992" s="665"/>
      <c r="N1992" s="665"/>
      <c r="O1992" s="709"/>
      <c r="P1992" s="244"/>
      <c r="Q1992" s="661"/>
      <c r="R1992" s="665"/>
      <c r="S1992" s="665"/>
      <c r="T1992" s="665"/>
      <c r="U1992" s="665"/>
      <c r="V1992" s="665"/>
      <c r="W1992" s="709"/>
      <c r="X1992" s="313">
        <f t="shared" si="525"/>
        <v>0</v>
      </c>
    </row>
    <row r="1993" spans="2:24" ht="18.600000000000001" hidden="1" thickBot="1">
      <c r="B1993" s="691">
        <v>5100</v>
      </c>
      <c r="C1993" s="963" t="s">
        <v>260</v>
      </c>
      <c r="D1993" s="963"/>
      <c r="E1993" s="692"/>
      <c r="F1993" s="693"/>
      <c r="G1993" s="694"/>
      <c r="H1993" s="694"/>
      <c r="I1993" s="690">
        <f>F1993+G1993+H1993</f>
        <v>0</v>
      </c>
      <c r="J1993" s="243" t="str">
        <f t="shared" si="524"/>
        <v/>
      </c>
      <c r="K1993" s="244"/>
      <c r="L1993" s="430"/>
      <c r="M1993" s="431"/>
      <c r="N1993" s="327">
        <f>I1993</f>
        <v>0</v>
      </c>
      <c r="O1993" s="424">
        <f>L1993+M1993-N1993</f>
        <v>0</v>
      </c>
      <c r="P1993" s="244"/>
      <c r="Q1993" s="430"/>
      <c r="R1993" s="431"/>
      <c r="S1993" s="429">
        <f>+IF(+(L1993+M1993)&gt;=I1993,+M1993,+(+I1993-L1993))</f>
        <v>0</v>
      </c>
      <c r="T1993" s="315">
        <f>Q1993+R1993-S1993</f>
        <v>0</v>
      </c>
      <c r="U1993" s="431"/>
      <c r="V1993" s="431"/>
      <c r="W1993" s="253"/>
      <c r="X1993" s="313">
        <f t="shared" si="525"/>
        <v>0</v>
      </c>
    </row>
    <row r="1994" spans="2:24" ht="18.600000000000001" hidden="1" thickBot="1">
      <c r="B1994" s="691">
        <v>5200</v>
      </c>
      <c r="C1994" s="947" t="s">
        <v>261</v>
      </c>
      <c r="D1994" s="947"/>
      <c r="E1994" s="692"/>
      <c r="F1994" s="695">
        <f>SUM(F1995:F2001)</f>
        <v>0</v>
      </c>
      <c r="G1994" s="696">
        <f>SUM(G1995:G2001)</f>
        <v>0</v>
      </c>
      <c r="H1994" s="696">
        <f>SUM(H1995:H2001)</f>
        <v>0</v>
      </c>
      <c r="I1994" s="696">
        <f>SUM(I1995:I2001)</f>
        <v>0</v>
      </c>
      <c r="J1994" s="243" t="str">
        <f t="shared" si="524"/>
        <v/>
      </c>
      <c r="K1994" s="244"/>
      <c r="L1994" s="326">
        <f>SUM(L1995:L2001)</f>
        <v>0</v>
      </c>
      <c r="M1994" s="327">
        <f>SUM(M1995:M2001)</f>
        <v>0</v>
      </c>
      <c r="N1994" s="432">
        <f>SUM(N1995:N2001)</f>
        <v>0</v>
      </c>
      <c r="O1994" s="433">
        <f>SUM(O1995:O2001)</f>
        <v>0</v>
      </c>
      <c r="P1994" s="244"/>
      <c r="Q1994" s="326">
        <f t="shared" ref="Q1994:W1994" si="539">SUM(Q1995:Q2001)</f>
        <v>0</v>
      </c>
      <c r="R1994" s="327">
        <f t="shared" si="539"/>
        <v>0</v>
      </c>
      <c r="S1994" s="327">
        <f t="shared" si="539"/>
        <v>0</v>
      </c>
      <c r="T1994" s="327">
        <f t="shared" si="539"/>
        <v>0</v>
      </c>
      <c r="U1994" s="327">
        <f t="shared" si="539"/>
        <v>0</v>
      </c>
      <c r="V1994" s="327">
        <f t="shared" si="539"/>
        <v>0</v>
      </c>
      <c r="W1994" s="433">
        <f t="shared" si="539"/>
        <v>0</v>
      </c>
      <c r="X1994" s="313">
        <f t="shared" si="525"/>
        <v>0</v>
      </c>
    </row>
    <row r="1995" spans="2:24" ht="18.600000000000001" hidden="1" thickBot="1">
      <c r="B1995" s="175"/>
      <c r="C1995" s="176">
        <v>5201</v>
      </c>
      <c r="D1995" s="177" t="s">
        <v>262</v>
      </c>
      <c r="E1995" s="703"/>
      <c r="F1995" s="473"/>
      <c r="G1995" s="434"/>
      <c r="H1995" s="434"/>
      <c r="I1995" s="476">
        <f t="shared" ref="I1995:I2001" si="540">F1995+G1995+H1995</f>
        <v>0</v>
      </c>
      <c r="J1995" s="243" t="str">
        <f t="shared" si="524"/>
        <v/>
      </c>
      <c r="K1995" s="244"/>
      <c r="L1995" s="435"/>
      <c r="M1995" s="436"/>
      <c r="N1995" s="330">
        <f t="shared" ref="N1995:N2001" si="541">I1995</f>
        <v>0</v>
      </c>
      <c r="O1995" s="424">
        <f t="shared" ref="O1995:O2001" si="542">L1995+M1995-N1995</f>
        <v>0</v>
      </c>
      <c r="P1995" s="244"/>
      <c r="Q1995" s="435"/>
      <c r="R1995" s="436"/>
      <c r="S1995" s="429">
        <f t="shared" ref="S1995:S2001" si="543">+IF(+(L1995+M1995)&gt;=I1995,+M1995,+(+I1995-L1995))</f>
        <v>0</v>
      </c>
      <c r="T1995" s="315">
        <f t="shared" ref="T1995:T2001" si="544">Q1995+R1995-S1995</f>
        <v>0</v>
      </c>
      <c r="U1995" s="436"/>
      <c r="V1995" s="436"/>
      <c r="W1995" s="253"/>
      <c r="X1995" s="313">
        <f t="shared" si="525"/>
        <v>0</v>
      </c>
    </row>
    <row r="1996" spans="2:24" ht="18.600000000000001" hidden="1" thickBot="1">
      <c r="B1996" s="175"/>
      <c r="C1996" s="178">
        <v>5202</v>
      </c>
      <c r="D1996" s="179" t="s">
        <v>263</v>
      </c>
      <c r="E1996" s="703"/>
      <c r="F1996" s="473"/>
      <c r="G1996" s="434"/>
      <c r="H1996" s="434"/>
      <c r="I1996" s="476">
        <f t="shared" si="540"/>
        <v>0</v>
      </c>
      <c r="J1996" s="243" t="str">
        <f t="shared" si="524"/>
        <v/>
      </c>
      <c r="K1996" s="244"/>
      <c r="L1996" s="435"/>
      <c r="M1996" s="436"/>
      <c r="N1996" s="330">
        <f t="shared" si="541"/>
        <v>0</v>
      </c>
      <c r="O1996" s="424">
        <f t="shared" si="542"/>
        <v>0</v>
      </c>
      <c r="P1996" s="244"/>
      <c r="Q1996" s="435"/>
      <c r="R1996" s="436"/>
      <c r="S1996" s="429">
        <f t="shared" si="543"/>
        <v>0</v>
      </c>
      <c r="T1996" s="315">
        <f t="shared" si="544"/>
        <v>0</v>
      </c>
      <c r="U1996" s="436"/>
      <c r="V1996" s="436"/>
      <c r="W1996" s="253"/>
      <c r="X1996" s="313">
        <f t="shared" si="525"/>
        <v>0</v>
      </c>
    </row>
    <row r="1997" spans="2:24" ht="18.600000000000001" hidden="1" thickBot="1">
      <c r="B1997" s="175"/>
      <c r="C1997" s="178">
        <v>5203</v>
      </c>
      <c r="D1997" s="179" t="s">
        <v>923</v>
      </c>
      <c r="E1997" s="703"/>
      <c r="F1997" s="473"/>
      <c r="G1997" s="434"/>
      <c r="H1997" s="434"/>
      <c r="I1997" s="476">
        <f t="shared" si="540"/>
        <v>0</v>
      </c>
      <c r="J1997" s="243" t="str">
        <f t="shared" si="524"/>
        <v/>
      </c>
      <c r="K1997" s="244"/>
      <c r="L1997" s="435"/>
      <c r="M1997" s="436"/>
      <c r="N1997" s="330">
        <f t="shared" si="541"/>
        <v>0</v>
      </c>
      <c r="O1997" s="424">
        <f t="shared" si="542"/>
        <v>0</v>
      </c>
      <c r="P1997" s="244"/>
      <c r="Q1997" s="435"/>
      <c r="R1997" s="436"/>
      <c r="S1997" s="429">
        <f t="shared" si="543"/>
        <v>0</v>
      </c>
      <c r="T1997" s="315">
        <f t="shared" si="544"/>
        <v>0</v>
      </c>
      <c r="U1997" s="436"/>
      <c r="V1997" s="436"/>
      <c r="W1997" s="253"/>
      <c r="X1997" s="313">
        <f t="shared" si="525"/>
        <v>0</v>
      </c>
    </row>
    <row r="1998" spans="2:24" ht="18.600000000000001" hidden="1" thickBot="1">
      <c r="B1998" s="175"/>
      <c r="C1998" s="178">
        <v>5204</v>
      </c>
      <c r="D1998" s="179" t="s">
        <v>924</v>
      </c>
      <c r="E1998" s="703"/>
      <c r="F1998" s="473"/>
      <c r="G1998" s="434"/>
      <c r="H1998" s="434"/>
      <c r="I1998" s="476">
        <f t="shared" si="540"/>
        <v>0</v>
      </c>
      <c r="J1998" s="243" t="str">
        <f t="shared" ref="J1998:J2020" si="545">(IF($E1998&lt;&gt;0,$J$2,IF($I1998&lt;&gt;0,$J$2,"")))</f>
        <v/>
      </c>
      <c r="K1998" s="244"/>
      <c r="L1998" s="435"/>
      <c r="M1998" s="436"/>
      <c r="N1998" s="330">
        <f t="shared" si="541"/>
        <v>0</v>
      </c>
      <c r="O1998" s="424">
        <f t="shared" si="542"/>
        <v>0</v>
      </c>
      <c r="P1998" s="244"/>
      <c r="Q1998" s="435"/>
      <c r="R1998" s="436"/>
      <c r="S1998" s="429">
        <f t="shared" si="543"/>
        <v>0</v>
      </c>
      <c r="T1998" s="315">
        <f t="shared" si="544"/>
        <v>0</v>
      </c>
      <c r="U1998" s="436"/>
      <c r="V1998" s="436"/>
      <c r="W1998" s="253"/>
      <c r="X1998" s="313">
        <f t="shared" ref="X1998:X2029" si="546">T1998-U1998-V1998-W1998</f>
        <v>0</v>
      </c>
    </row>
    <row r="1999" spans="2:24" ht="18.600000000000001" hidden="1" thickBot="1">
      <c r="B1999" s="175"/>
      <c r="C1999" s="178">
        <v>5205</v>
      </c>
      <c r="D1999" s="179" t="s">
        <v>925</v>
      </c>
      <c r="E1999" s="703"/>
      <c r="F1999" s="473"/>
      <c r="G1999" s="434"/>
      <c r="H1999" s="434"/>
      <c r="I1999" s="476">
        <f t="shared" si="540"/>
        <v>0</v>
      </c>
      <c r="J1999" s="243" t="str">
        <f t="shared" si="545"/>
        <v/>
      </c>
      <c r="K1999" s="244"/>
      <c r="L1999" s="435"/>
      <c r="M1999" s="436"/>
      <c r="N1999" s="330">
        <f t="shared" si="541"/>
        <v>0</v>
      </c>
      <c r="O1999" s="424">
        <f t="shared" si="542"/>
        <v>0</v>
      </c>
      <c r="P1999" s="244"/>
      <c r="Q1999" s="435"/>
      <c r="R1999" s="436"/>
      <c r="S1999" s="429">
        <f t="shared" si="543"/>
        <v>0</v>
      </c>
      <c r="T1999" s="315">
        <f t="shared" si="544"/>
        <v>0</v>
      </c>
      <c r="U1999" s="436"/>
      <c r="V1999" s="436"/>
      <c r="W1999" s="253"/>
      <c r="X1999" s="313">
        <f t="shared" si="546"/>
        <v>0</v>
      </c>
    </row>
    <row r="2000" spans="2:24" ht="18.600000000000001" hidden="1" thickBot="1">
      <c r="B2000" s="175"/>
      <c r="C2000" s="178">
        <v>5206</v>
      </c>
      <c r="D2000" s="179" t="s">
        <v>926</v>
      </c>
      <c r="E2000" s="703"/>
      <c r="F2000" s="473"/>
      <c r="G2000" s="434"/>
      <c r="H2000" s="434"/>
      <c r="I2000" s="476">
        <f t="shared" si="540"/>
        <v>0</v>
      </c>
      <c r="J2000" s="243" t="str">
        <f t="shared" si="545"/>
        <v/>
      </c>
      <c r="K2000" s="244"/>
      <c r="L2000" s="435"/>
      <c r="M2000" s="436"/>
      <c r="N2000" s="330">
        <f t="shared" si="541"/>
        <v>0</v>
      </c>
      <c r="O2000" s="424">
        <f t="shared" si="542"/>
        <v>0</v>
      </c>
      <c r="P2000" s="244"/>
      <c r="Q2000" s="435"/>
      <c r="R2000" s="436"/>
      <c r="S2000" s="429">
        <f t="shared" si="543"/>
        <v>0</v>
      </c>
      <c r="T2000" s="315">
        <f t="shared" si="544"/>
        <v>0</v>
      </c>
      <c r="U2000" s="436"/>
      <c r="V2000" s="436"/>
      <c r="W2000" s="253"/>
      <c r="X2000" s="313">
        <f t="shared" si="546"/>
        <v>0</v>
      </c>
    </row>
    <row r="2001" spans="2:24" ht="18.600000000000001" hidden="1" thickBot="1">
      <c r="B2001" s="175"/>
      <c r="C2001" s="180">
        <v>5219</v>
      </c>
      <c r="D2001" s="181" t="s">
        <v>927</v>
      </c>
      <c r="E2001" s="703"/>
      <c r="F2001" s="473"/>
      <c r="G2001" s="434"/>
      <c r="H2001" s="434"/>
      <c r="I2001" s="476">
        <f t="shared" si="540"/>
        <v>0</v>
      </c>
      <c r="J2001" s="243" t="str">
        <f t="shared" si="545"/>
        <v/>
      </c>
      <c r="K2001" s="244"/>
      <c r="L2001" s="435"/>
      <c r="M2001" s="436"/>
      <c r="N2001" s="330">
        <f t="shared" si="541"/>
        <v>0</v>
      </c>
      <c r="O2001" s="424">
        <f t="shared" si="542"/>
        <v>0</v>
      </c>
      <c r="P2001" s="244"/>
      <c r="Q2001" s="435"/>
      <c r="R2001" s="436"/>
      <c r="S2001" s="429">
        <f t="shared" si="543"/>
        <v>0</v>
      </c>
      <c r="T2001" s="315">
        <f t="shared" si="544"/>
        <v>0</v>
      </c>
      <c r="U2001" s="436"/>
      <c r="V2001" s="436"/>
      <c r="W2001" s="253"/>
      <c r="X2001" s="313">
        <f t="shared" si="546"/>
        <v>0</v>
      </c>
    </row>
    <row r="2002" spans="2:24" ht="18.600000000000001" hidden="1" thickBot="1">
      <c r="B2002" s="691">
        <v>5300</v>
      </c>
      <c r="C2002" s="954" t="s">
        <v>928</v>
      </c>
      <c r="D2002" s="954"/>
      <c r="E2002" s="692"/>
      <c r="F2002" s="695">
        <f>SUM(F2003:F2004)</f>
        <v>0</v>
      </c>
      <c r="G2002" s="696">
        <f>SUM(G2003:G2004)</f>
        <v>0</v>
      </c>
      <c r="H2002" s="696">
        <f>SUM(H2003:H2004)</f>
        <v>0</v>
      </c>
      <c r="I2002" s="696">
        <f>SUM(I2003:I2004)</f>
        <v>0</v>
      </c>
      <c r="J2002" s="243" t="str">
        <f t="shared" si="545"/>
        <v/>
      </c>
      <c r="K2002" s="244"/>
      <c r="L2002" s="326">
        <f>SUM(L2003:L2004)</f>
        <v>0</v>
      </c>
      <c r="M2002" s="327">
        <f>SUM(M2003:M2004)</f>
        <v>0</v>
      </c>
      <c r="N2002" s="432">
        <f>SUM(N2003:N2004)</f>
        <v>0</v>
      </c>
      <c r="O2002" s="433">
        <f>SUM(O2003:O2004)</f>
        <v>0</v>
      </c>
      <c r="P2002" s="244"/>
      <c r="Q2002" s="326">
        <f t="shared" ref="Q2002:W2002" si="547">SUM(Q2003:Q2004)</f>
        <v>0</v>
      </c>
      <c r="R2002" s="327">
        <f t="shared" si="547"/>
        <v>0</v>
      </c>
      <c r="S2002" s="327">
        <f t="shared" si="547"/>
        <v>0</v>
      </c>
      <c r="T2002" s="327">
        <f t="shared" si="547"/>
        <v>0</v>
      </c>
      <c r="U2002" s="327">
        <f t="shared" si="547"/>
        <v>0</v>
      </c>
      <c r="V2002" s="327">
        <f t="shared" si="547"/>
        <v>0</v>
      </c>
      <c r="W2002" s="433">
        <f t="shared" si="547"/>
        <v>0</v>
      </c>
      <c r="X2002" s="313">
        <f t="shared" si="546"/>
        <v>0</v>
      </c>
    </row>
    <row r="2003" spans="2:24" ht="18.600000000000001" hidden="1" thickBot="1">
      <c r="B2003" s="175"/>
      <c r="C2003" s="176">
        <v>5301</v>
      </c>
      <c r="D2003" s="177" t="s">
        <v>1440</v>
      </c>
      <c r="E2003" s="703"/>
      <c r="F2003" s="473"/>
      <c r="G2003" s="434"/>
      <c r="H2003" s="434"/>
      <c r="I2003" s="476">
        <f>F2003+G2003+H2003</f>
        <v>0</v>
      </c>
      <c r="J2003" s="243" t="str">
        <f t="shared" si="545"/>
        <v/>
      </c>
      <c r="K2003" s="244"/>
      <c r="L2003" s="435"/>
      <c r="M2003" s="436"/>
      <c r="N2003" s="330">
        <f>I2003</f>
        <v>0</v>
      </c>
      <c r="O2003" s="424">
        <f>L2003+M2003-N2003</f>
        <v>0</v>
      </c>
      <c r="P2003" s="244"/>
      <c r="Q2003" s="435"/>
      <c r="R2003" s="436"/>
      <c r="S2003" s="429">
        <f>+IF(+(L2003+M2003)&gt;=I2003,+M2003,+(+I2003-L2003))</f>
        <v>0</v>
      </c>
      <c r="T2003" s="315">
        <f>Q2003+R2003-S2003</f>
        <v>0</v>
      </c>
      <c r="U2003" s="436"/>
      <c r="V2003" s="436"/>
      <c r="W2003" s="253"/>
      <c r="X2003" s="313">
        <f t="shared" si="546"/>
        <v>0</v>
      </c>
    </row>
    <row r="2004" spans="2:24" ht="18.600000000000001" hidden="1" thickBot="1">
      <c r="B2004" s="175"/>
      <c r="C2004" s="180">
        <v>5309</v>
      </c>
      <c r="D2004" s="181" t="s">
        <v>929</v>
      </c>
      <c r="E2004" s="703"/>
      <c r="F2004" s="473"/>
      <c r="G2004" s="434"/>
      <c r="H2004" s="434"/>
      <c r="I2004" s="476">
        <f>F2004+G2004+H2004</f>
        <v>0</v>
      </c>
      <c r="J2004" s="243" t="str">
        <f t="shared" si="545"/>
        <v/>
      </c>
      <c r="K2004" s="244"/>
      <c r="L2004" s="435"/>
      <c r="M2004" s="436"/>
      <c r="N2004" s="330">
        <f>I2004</f>
        <v>0</v>
      </c>
      <c r="O2004" s="424">
        <f>L2004+M2004-N2004</f>
        <v>0</v>
      </c>
      <c r="P2004" s="244"/>
      <c r="Q2004" s="435"/>
      <c r="R2004" s="436"/>
      <c r="S2004" s="429">
        <f>+IF(+(L2004+M2004)&gt;=I2004,+M2004,+(+I2004-L2004))</f>
        <v>0</v>
      </c>
      <c r="T2004" s="315">
        <f>Q2004+R2004-S2004</f>
        <v>0</v>
      </c>
      <c r="U2004" s="436"/>
      <c r="V2004" s="436"/>
      <c r="W2004" s="253"/>
      <c r="X2004" s="313">
        <f t="shared" si="546"/>
        <v>0</v>
      </c>
    </row>
    <row r="2005" spans="2:24" ht="18.600000000000001" hidden="1" thickBot="1">
      <c r="B2005" s="691">
        <v>5400</v>
      </c>
      <c r="C2005" s="963" t="s">
        <v>1010</v>
      </c>
      <c r="D2005" s="963"/>
      <c r="E2005" s="692"/>
      <c r="F2005" s="693"/>
      <c r="G2005" s="694"/>
      <c r="H2005" s="694"/>
      <c r="I2005" s="690">
        <f>F2005+G2005+H2005</f>
        <v>0</v>
      </c>
      <c r="J2005" s="243" t="str">
        <f t="shared" si="545"/>
        <v/>
      </c>
      <c r="K2005" s="244"/>
      <c r="L2005" s="430"/>
      <c r="M2005" s="431"/>
      <c r="N2005" s="327">
        <f>I2005</f>
        <v>0</v>
      </c>
      <c r="O2005" s="424">
        <f>L2005+M2005-N2005</f>
        <v>0</v>
      </c>
      <c r="P2005" s="244"/>
      <c r="Q2005" s="430"/>
      <c r="R2005" s="431"/>
      <c r="S2005" s="429">
        <f>+IF(+(L2005+M2005)&gt;=I2005,+M2005,+(+I2005-L2005))</f>
        <v>0</v>
      </c>
      <c r="T2005" s="315">
        <f>Q2005+R2005-S2005</f>
        <v>0</v>
      </c>
      <c r="U2005" s="431"/>
      <c r="V2005" s="431"/>
      <c r="W2005" s="253"/>
      <c r="X2005" s="313">
        <f t="shared" si="546"/>
        <v>0</v>
      </c>
    </row>
    <row r="2006" spans="2:24" ht="18.600000000000001" hidden="1" thickBot="1">
      <c r="B2006" s="684">
        <v>5500</v>
      </c>
      <c r="C2006" s="948" t="s">
        <v>1011</v>
      </c>
      <c r="D2006" s="948"/>
      <c r="E2006" s="685"/>
      <c r="F2006" s="686">
        <f>SUM(F2007:F2010)</f>
        <v>0</v>
      </c>
      <c r="G2006" s="687">
        <f>SUM(G2007:G2010)</f>
        <v>0</v>
      </c>
      <c r="H2006" s="687">
        <f>SUM(H2007:H2010)</f>
        <v>0</v>
      </c>
      <c r="I2006" s="687">
        <f>SUM(I2007:I2010)</f>
        <v>0</v>
      </c>
      <c r="J2006" s="243" t="str">
        <f t="shared" si="545"/>
        <v/>
      </c>
      <c r="K2006" s="244"/>
      <c r="L2006" s="316">
        <f>SUM(L2007:L2010)</f>
        <v>0</v>
      </c>
      <c r="M2006" s="317">
        <f>SUM(M2007:M2010)</f>
        <v>0</v>
      </c>
      <c r="N2006" s="425">
        <f>SUM(N2007:N2010)</f>
        <v>0</v>
      </c>
      <c r="O2006" s="426">
        <f>SUM(O2007:O2010)</f>
        <v>0</v>
      </c>
      <c r="P2006" s="244"/>
      <c r="Q2006" s="316">
        <f t="shared" ref="Q2006:W2006" si="548">SUM(Q2007:Q2010)</f>
        <v>0</v>
      </c>
      <c r="R2006" s="317">
        <f t="shared" si="548"/>
        <v>0</v>
      </c>
      <c r="S2006" s="317">
        <f t="shared" si="548"/>
        <v>0</v>
      </c>
      <c r="T2006" s="317">
        <f t="shared" si="548"/>
        <v>0</v>
      </c>
      <c r="U2006" s="317">
        <f t="shared" si="548"/>
        <v>0</v>
      </c>
      <c r="V2006" s="317">
        <f t="shared" si="548"/>
        <v>0</v>
      </c>
      <c r="W2006" s="426">
        <f t="shared" si="548"/>
        <v>0</v>
      </c>
      <c r="X2006" s="313">
        <f t="shared" si="546"/>
        <v>0</v>
      </c>
    </row>
    <row r="2007" spans="2:24" ht="18.600000000000001" hidden="1" thickBot="1">
      <c r="B2007" s="173"/>
      <c r="C2007" s="144">
        <v>5501</v>
      </c>
      <c r="D2007" s="163" t="s">
        <v>1012</v>
      </c>
      <c r="E2007" s="702"/>
      <c r="F2007" s="449"/>
      <c r="G2007" s="245"/>
      <c r="H2007" s="245"/>
      <c r="I2007" s="476">
        <f>F2007+G2007+H2007</f>
        <v>0</v>
      </c>
      <c r="J2007" s="243" t="str">
        <f t="shared" si="545"/>
        <v/>
      </c>
      <c r="K2007" s="244"/>
      <c r="L2007" s="423"/>
      <c r="M2007" s="252"/>
      <c r="N2007" s="315">
        <f>I2007</f>
        <v>0</v>
      </c>
      <c r="O2007" s="424">
        <f>L2007+M2007-N2007</f>
        <v>0</v>
      </c>
      <c r="P2007" s="244"/>
      <c r="Q2007" s="423"/>
      <c r="R2007" s="252"/>
      <c r="S2007" s="429">
        <f>+IF(+(L2007+M2007)&gt;=I2007,+M2007,+(+I2007-L2007))</f>
        <v>0</v>
      </c>
      <c r="T2007" s="315">
        <f>Q2007+R2007-S2007</f>
        <v>0</v>
      </c>
      <c r="U2007" s="252"/>
      <c r="V2007" s="252"/>
      <c r="W2007" s="253"/>
      <c r="X2007" s="313">
        <f t="shared" si="546"/>
        <v>0</v>
      </c>
    </row>
    <row r="2008" spans="2:24" ht="18.600000000000001" hidden="1" thickBot="1">
      <c r="B2008" s="173"/>
      <c r="C2008" s="137">
        <v>5502</v>
      </c>
      <c r="D2008" s="145" t="s">
        <v>1013</v>
      </c>
      <c r="E2008" s="702"/>
      <c r="F2008" s="449"/>
      <c r="G2008" s="245"/>
      <c r="H2008" s="245"/>
      <c r="I2008" s="476">
        <f>F2008+G2008+H2008</f>
        <v>0</v>
      </c>
      <c r="J2008" s="243" t="str">
        <f t="shared" si="545"/>
        <v/>
      </c>
      <c r="K2008" s="244"/>
      <c r="L2008" s="423"/>
      <c r="M2008" s="252"/>
      <c r="N2008" s="315">
        <f>I2008</f>
        <v>0</v>
      </c>
      <c r="O2008" s="424">
        <f>L2008+M2008-N2008</f>
        <v>0</v>
      </c>
      <c r="P2008" s="244"/>
      <c r="Q2008" s="423"/>
      <c r="R2008" s="252"/>
      <c r="S2008" s="429">
        <f>+IF(+(L2008+M2008)&gt;=I2008,+M2008,+(+I2008-L2008))</f>
        <v>0</v>
      </c>
      <c r="T2008" s="315">
        <f>Q2008+R2008-S2008</f>
        <v>0</v>
      </c>
      <c r="U2008" s="252"/>
      <c r="V2008" s="252"/>
      <c r="W2008" s="253"/>
      <c r="X2008" s="313">
        <f t="shared" si="546"/>
        <v>0</v>
      </c>
    </row>
    <row r="2009" spans="2:24" ht="18.600000000000001" hidden="1" thickBot="1">
      <c r="B2009" s="173"/>
      <c r="C2009" s="137">
        <v>5503</v>
      </c>
      <c r="D2009" s="139" t="s">
        <v>1014</v>
      </c>
      <c r="E2009" s="702"/>
      <c r="F2009" s="449"/>
      <c r="G2009" s="245"/>
      <c r="H2009" s="245"/>
      <c r="I2009" s="476">
        <f>F2009+G2009+H2009</f>
        <v>0</v>
      </c>
      <c r="J2009" s="243" t="str">
        <f t="shared" si="545"/>
        <v/>
      </c>
      <c r="K2009" s="244"/>
      <c r="L2009" s="423"/>
      <c r="M2009" s="252"/>
      <c r="N2009" s="315">
        <f>I2009</f>
        <v>0</v>
      </c>
      <c r="O2009" s="424">
        <f>L2009+M2009-N2009</f>
        <v>0</v>
      </c>
      <c r="P2009" s="244"/>
      <c r="Q2009" s="423"/>
      <c r="R2009" s="252"/>
      <c r="S2009" s="429">
        <f>+IF(+(L2009+M2009)&gt;=I2009,+M2009,+(+I2009-L2009))</f>
        <v>0</v>
      </c>
      <c r="T2009" s="315">
        <f>Q2009+R2009-S2009</f>
        <v>0</v>
      </c>
      <c r="U2009" s="252"/>
      <c r="V2009" s="252"/>
      <c r="W2009" s="253"/>
      <c r="X2009" s="313">
        <f t="shared" si="546"/>
        <v>0</v>
      </c>
    </row>
    <row r="2010" spans="2:24" ht="18.600000000000001" hidden="1" thickBot="1">
      <c r="B2010" s="173"/>
      <c r="C2010" s="137">
        <v>5504</v>
      </c>
      <c r="D2010" s="145" t="s">
        <v>1015</v>
      </c>
      <c r="E2010" s="702"/>
      <c r="F2010" s="449"/>
      <c r="G2010" s="245"/>
      <c r="H2010" s="245"/>
      <c r="I2010" s="476">
        <f>F2010+G2010+H2010</f>
        <v>0</v>
      </c>
      <c r="J2010" s="243" t="str">
        <f t="shared" si="545"/>
        <v/>
      </c>
      <c r="K2010" s="244"/>
      <c r="L2010" s="423"/>
      <c r="M2010" s="252"/>
      <c r="N2010" s="315">
        <f>I2010</f>
        <v>0</v>
      </c>
      <c r="O2010" s="424">
        <f>L2010+M2010-N2010</f>
        <v>0</v>
      </c>
      <c r="P2010" s="244"/>
      <c r="Q2010" s="423"/>
      <c r="R2010" s="252"/>
      <c r="S2010" s="429">
        <f>+IF(+(L2010+M2010)&gt;=I2010,+M2010,+(+I2010-L2010))</f>
        <v>0</v>
      </c>
      <c r="T2010" s="315">
        <f>Q2010+R2010-S2010</f>
        <v>0</v>
      </c>
      <c r="U2010" s="252"/>
      <c r="V2010" s="252"/>
      <c r="W2010" s="253"/>
      <c r="X2010" s="313">
        <f t="shared" si="546"/>
        <v>0</v>
      </c>
    </row>
    <row r="2011" spans="2:24" ht="18.600000000000001" hidden="1" thickBot="1">
      <c r="B2011" s="684">
        <v>5700</v>
      </c>
      <c r="C2011" s="964" t="s">
        <v>1016</v>
      </c>
      <c r="D2011" s="965"/>
      <c r="E2011" s="692"/>
      <c r="F2011" s="671">
        <v>0</v>
      </c>
      <c r="G2011" s="671">
        <v>0</v>
      </c>
      <c r="H2011" s="671">
        <v>0</v>
      </c>
      <c r="I2011" s="696">
        <f>SUM(I2012:I2014)</f>
        <v>0</v>
      </c>
      <c r="J2011" s="243" t="str">
        <f t="shared" si="545"/>
        <v/>
      </c>
      <c r="K2011" s="244"/>
      <c r="L2011" s="326">
        <f>SUM(L2012:L2014)</f>
        <v>0</v>
      </c>
      <c r="M2011" s="327">
        <f>SUM(M2012:M2014)</f>
        <v>0</v>
      </c>
      <c r="N2011" s="432">
        <f>SUM(N2012:N2013)</f>
        <v>0</v>
      </c>
      <c r="O2011" s="433">
        <f>SUM(O2012:O2014)</f>
        <v>0</v>
      </c>
      <c r="P2011" s="244"/>
      <c r="Q2011" s="326">
        <f>SUM(Q2012:Q2014)</f>
        <v>0</v>
      </c>
      <c r="R2011" s="327">
        <f>SUM(R2012:R2014)</f>
        <v>0</v>
      </c>
      <c r="S2011" s="327">
        <f>SUM(S2012:S2014)</f>
        <v>0</v>
      </c>
      <c r="T2011" s="327">
        <f>SUM(T2012:T2014)</f>
        <v>0</v>
      </c>
      <c r="U2011" s="327">
        <f>SUM(U2012:U2014)</f>
        <v>0</v>
      </c>
      <c r="V2011" s="327">
        <f>SUM(V2012:V2013)</f>
        <v>0</v>
      </c>
      <c r="W2011" s="433">
        <f>SUM(W2012:W2014)</f>
        <v>0</v>
      </c>
      <c r="X2011" s="313">
        <f t="shared" si="546"/>
        <v>0</v>
      </c>
    </row>
    <row r="2012" spans="2:24" ht="18.600000000000001" hidden="1" thickBot="1">
      <c r="B2012" s="175"/>
      <c r="C2012" s="176">
        <v>5701</v>
      </c>
      <c r="D2012" s="177" t="s">
        <v>1017</v>
      </c>
      <c r="E2012" s="703"/>
      <c r="F2012" s="592">
        <v>0</v>
      </c>
      <c r="G2012" s="592">
        <v>0</v>
      </c>
      <c r="H2012" s="592">
        <v>0</v>
      </c>
      <c r="I2012" s="476">
        <f>F2012+G2012+H2012</f>
        <v>0</v>
      </c>
      <c r="J2012" s="243" t="str">
        <f t="shared" si="545"/>
        <v/>
      </c>
      <c r="K2012" s="244"/>
      <c r="L2012" s="435"/>
      <c r="M2012" s="436"/>
      <c r="N2012" s="330">
        <f>I2012</f>
        <v>0</v>
      </c>
      <c r="O2012" s="424">
        <f>L2012+M2012-N2012</f>
        <v>0</v>
      </c>
      <c r="P2012" s="244"/>
      <c r="Q2012" s="435"/>
      <c r="R2012" s="436"/>
      <c r="S2012" s="429">
        <f>+IF(+(L2012+M2012)&gt;=I2012,+M2012,+(+I2012-L2012))</f>
        <v>0</v>
      </c>
      <c r="T2012" s="315">
        <f>Q2012+R2012-S2012</f>
        <v>0</v>
      </c>
      <c r="U2012" s="436"/>
      <c r="V2012" s="436"/>
      <c r="W2012" s="253"/>
      <c r="X2012" s="313">
        <f t="shared" si="546"/>
        <v>0</v>
      </c>
    </row>
    <row r="2013" spans="2:24" ht="18.600000000000001" hidden="1" thickBot="1">
      <c r="B2013" s="175"/>
      <c r="C2013" s="180">
        <v>5702</v>
      </c>
      <c r="D2013" s="181" t="s">
        <v>1018</v>
      </c>
      <c r="E2013" s="703"/>
      <c r="F2013" s="592">
        <v>0</v>
      </c>
      <c r="G2013" s="592">
        <v>0</v>
      </c>
      <c r="H2013" s="592">
        <v>0</v>
      </c>
      <c r="I2013" s="476">
        <f>F2013+G2013+H2013</f>
        <v>0</v>
      </c>
      <c r="J2013" s="243" t="str">
        <f t="shared" si="545"/>
        <v/>
      </c>
      <c r="K2013" s="244"/>
      <c r="L2013" s="435"/>
      <c r="M2013" s="436"/>
      <c r="N2013" s="330">
        <f>I2013</f>
        <v>0</v>
      </c>
      <c r="O2013" s="424">
        <f>L2013+M2013-N2013</f>
        <v>0</v>
      </c>
      <c r="P2013" s="244"/>
      <c r="Q2013" s="435"/>
      <c r="R2013" s="436"/>
      <c r="S2013" s="429">
        <f>+IF(+(L2013+M2013)&gt;=I2013,+M2013,+(+I2013-L2013))</f>
        <v>0</v>
      </c>
      <c r="T2013" s="315">
        <f>Q2013+R2013-S2013</f>
        <v>0</v>
      </c>
      <c r="U2013" s="436"/>
      <c r="V2013" s="436"/>
      <c r="W2013" s="253"/>
      <c r="X2013" s="313">
        <f t="shared" si="546"/>
        <v>0</v>
      </c>
    </row>
    <row r="2014" spans="2:24" ht="18.600000000000001" hidden="1" thickBot="1">
      <c r="B2014" s="136"/>
      <c r="C2014" s="182">
        <v>4071</v>
      </c>
      <c r="D2014" s="464" t="s">
        <v>1019</v>
      </c>
      <c r="E2014" s="702"/>
      <c r="F2014" s="592">
        <v>0</v>
      </c>
      <c r="G2014" s="592">
        <v>0</v>
      </c>
      <c r="H2014" s="592">
        <v>0</v>
      </c>
      <c r="I2014" s="476">
        <f>F2014+G2014+H2014</f>
        <v>0</v>
      </c>
      <c r="J2014" s="243" t="str">
        <f t="shared" si="545"/>
        <v/>
      </c>
      <c r="K2014" s="244"/>
      <c r="L2014" s="711"/>
      <c r="M2014" s="665"/>
      <c r="N2014" s="665"/>
      <c r="O2014" s="712"/>
      <c r="P2014" s="244"/>
      <c r="Q2014" s="661"/>
      <c r="R2014" s="665"/>
      <c r="S2014" s="665"/>
      <c r="T2014" s="665"/>
      <c r="U2014" s="665"/>
      <c r="V2014" s="665"/>
      <c r="W2014" s="709"/>
      <c r="X2014" s="313">
        <f t="shared" si="546"/>
        <v>0</v>
      </c>
    </row>
    <row r="2015" spans="2:24" ht="16.2" hidden="1" thickBot="1">
      <c r="B2015" s="173"/>
      <c r="C2015" s="183"/>
      <c r="D2015" s="334"/>
      <c r="E2015" s="704"/>
      <c r="F2015" s="248"/>
      <c r="G2015" s="248"/>
      <c r="H2015" s="248"/>
      <c r="I2015" s="249"/>
      <c r="J2015" s="243" t="str">
        <f t="shared" si="545"/>
        <v/>
      </c>
      <c r="K2015" s="244"/>
      <c r="L2015" s="437"/>
      <c r="M2015" s="438"/>
      <c r="N2015" s="323"/>
      <c r="O2015" s="324"/>
      <c r="P2015" s="244"/>
      <c r="Q2015" s="437"/>
      <c r="R2015" s="438"/>
      <c r="S2015" s="323"/>
      <c r="T2015" s="323"/>
      <c r="U2015" s="438"/>
      <c r="V2015" s="323"/>
      <c r="W2015" s="324"/>
      <c r="X2015" s="324"/>
    </row>
    <row r="2016" spans="2:24" ht="18.600000000000001" hidden="1" thickBot="1">
      <c r="B2016" s="697">
        <v>98</v>
      </c>
      <c r="C2016" s="945" t="s">
        <v>1020</v>
      </c>
      <c r="D2016" s="946"/>
      <c r="E2016" s="685"/>
      <c r="F2016" s="688"/>
      <c r="G2016" s="689"/>
      <c r="H2016" s="689"/>
      <c r="I2016" s="690">
        <f>F2016+G2016+H2016</f>
        <v>0</v>
      </c>
      <c r="J2016" s="243" t="str">
        <f t="shared" si="545"/>
        <v/>
      </c>
      <c r="K2016" s="244"/>
      <c r="L2016" s="428"/>
      <c r="M2016" s="254"/>
      <c r="N2016" s="317">
        <f>I2016</f>
        <v>0</v>
      </c>
      <c r="O2016" s="424">
        <f>L2016+M2016-N2016</f>
        <v>0</v>
      </c>
      <c r="P2016" s="244"/>
      <c r="Q2016" s="428"/>
      <c r="R2016" s="254"/>
      <c r="S2016" s="429">
        <f>+IF(+(L2016+M2016)&gt;=I2016,+M2016,+(+I2016-L2016))</f>
        <v>0</v>
      </c>
      <c r="T2016" s="315">
        <f>Q2016+R2016-S2016</f>
        <v>0</v>
      </c>
      <c r="U2016" s="254"/>
      <c r="V2016" s="254"/>
      <c r="W2016" s="253"/>
      <c r="X2016" s="313">
        <f>T2016-U2016-V2016-W2016</f>
        <v>0</v>
      </c>
    </row>
    <row r="2017" spans="2:24" ht="16.8" hidden="1" thickBot="1">
      <c r="B2017" s="184"/>
      <c r="C2017" s="335" t="s">
        <v>1021</v>
      </c>
      <c r="D2017" s="336"/>
      <c r="E2017" s="395"/>
      <c r="F2017" s="395"/>
      <c r="G2017" s="395"/>
      <c r="H2017" s="395"/>
      <c r="I2017" s="337"/>
      <c r="J2017" s="243" t="str">
        <f t="shared" si="545"/>
        <v/>
      </c>
      <c r="K2017" s="244"/>
      <c r="L2017" s="338"/>
      <c r="M2017" s="339"/>
      <c r="N2017" s="339"/>
      <c r="O2017" s="340"/>
      <c r="P2017" s="244"/>
      <c r="Q2017" s="338"/>
      <c r="R2017" s="339"/>
      <c r="S2017" s="339"/>
      <c r="T2017" s="339"/>
      <c r="U2017" s="339"/>
      <c r="V2017" s="339"/>
      <c r="W2017" s="340"/>
      <c r="X2017" s="340"/>
    </row>
    <row r="2018" spans="2:24" ht="16.8" hidden="1" thickBot="1">
      <c r="B2018" s="184"/>
      <c r="C2018" s="341" t="s">
        <v>1022</v>
      </c>
      <c r="D2018" s="334"/>
      <c r="E2018" s="384"/>
      <c r="F2018" s="384"/>
      <c r="G2018" s="384"/>
      <c r="H2018" s="384"/>
      <c r="I2018" s="307"/>
      <c r="J2018" s="243" t="str">
        <f t="shared" si="545"/>
        <v/>
      </c>
      <c r="K2018" s="244"/>
      <c r="L2018" s="342"/>
      <c r="M2018" s="343"/>
      <c r="N2018" s="343"/>
      <c r="O2018" s="344"/>
      <c r="P2018" s="244"/>
      <c r="Q2018" s="342"/>
      <c r="R2018" s="343"/>
      <c r="S2018" s="343"/>
      <c r="T2018" s="343"/>
      <c r="U2018" s="343"/>
      <c r="V2018" s="343"/>
      <c r="W2018" s="344"/>
      <c r="X2018" s="344"/>
    </row>
    <row r="2019" spans="2:24" ht="16.8" hidden="1" thickBot="1">
      <c r="B2019" s="185"/>
      <c r="C2019" s="345" t="s">
        <v>1686</v>
      </c>
      <c r="D2019" s="346"/>
      <c r="E2019" s="396"/>
      <c r="F2019" s="396"/>
      <c r="G2019" s="396"/>
      <c r="H2019" s="396"/>
      <c r="I2019" s="309"/>
      <c r="J2019" s="243" t="str">
        <f t="shared" si="545"/>
        <v/>
      </c>
      <c r="K2019" s="244"/>
      <c r="L2019" s="347"/>
      <c r="M2019" s="348"/>
      <c r="N2019" s="348"/>
      <c r="O2019" s="349"/>
      <c r="P2019" s="244"/>
      <c r="Q2019" s="347"/>
      <c r="R2019" s="348"/>
      <c r="S2019" s="348"/>
      <c r="T2019" s="348"/>
      <c r="U2019" s="348"/>
      <c r="V2019" s="348"/>
      <c r="W2019" s="349"/>
      <c r="X2019" s="349"/>
    </row>
    <row r="2020" spans="2:24" ht="18.600000000000001" thickBot="1">
      <c r="B2020" s="607"/>
      <c r="C2020" s="608" t="s">
        <v>1241</v>
      </c>
      <c r="D2020" s="609" t="s">
        <v>1023</v>
      </c>
      <c r="E2020" s="698"/>
      <c r="F2020" s="698">
        <f>SUM(F1902,F1905,F1911,F1919,F1920,F1938,F1942,F1948,F1951,F1952,F1953,F1954,F1958,F1967,F1973,F1974,F1975,F1976,F1983,F1987,F1988,F1989,F1990,F1993,F1994,F2002,F2005,F2006,F2011)+F2016</f>
        <v>0</v>
      </c>
      <c r="G2020" s="698">
        <f>SUM(G1902,G1905,G1911,G1919,G1920,G1938,G1942,G1948,G1951,G1952,G1953,G1954,G1958,G1967,G1973,G1974,G1975,G1976,G1983,G1987,G1988,G1989,G1990,G1993,G1994,G2002,G2005,G2006,G2011)+G2016</f>
        <v>92000</v>
      </c>
      <c r="H2020" s="698">
        <f>SUM(H1902,H1905,H1911,H1919,H1920,H1938,H1942,H1948,H1951,H1952,H1953,H1954,H1958,H1967,H1973,H1974,H1975,H1976,H1983,H1987,H1988,H1989,H1990,H1993,H1994,H2002,H2005,H2006,H2011)+H2016</f>
        <v>0</v>
      </c>
      <c r="I2020" s="698">
        <f>SUM(I1902,I1905,I1911,I1919,I1920,I1938,I1942,I1948,I1951,I1952,I1953,I1954,I1958,I1967,I1973,I1974,I1975,I1976,I1983,I1987,I1988,I1989,I1990,I1993,I1994,I2002,I2005,I2006,I2011)+I2016</f>
        <v>92000</v>
      </c>
      <c r="J2020" s="243">
        <f t="shared" si="545"/>
        <v>1</v>
      </c>
      <c r="K2020" s="439" t="str">
        <f>LEFT(C1899,1)</f>
        <v>3</v>
      </c>
      <c r="L2020" s="276">
        <f>SUM(L1902,L1905,L1911,L1919,L1920,L1938,L1942,L1948,L1951,L1952,L1953,L1954,L1958,L1967,L1973,L1974,L1975,L1976,L1983,L1987,L1988,L1989,L1990,L1993,L1994,L2002,L2005,L2006,L2011)+L2016</f>
        <v>0</v>
      </c>
      <c r="M2020" s="276">
        <f>SUM(M1902,M1905,M1911,M1919,M1920,M1938,M1942,M1948,M1951,M1952,M1953,M1954,M1958,M1967,M1973,M1974,M1975,M1976,M1983,M1987,M1988,M1989,M1990,M1993,M1994,M2002,M2005,M2006,M2011)+M2016</f>
        <v>0</v>
      </c>
      <c r="N2020" s="276">
        <f>SUM(N1902,N1905,N1911,N1919,N1920,N1938,N1942,N1948,N1951,N1952,N1953,N1954,N1958,N1967,N1973,N1974,N1975,N1976,N1983,N1987,N1988,N1989,N1990,N1993,N1994,N2002,N2005,N2006,N2011)+N2016</f>
        <v>92000</v>
      </c>
      <c r="O2020" s="276">
        <f>SUM(O1902,O1905,O1911,O1919,O1920,O1938,O1942,O1948,O1951,O1952,O1953,O1954,O1958,O1967,O1973,O1974,O1975,O1976,O1983,O1987,O1988,O1989,O1990,O1993,O1994,O2002,O2005,O2006,O2011)+O2016</f>
        <v>-92000</v>
      </c>
      <c r="P2020" s="222"/>
      <c r="Q2020" s="276">
        <f t="shared" ref="Q2020:W2020" si="549">SUM(Q1902,Q1905,Q1911,Q1919,Q1920,Q1938,Q1942,Q1948,Q1951,Q1952,Q1953,Q1954,Q1958,Q1967,Q1973,Q1974,Q1975,Q1976,Q1983,Q1987,Q1988,Q1989,Q1990,Q1993,Q1994,Q2002,Q2005,Q2006,Q2011)+Q2016</f>
        <v>0</v>
      </c>
      <c r="R2020" s="276">
        <f t="shared" si="549"/>
        <v>0</v>
      </c>
      <c r="S2020" s="276">
        <f t="shared" si="549"/>
        <v>46000</v>
      </c>
      <c r="T2020" s="276">
        <f t="shared" si="549"/>
        <v>-46000</v>
      </c>
      <c r="U2020" s="276">
        <f t="shared" si="549"/>
        <v>0</v>
      </c>
      <c r="V2020" s="276">
        <f t="shared" si="549"/>
        <v>0</v>
      </c>
      <c r="W2020" s="276">
        <f t="shared" si="549"/>
        <v>0</v>
      </c>
      <c r="X2020" s="313">
        <f>T2020-U2020-V2020-W2020</f>
        <v>-46000</v>
      </c>
    </row>
    <row r="2021" spans="2:24">
      <c r="B2021" s="554" t="s">
        <v>32</v>
      </c>
      <c r="C2021" s="186"/>
      <c r="I2021" s="219"/>
      <c r="J2021" s="221">
        <f>J2020</f>
        <v>1</v>
      </c>
      <c r="P2021"/>
    </row>
    <row r="2022" spans="2:24">
      <c r="B2022" s="392"/>
      <c r="C2022" s="392"/>
      <c r="D2022" s="393"/>
      <c r="E2022" s="392"/>
      <c r="F2022" s="392"/>
      <c r="G2022" s="392"/>
      <c r="H2022" s="392"/>
      <c r="I2022" s="394"/>
      <c r="J2022" s="221">
        <f>J2020</f>
        <v>1</v>
      </c>
      <c r="L2022" s="392"/>
      <c r="M2022" s="392"/>
      <c r="N2022" s="394"/>
      <c r="O2022" s="394"/>
      <c r="P2022" s="394"/>
      <c r="Q2022" s="392"/>
      <c r="R2022" s="392"/>
      <c r="S2022" s="394"/>
      <c r="T2022" s="394"/>
      <c r="U2022" s="392"/>
      <c r="V2022" s="394"/>
      <c r="W2022" s="394"/>
      <c r="X2022" s="394"/>
    </row>
    <row r="2023" spans="2:24" ht="18" hidden="1">
      <c r="B2023" s="402"/>
      <c r="C2023" s="402"/>
      <c r="D2023" s="402"/>
      <c r="E2023" s="402"/>
      <c r="F2023" s="402"/>
      <c r="G2023" s="402"/>
      <c r="H2023" s="402"/>
      <c r="I2023" s="484"/>
      <c r="J2023" s="440">
        <f>(IF(E2020&lt;&gt;0,$G$2,IF(I2020&lt;&gt;0,$G$2,"")))</f>
        <v>0</v>
      </c>
    </row>
    <row r="2024" spans="2:24" ht="18" hidden="1">
      <c r="B2024" s="402"/>
      <c r="C2024" s="402"/>
      <c r="D2024" s="474"/>
      <c r="E2024" s="402"/>
      <c r="F2024" s="402"/>
      <c r="G2024" s="402"/>
      <c r="H2024" s="402"/>
      <c r="I2024" s="484"/>
      <c r="J2024" s="440" t="str">
        <f>(IF(E2021&lt;&gt;0,$G$2,IF(I2021&lt;&gt;0,$G$2,"")))</f>
        <v/>
      </c>
    </row>
    <row r="2025" spans="2:24">
      <c r="E2025" s="278"/>
      <c r="F2025" s="278"/>
      <c r="G2025" s="278"/>
      <c r="H2025" s="278"/>
      <c r="I2025" s="282"/>
      <c r="J2025" s="221">
        <f>(IF($E2161&lt;&gt;0,$J$2,IF($I2161&lt;&gt;0,$J$2,"")))</f>
        <v>1</v>
      </c>
      <c r="L2025" s="278"/>
      <c r="M2025" s="278"/>
      <c r="N2025" s="282"/>
      <c r="O2025" s="282"/>
      <c r="P2025" s="282"/>
      <c r="Q2025" s="278"/>
      <c r="R2025" s="278"/>
      <c r="S2025" s="282"/>
      <c r="T2025" s="282"/>
      <c r="U2025" s="278"/>
      <c r="V2025" s="282"/>
      <c r="W2025" s="282"/>
    </row>
    <row r="2026" spans="2:24">
      <c r="C2026" s="227"/>
      <c r="D2026" s="228"/>
      <c r="E2026" s="278"/>
      <c r="F2026" s="278"/>
      <c r="G2026" s="278"/>
      <c r="H2026" s="278"/>
      <c r="I2026" s="282"/>
      <c r="J2026" s="221">
        <f>(IF($E2161&lt;&gt;0,$J$2,IF($I2161&lt;&gt;0,$J$2,"")))</f>
        <v>1</v>
      </c>
      <c r="L2026" s="278"/>
      <c r="M2026" s="278"/>
      <c r="N2026" s="282"/>
      <c r="O2026" s="282"/>
      <c r="P2026" s="282"/>
      <c r="Q2026" s="278"/>
      <c r="R2026" s="278"/>
      <c r="S2026" s="282"/>
      <c r="T2026" s="282"/>
      <c r="U2026" s="278"/>
      <c r="V2026" s="282"/>
      <c r="W2026" s="282"/>
    </row>
    <row r="2027" spans="2:24">
      <c r="B2027" s="935" t="str">
        <f>$B$7</f>
        <v>БЮДЖЕТ - НАЧАЛЕН ПЛАН
ПО ПЪЛНА ЕДИННА БЮДЖЕТНА КЛАСИФИКАЦИЯ</v>
      </c>
      <c r="C2027" s="936"/>
      <c r="D2027" s="936"/>
      <c r="E2027" s="278"/>
      <c r="F2027" s="278"/>
      <c r="G2027" s="278"/>
      <c r="H2027" s="278"/>
      <c r="I2027" s="282"/>
      <c r="J2027" s="221">
        <f>(IF($E2161&lt;&gt;0,$J$2,IF($I2161&lt;&gt;0,$J$2,"")))</f>
        <v>1</v>
      </c>
      <c r="L2027" s="278"/>
      <c r="M2027" s="278"/>
      <c r="N2027" s="282"/>
      <c r="O2027" s="282"/>
      <c r="P2027" s="282"/>
      <c r="Q2027" s="278"/>
      <c r="R2027" s="278"/>
      <c r="S2027" s="282"/>
      <c r="T2027" s="282"/>
      <c r="U2027" s="278"/>
      <c r="V2027" s="282"/>
      <c r="W2027" s="282"/>
    </row>
    <row r="2028" spans="2:24">
      <c r="C2028" s="227"/>
      <c r="D2028" s="228"/>
      <c r="E2028" s="279" t="s">
        <v>1654</v>
      </c>
      <c r="F2028" s="279" t="s">
        <v>1522</v>
      </c>
      <c r="G2028" s="278"/>
      <c r="H2028" s="278"/>
      <c r="I2028" s="282"/>
      <c r="J2028" s="221">
        <f>(IF($E2161&lt;&gt;0,$J$2,IF($I2161&lt;&gt;0,$J$2,"")))</f>
        <v>1</v>
      </c>
      <c r="L2028" s="278"/>
      <c r="M2028" s="278"/>
      <c r="N2028" s="282"/>
      <c r="O2028" s="282"/>
      <c r="P2028" s="282"/>
      <c r="Q2028" s="278"/>
      <c r="R2028" s="278"/>
      <c r="S2028" s="282"/>
      <c r="T2028" s="282"/>
      <c r="U2028" s="278"/>
      <c r="V2028" s="282"/>
      <c r="W2028" s="282"/>
    </row>
    <row r="2029" spans="2:24" ht="17.399999999999999">
      <c r="B2029" s="937" t="str">
        <f>$B$9</f>
        <v>Маджарово</v>
      </c>
      <c r="C2029" s="938"/>
      <c r="D2029" s="939"/>
      <c r="E2029" s="578">
        <f>$E$9</f>
        <v>45292</v>
      </c>
      <c r="F2029" s="579">
        <f>$F$9</f>
        <v>45657</v>
      </c>
      <c r="G2029" s="278"/>
      <c r="H2029" s="278"/>
      <c r="I2029" s="282"/>
      <c r="J2029" s="221">
        <f>(IF($E2161&lt;&gt;0,$J$2,IF($I2161&lt;&gt;0,$J$2,"")))</f>
        <v>1</v>
      </c>
      <c r="L2029" s="278"/>
      <c r="M2029" s="278"/>
      <c r="N2029" s="282"/>
      <c r="O2029" s="282"/>
      <c r="P2029" s="282"/>
      <c r="Q2029" s="278"/>
      <c r="R2029" s="278"/>
      <c r="S2029" s="282"/>
      <c r="T2029" s="282"/>
      <c r="U2029" s="278"/>
      <c r="V2029" s="282"/>
      <c r="W2029" s="282"/>
    </row>
    <row r="2030" spans="2:24">
      <c r="B2030" s="230" t="str">
        <f>$B$10</f>
        <v>(наименование на разпоредителя с бюджет)</v>
      </c>
      <c r="E2030" s="278"/>
      <c r="F2030" s="280">
        <f>$F$10</f>
        <v>0</v>
      </c>
      <c r="G2030" s="278"/>
      <c r="H2030" s="278"/>
      <c r="I2030" s="282"/>
      <c r="J2030" s="221">
        <f>(IF($E2161&lt;&gt;0,$J$2,IF($I2161&lt;&gt;0,$J$2,"")))</f>
        <v>1</v>
      </c>
      <c r="L2030" s="278"/>
      <c r="M2030" s="278"/>
      <c r="N2030" s="282"/>
      <c r="O2030" s="282"/>
      <c r="P2030" s="282"/>
      <c r="Q2030" s="278"/>
      <c r="R2030" s="278"/>
      <c r="S2030" s="282"/>
      <c r="T2030" s="282"/>
      <c r="U2030" s="278"/>
      <c r="V2030" s="282"/>
      <c r="W2030" s="282"/>
    </row>
    <row r="2031" spans="2:24">
      <c r="B2031" s="230"/>
      <c r="E2031" s="281"/>
      <c r="F2031" s="278"/>
      <c r="G2031" s="278"/>
      <c r="H2031" s="278"/>
      <c r="I2031" s="282"/>
      <c r="J2031" s="221">
        <f>(IF($E2161&lt;&gt;0,$J$2,IF($I2161&lt;&gt;0,$J$2,"")))</f>
        <v>1</v>
      </c>
      <c r="L2031" s="278"/>
      <c r="M2031" s="278"/>
      <c r="N2031" s="282"/>
      <c r="O2031" s="282"/>
      <c r="P2031" s="282"/>
      <c r="Q2031" s="278"/>
      <c r="R2031" s="278"/>
      <c r="S2031" s="282"/>
      <c r="T2031" s="282"/>
      <c r="U2031" s="278"/>
      <c r="V2031" s="282"/>
      <c r="W2031" s="282"/>
    </row>
    <row r="2032" spans="2:24" ht="18">
      <c r="B2032" s="906" t="str">
        <f>$B$12</f>
        <v>Маджарово</v>
      </c>
      <c r="C2032" s="907"/>
      <c r="D2032" s="908"/>
      <c r="E2032" s="229" t="s">
        <v>1655</v>
      </c>
      <c r="F2032" s="580" t="str">
        <f>$F$12</f>
        <v>7604</v>
      </c>
      <c r="G2032" s="278"/>
      <c r="H2032" s="278"/>
      <c r="I2032" s="282"/>
      <c r="J2032" s="221">
        <f>(IF($E2161&lt;&gt;0,$J$2,IF($I2161&lt;&gt;0,$J$2,"")))</f>
        <v>1</v>
      </c>
      <c r="L2032" s="278"/>
      <c r="M2032" s="278"/>
      <c r="N2032" s="282"/>
      <c r="O2032" s="282"/>
      <c r="P2032" s="282"/>
      <c r="Q2032" s="278"/>
      <c r="R2032" s="278"/>
      <c r="S2032" s="282"/>
      <c r="T2032" s="282"/>
      <c r="U2032" s="278"/>
      <c r="V2032" s="282"/>
      <c r="W2032" s="282"/>
    </row>
    <row r="2033" spans="2:24">
      <c r="B2033" s="581" t="str">
        <f>$B$13</f>
        <v>(наименование на първостепенния разпоредител с бюджет)</v>
      </c>
      <c r="E2033" s="281" t="s">
        <v>1656</v>
      </c>
      <c r="F2033" s="278"/>
      <c r="G2033" s="278"/>
      <c r="H2033" s="278"/>
      <c r="I2033" s="282"/>
      <c r="J2033" s="221">
        <f>(IF($E2161&lt;&gt;0,$J$2,IF($I2161&lt;&gt;0,$J$2,"")))</f>
        <v>1</v>
      </c>
      <c r="L2033" s="278"/>
      <c r="M2033" s="278"/>
      <c r="N2033" s="282"/>
      <c r="O2033" s="282"/>
      <c r="P2033" s="282"/>
      <c r="Q2033" s="278"/>
      <c r="R2033" s="278"/>
      <c r="S2033" s="282"/>
      <c r="T2033" s="282"/>
      <c r="U2033" s="278"/>
      <c r="V2033" s="282"/>
      <c r="W2033" s="282"/>
    </row>
    <row r="2034" spans="2:24" ht="18">
      <c r="B2034" s="230"/>
      <c r="D2034" s="441"/>
      <c r="E2034" s="277"/>
      <c r="F2034" s="277"/>
      <c r="G2034" s="277"/>
      <c r="H2034" s="277"/>
      <c r="I2034" s="384"/>
      <c r="J2034" s="221">
        <f>(IF($E2161&lt;&gt;0,$J$2,IF($I2161&lt;&gt;0,$J$2,"")))</f>
        <v>1</v>
      </c>
      <c r="L2034" s="278"/>
      <c r="M2034" s="278"/>
      <c r="N2034" s="282"/>
      <c r="O2034" s="282"/>
      <c r="P2034" s="282"/>
      <c r="Q2034" s="278"/>
      <c r="R2034" s="278"/>
      <c r="S2034" s="282"/>
      <c r="T2034" s="282"/>
      <c r="U2034" s="278"/>
      <c r="V2034" s="282"/>
      <c r="W2034" s="282"/>
    </row>
    <row r="2035" spans="2:24" ht="16.8" thickBot="1">
      <c r="C2035" s="227"/>
      <c r="D2035" s="228"/>
      <c r="E2035" s="278"/>
      <c r="F2035" s="281"/>
      <c r="G2035" s="281"/>
      <c r="H2035" s="281"/>
      <c r="I2035" s="284" t="s">
        <v>1657</v>
      </c>
      <c r="J2035" s="221">
        <f>(IF($E2161&lt;&gt;0,$J$2,IF($I2161&lt;&gt;0,$J$2,"")))</f>
        <v>1</v>
      </c>
      <c r="L2035" s="283" t="s">
        <v>91</v>
      </c>
      <c r="M2035" s="278"/>
      <c r="N2035" s="282"/>
      <c r="O2035" s="284" t="s">
        <v>1657</v>
      </c>
      <c r="P2035" s="282"/>
      <c r="Q2035" s="283" t="s">
        <v>92</v>
      </c>
      <c r="R2035" s="278"/>
      <c r="S2035" s="282"/>
      <c r="T2035" s="284" t="s">
        <v>1657</v>
      </c>
      <c r="U2035" s="278"/>
      <c r="V2035" s="282"/>
      <c r="W2035" s="284" t="s">
        <v>1657</v>
      </c>
    </row>
    <row r="2036" spans="2:24" ht="18.600000000000001" thickBot="1">
      <c r="B2036" s="672"/>
      <c r="C2036" s="673"/>
      <c r="D2036" s="674" t="s">
        <v>1054</v>
      </c>
      <c r="E2036" s="675"/>
      <c r="F2036" s="956" t="s">
        <v>1459</v>
      </c>
      <c r="G2036" s="957"/>
      <c r="H2036" s="958"/>
      <c r="I2036" s="959"/>
      <c r="J2036" s="221">
        <f>(IF($E2161&lt;&gt;0,$J$2,IF($I2161&lt;&gt;0,$J$2,"")))</f>
        <v>1</v>
      </c>
      <c r="L2036" s="916" t="s">
        <v>1893</v>
      </c>
      <c r="M2036" s="916" t="s">
        <v>1894</v>
      </c>
      <c r="N2036" s="918" t="s">
        <v>1895</v>
      </c>
      <c r="O2036" s="918" t="s">
        <v>93</v>
      </c>
      <c r="P2036" s="222"/>
      <c r="Q2036" s="918" t="s">
        <v>1896</v>
      </c>
      <c r="R2036" s="918" t="s">
        <v>1897</v>
      </c>
      <c r="S2036" s="918" t="s">
        <v>1898</v>
      </c>
      <c r="T2036" s="918" t="s">
        <v>94</v>
      </c>
      <c r="U2036" s="409" t="s">
        <v>95</v>
      </c>
      <c r="V2036" s="410"/>
      <c r="W2036" s="411"/>
      <c r="X2036" s="291"/>
    </row>
    <row r="2037" spans="2:24" ht="31.8" thickBot="1">
      <c r="B2037" s="676" t="s">
        <v>1573</v>
      </c>
      <c r="C2037" s="677" t="s">
        <v>1658</v>
      </c>
      <c r="D2037" s="678" t="s">
        <v>1055</v>
      </c>
      <c r="E2037" s="679"/>
      <c r="F2037" s="605" t="s">
        <v>1460</v>
      </c>
      <c r="G2037" s="605" t="s">
        <v>1461</v>
      </c>
      <c r="H2037" s="605" t="s">
        <v>1458</v>
      </c>
      <c r="I2037" s="605" t="s">
        <v>1048</v>
      </c>
      <c r="J2037" s="221">
        <f>(IF($E2161&lt;&gt;0,$J$2,IF($I2161&lt;&gt;0,$J$2,"")))</f>
        <v>1</v>
      </c>
      <c r="L2037" s="970"/>
      <c r="M2037" s="955"/>
      <c r="N2037" s="970"/>
      <c r="O2037" s="955"/>
      <c r="P2037" s="222"/>
      <c r="Q2037" s="967"/>
      <c r="R2037" s="967"/>
      <c r="S2037" s="967"/>
      <c r="T2037" s="967"/>
      <c r="U2037" s="412">
        <f>$C$3</f>
        <v>2024</v>
      </c>
      <c r="V2037" s="412">
        <f>$C$3+1</f>
        <v>2025</v>
      </c>
      <c r="W2037" s="412" t="str">
        <f>CONCATENATE("след ",$C$3+1)</f>
        <v>след 2025</v>
      </c>
      <c r="X2037" s="413" t="s">
        <v>96</v>
      </c>
    </row>
    <row r="2038" spans="2:24" ht="18" thickBot="1">
      <c r="B2038" s="506"/>
      <c r="C2038" s="397"/>
      <c r="D2038" s="295" t="s">
        <v>1243</v>
      </c>
      <c r="E2038" s="699"/>
      <c r="F2038" s="296"/>
      <c r="G2038" s="296"/>
      <c r="H2038" s="296"/>
      <c r="I2038" s="483"/>
      <c r="J2038" s="221">
        <f>(IF($E2161&lt;&gt;0,$J$2,IF($I2161&lt;&gt;0,$J$2,"")))</f>
        <v>1</v>
      </c>
      <c r="L2038" s="297" t="s">
        <v>97</v>
      </c>
      <c r="M2038" s="297" t="s">
        <v>98</v>
      </c>
      <c r="N2038" s="298" t="s">
        <v>99</v>
      </c>
      <c r="O2038" s="298" t="s">
        <v>100</v>
      </c>
      <c r="P2038" s="222"/>
      <c r="Q2038" s="504" t="s">
        <v>101</v>
      </c>
      <c r="R2038" s="504" t="s">
        <v>102</v>
      </c>
      <c r="S2038" s="504" t="s">
        <v>103</v>
      </c>
      <c r="T2038" s="504" t="s">
        <v>104</v>
      </c>
      <c r="U2038" s="504" t="s">
        <v>1025</v>
      </c>
      <c r="V2038" s="504" t="s">
        <v>1026</v>
      </c>
      <c r="W2038" s="504" t="s">
        <v>1027</v>
      </c>
      <c r="X2038" s="414" t="s">
        <v>1028</v>
      </c>
    </row>
    <row r="2039" spans="2:24" ht="122.4" thickBot="1">
      <c r="B2039" s="236"/>
      <c r="C2039" s="511">
        <f>VLOOKUP(D2039,OP_LIST2,2,FALSE)</f>
        <v>0</v>
      </c>
      <c r="D2039" s="512" t="s">
        <v>943</v>
      </c>
      <c r="E2039" s="700"/>
      <c r="F2039" s="368"/>
      <c r="G2039" s="368"/>
      <c r="H2039" s="368"/>
      <c r="I2039" s="303"/>
      <c r="J2039" s="221">
        <f>(IF($E2161&lt;&gt;0,$J$2,IF($I2161&lt;&gt;0,$J$2,"")))</f>
        <v>1</v>
      </c>
      <c r="L2039" s="415" t="s">
        <v>1029</v>
      </c>
      <c r="M2039" s="415" t="s">
        <v>1029</v>
      </c>
      <c r="N2039" s="415" t="s">
        <v>1030</v>
      </c>
      <c r="O2039" s="415" t="s">
        <v>1031</v>
      </c>
      <c r="P2039" s="222"/>
      <c r="Q2039" s="415" t="s">
        <v>1029</v>
      </c>
      <c r="R2039" s="415" t="s">
        <v>1029</v>
      </c>
      <c r="S2039" s="415" t="s">
        <v>1056</v>
      </c>
      <c r="T2039" s="415" t="s">
        <v>1033</v>
      </c>
      <c r="U2039" s="415" t="s">
        <v>1029</v>
      </c>
      <c r="V2039" s="415" t="s">
        <v>1029</v>
      </c>
      <c r="W2039" s="415" t="s">
        <v>1029</v>
      </c>
      <c r="X2039" s="306" t="s">
        <v>1034</v>
      </c>
    </row>
    <row r="2040" spans="2:24" ht="18" thickBot="1">
      <c r="B2040" s="510"/>
      <c r="C2040" s="513">
        <f>VLOOKUP(D2041,EBK_DEIN2,2,FALSE)</f>
        <v>4437</v>
      </c>
      <c r="D2040" s="505" t="s">
        <v>1443</v>
      </c>
      <c r="E2040" s="701"/>
      <c r="F2040" s="368"/>
      <c r="G2040" s="368"/>
      <c r="H2040" s="368"/>
      <c r="I2040" s="303"/>
      <c r="J2040" s="221">
        <f>(IF($E2161&lt;&gt;0,$J$2,IF($I2161&lt;&gt;0,$J$2,"")))</f>
        <v>1</v>
      </c>
      <c r="L2040" s="416"/>
      <c r="M2040" s="416"/>
      <c r="N2040" s="344"/>
      <c r="O2040" s="417"/>
      <c r="P2040" s="222"/>
      <c r="Q2040" s="416"/>
      <c r="R2040" s="416"/>
      <c r="S2040" s="344"/>
      <c r="T2040" s="417"/>
      <c r="U2040" s="416"/>
      <c r="V2040" s="344"/>
      <c r="W2040" s="417"/>
      <c r="X2040" s="418"/>
    </row>
    <row r="2041" spans="2:24" ht="18">
      <c r="B2041" s="419"/>
      <c r="C2041" s="238"/>
      <c r="D2041" s="502" t="s">
        <v>744</v>
      </c>
      <c r="E2041" s="701"/>
      <c r="F2041" s="368"/>
      <c r="G2041" s="368"/>
      <c r="H2041" s="368"/>
      <c r="I2041" s="303"/>
      <c r="J2041" s="221">
        <f>(IF($E2161&lt;&gt;0,$J$2,IF($I2161&lt;&gt;0,$J$2,"")))</f>
        <v>1</v>
      </c>
      <c r="L2041" s="416"/>
      <c r="M2041" s="416"/>
      <c r="N2041" s="344"/>
      <c r="O2041" s="420">
        <f>SUMIF(O2044:O2045,"&lt;0")+SUMIF(O2047:O2051,"&lt;0")+SUMIF(O2053:O2060,"&lt;0")+SUMIF(O2062:O2078,"&lt;0")+SUMIF(O2084:O2088,"&lt;0")+SUMIF(O2090:O2095,"&lt;0")+SUMIF(O2101:O2107,"&lt;0")+SUMIF(O2114:O2115,"&lt;0")+SUMIF(O2118:O2123,"&lt;0")+SUMIF(O2125:O2130,"&lt;0")+SUMIF(O2134,"&lt;0")+SUMIF(O2136:O2142,"&lt;0")+SUMIF(O2144:O2146,"&lt;0")+SUMIF(O2148:O2151,"&lt;0")+SUMIF(O2153:O2154,"&lt;0")+SUMIF(O2157,"&lt;0")</f>
        <v>-66179</v>
      </c>
      <c r="P2041" s="222"/>
      <c r="Q2041" s="416"/>
      <c r="R2041" s="416"/>
      <c r="S2041" s="344"/>
      <c r="T2041" s="420">
        <f>SUMIF(T2044:T2045,"&lt;0")+SUMIF(T2047:T2051,"&lt;0")+SUMIF(T2053:T2060,"&lt;0")+SUMIF(T2062:T2078,"&lt;0")+SUMIF(T2084:T2088,"&lt;0")+SUMIF(T2090:T2095,"&lt;0")+SUMIF(T2101:T2107,"&lt;0")+SUMIF(T2114:T2115,"&lt;0")+SUMIF(T2118:T2123,"&lt;0")+SUMIF(T2125:T2130,"&lt;0")+SUMIF(T2134,"&lt;0")+SUMIF(T2136:T2142,"&lt;0")+SUMIF(T2144:T2146,"&lt;0")+SUMIF(T2148:T2151,"&lt;0")+SUMIF(T2153:T2154,"&lt;0")+SUMIF(T2157,"&lt;0")</f>
        <v>-9000</v>
      </c>
      <c r="U2041" s="416"/>
      <c r="V2041" s="344"/>
      <c r="W2041" s="417"/>
      <c r="X2041" s="308"/>
    </row>
    <row r="2042" spans="2:24" ht="18.600000000000001" thickBot="1">
      <c r="B2042" s="354"/>
      <c r="C2042" s="238"/>
      <c r="D2042" s="292" t="s">
        <v>1057</v>
      </c>
      <c r="E2042" s="701"/>
      <c r="F2042" s="368"/>
      <c r="G2042" s="368"/>
      <c r="H2042" s="368"/>
      <c r="I2042" s="303"/>
      <c r="J2042" s="221">
        <f>(IF($E2161&lt;&gt;0,$J$2,IF($I2161&lt;&gt;0,$J$2,"")))</f>
        <v>1</v>
      </c>
      <c r="L2042" s="416"/>
      <c r="M2042" s="416"/>
      <c r="N2042" s="344"/>
      <c r="O2042" s="417"/>
      <c r="P2042" s="222"/>
      <c r="Q2042" s="416"/>
      <c r="R2042" s="416"/>
      <c r="S2042" s="344"/>
      <c r="T2042" s="417"/>
      <c r="U2042" s="416"/>
      <c r="V2042" s="344"/>
      <c r="W2042" s="417"/>
      <c r="X2042" s="310"/>
    </row>
    <row r="2043" spans="2:24" ht="18.600000000000001" thickBot="1">
      <c r="B2043" s="680">
        <v>100</v>
      </c>
      <c r="C2043" s="960" t="s">
        <v>1244</v>
      </c>
      <c r="D2043" s="961"/>
      <c r="E2043" s="681"/>
      <c r="F2043" s="682">
        <f>SUM(F2044:F2045)</f>
        <v>45000</v>
      </c>
      <c r="G2043" s="683">
        <f>SUM(G2044:G2045)</f>
        <v>0</v>
      </c>
      <c r="H2043" s="683">
        <f>SUM(H2044:H2045)</f>
        <v>0</v>
      </c>
      <c r="I2043" s="683">
        <f>SUM(I2044:I2045)</f>
        <v>45000</v>
      </c>
      <c r="J2043" s="243">
        <f t="shared" ref="J2043:J2074" si="550">(IF($E2043&lt;&gt;0,$J$2,IF($I2043&lt;&gt;0,$J$2,"")))</f>
        <v>1</v>
      </c>
      <c r="K2043" s="244"/>
      <c r="L2043" s="311">
        <f>SUM(L2044:L2045)</f>
        <v>0</v>
      </c>
      <c r="M2043" s="312">
        <f>SUM(M2044:M2045)</f>
        <v>0</v>
      </c>
      <c r="N2043" s="421">
        <f>SUM(N2044:N2045)</f>
        <v>45000</v>
      </c>
      <c r="O2043" s="422">
        <f>SUM(O2044:O2045)</f>
        <v>-45000</v>
      </c>
      <c r="P2043" s="244"/>
      <c r="Q2043" s="705"/>
      <c r="R2043" s="706"/>
      <c r="S2043" s="707"/>
      <c r="T2043" s="706"/>
      <c r="U2043" s="706"/>
      <c r="V2043" s="706"/>
      <c r="W2043" s="708"/>
      <c r="X2043" s="313">
        <f t="shared" ref="X2043:X2074" si="551">T2043-U2043-V2043-W2043</f>
        <v>0</v>
      </c>
    </row>
    <row r="2044" spans="2:24" ht="18.600000000000001" thickBot="1">
      <c r="B2044" s="140"/>
      <c r="C2044" s="144">
        <v>101</v>
      </c>
      <c r="D2044" s="138" t="s">
        <v>1245</v>
      </c>
      <c r="E2044" s="702"/>
      <c r="F2044" s="449">
        <v>45000</v>
      </c>
      <c r="G2044" s="245"/>
      <c r="H2044" s="245"/>
      <c r="I2044" s="476">
        <f>F2044+G2044+H2044</f>
        <v>45000</v>
      </c>
      <c r="J2044" s="243">
        <f t="shared" si="550"/>
        <v>1</v>
      </c>
      <c r="K2044" s="244"/>
      <c r="L2044" s="423"/>
      <c r="M2044" s="252"/>
      <c r="N2044" s="315">
        <f>I2044</f>
        <v>45000</v>
      </c>
      <c r="O2044" s="424">
        <f>L2044+M2044-N2044</f>
        <v>-45000</v>
      </c>
      <c r="P2044" s="244"/>
      <c r="Q2044" s="661"/>
      <c r="R2044" s="665"/>
      <c r="S2044" s="665"/>
      <c r="T2044" s="665"/>
      <c r="U2044" s="665"/>
      <c r="V2044" s="665"/>
      <c r="W2044" s="709"/>
      <c r="X2044" s="313">
        <f t="shared" si="551"/>
        <v>0</v>
      </c>
    </row>
    <row r="2045" spans="2:24" ht="18.600000000000001" hidden="1" thickBot="1">
      <c r="B2045" s="140"/>
      <c r="C2045" s="137">
        <v>102</v>
      </c>
      <c r="D2045" s="139" t="s">
        <v>1246</v>
      </c>
      <c r="E2045" s="702"/>
      <c r="F2045" s="449"/>
      <c r="G2045" s="245"/>
      <c r="H2045" s="245"/>
      <c r="I2045" s="476">
        <f>F2045+G2045+H2045</f>
        <v>0</v>
      </c>
      <c r="J2045" s="243" t="str">
        <f t="shared" si="550"/>
        <v/>
      </c>
      <c r="K2045" s="244"/>
      <c r="L2045" s="423"/>
      <c r="M2045" s="252"/>
      <c r="N2045" s="315">
        <f>I2045</f>
        <v>0</v>
      </c>
      <c r="O2045" s="424">
        <f>L2045+M2045-N2045</f>
        <v>0</v>
      </c>
      <c r="P2045" s="244"/>
      <c r="Q2045" s="661"/>
      <c r="R2045" s="665"/>
      <c r="S2045" s="665"/>
      <c r="T2045" s="665"/>
      <c r="U2045" s="665"/>
      <c r="V2045" s="665"/>
      <c r="W2045" s="709"/>
      <c r="X2045" s="313">
        <f t="shared" si="551"/>
        <v>0</v>
      </c>
    </row>
    <row r="2046" spans="2:24" ht="18.600000000000001" thickBot="1">
      <c r="B2046" s="684">
        <v>200</v>
      </c>
      <c r="C2046" s="968" t="s">
        <v>1247</v>
      </c>
      <c r="D2046" s="968"/>
      <c r="E2046" s="685"/>
      <c r="F2046" s="686">
        <f>SUM(F2047:F2051)</f>
        <v>2000</v>
      </c>
      <c r="G2046" s="687">
        <f>SUM(G2047:G2051)</f>
        <v>0</v>
      </c>
      <c r="H2046" s="687">
        <f>SUM(H2047:H2051)</f>
        <v>0</v>
      </c>
      <c r="I2046" s="687">
        <f>SUM(I2047:I2051)</f>
        <v>2000</v>
      </c>
      <c r="J2046" s="243">
        <f t="shared" si="550"/>
        <v>1</v>
      </c>
      <c r="K2046" s="244"/>
      <c r="L2046" s="316">
        <f>SUM(L2047:L2051)</f>
        <v>0</v>
      </c>
      <c r="M2046" s="317">
        <f>SUM(M2047:M2051)</f>
        <v>0</v>
      </c>
      <c r="N2046" s="425">
        <f>SUM(N2047:N2051)</f>
        <v>2000</v>
      </c>
      <c r="O2046" s="426">
        <f>SUM(O2047:O2051)</f>
        <v>-2000</v>
      </c>
      <c r="P2046" s="244"/>
      <c r="Q2046" s="663"/>
      <c r="R2046" s="664"/>
      <c r="S2046" s="664"/>
      <c r="T2046" s="664"/>
      <c r="U2046" s="664"/>
      <c r="V2046" s="664"/>
      <c r="W2046" s="710"/>
      <c r="X2046" s="313">
        <f t="shared" si="551"/>
        <v>0</v>
      </c>
    </row>
    <row r="2047" spans="2:24" ht="18.600000000000001" hidden="1" thickBot="1">
      <c r="B2047" s="143"/>
      <c r="C2047" s="144">
        <v>201</v>
      </c>
      <c r="D2047" s="138" t="s">
        <v>1248</v>
      </c>
      <c r="E2047" s="702"/>
      <c r="F2047" s="449"/>
      <c r="G2047" s="245"/>
      <c r="H2047" s="245"/>
      <c r="I2047" s="476">
        <f>F2047+G2047+H2047</f>
        <v>0</v>
      </c>
      <c r="J2047" s="243" t="str">
        <f t="shared" si="550"/>
        <v/>
      </c>
      <c r="K2047" s="244"/>
      <c r="L2047" s="423"/>
      <c r="M2047" s="252"/>
      <c r="N2047" s="315">
        <f>I2047</f>
        <v>0</v>
      </c>
      <c r="O2047" s="424">
        <f>L2047+M2047-N2047</f>
        <v>0</v>
      </c>
      <c r="P2047" s="244"/>
      <c r="Q2047" s="661"/>
      <c r="R2047" s="665"/>
      <c r="S2047" s="665"/>
      <c r="T2047" s="665"/>
      <c r="U2047" s="665"/>
      <c r="V2047" s="665"/>
      <c r="W2047" s="709"/>
      <c r="X2047" s="313">
        <f t="shared" si="551"/>
        <v>0</v>
      </c>
    </row>
    <row r="2048" spans="2:24" ht="18.600000000000001" hidden="1" thickBot="1">
      <c r="B2048" s="136"/>
      <c r="C2048" s="137">
        <v>202</v>
      </c>
      <c r="D2048" s="145" t="s">
        <v>1249</v>
      </c>
      <c r="E2048" s="702"/>
      <c r="F2048" s="449"/>
      <c r="G2048" s="245"/>
      <c r="H2048" s="245"/>
      <c r="I2048" s="476">
        <f>F2048+G2048+H2048</f>
        <v>0</v>
      </c>
      <c r="J2048" s="243" t="str">
        <f t="shared" si="550"/>
        <v/>
      </c>
      <c r="K2048" s="244"/>
      <c r="L2048" s="423"/>
      <c r="M2048" s="252"/>
      <c r="N2048" s="315">
        <f>I2048</f>
        <v>0</v>
      </c>
      <c r="O2048" s="424">
        <f>L2048+M2048-N2048</f>
        <v>0</v>
      </c>
      <c r="P2048" s="244"/>
      <c r="Q2048" s="661"/>
      <c r="R2048" s="665"/>
      <c r="S2048" s="665"/>
      <c r="T2048" s="665"/>
      <c r="U2048" s="665"/>
      <c r="V2048" s="665"/>
      <c r="W2048" s="709"/>
      <c r="X2048" s="313">
        <f t="shared" si="551"/>
        <v>0</v>
      </c>
    </row>
    <row r="2049" spans="2:24" ht="32.4" thickBot="1">
      <c r="B2049" s="152"/>
      <c r="C2049" s="137">
        <v>205</v>
      </c>
      <c r="D2049" s="145" t="s">
        <v>900</v>
      </c>
      <c r="E2049" s="702"/>
      <c r="F2049" s="449">
        <v>2000</v>
      </c>
      <c r="G2049" s="245"/>
      <c r="H2049" s="245"/>
      <c r="I2049" s="476">
        <f>F2049+G2049+H2049</f>
        <v>2000</v>
      </c>
      <c r="J2049" s="243">
        <f t="shared" si="550"/>
        <v>1</v>
      </c>
      <c r="K2049" s="244"/>
      <c r="L2049" s="423"/>
      <c r="M2049" s="252"/>
      <c r="N2049" s="315">
        <f>I2049</f>
        <v>2000</v>
      </c>
      <c r="O2049" s="424">
        <f>L2049+M2049-N2049</f>
        <v>-2000</v>
      </c>
      <c r="P2049" s="244"/>
      <c r="Q2049" s="661"/>
      <c r="R2049" s="665"/>
      <c r="S2049" s="665"/>
      <c r="T2049" s="665"/>
      <c r="U2049" s="665"/>
      <c r="V2049" s="665"/>
      <c r="W2049" s="709"/>
      <c r="X2049" s="313">
        <f t="shared" si="551"/>
        <v>0</v>
      </c>
    </row>
    <row r="2050" spans="2:24" ht="18.600000000000001" hidden="1" thickBot="1">
      <c r="B2050" s="152"/>
      <c r="C2050" s="137">
        <v>208</v>
      </c>
      <c r="D2050" s="159" t="s">
        <v>901</v>
      </c>
      <c r="E2050" s="702"/>
      <c r="F2050" s="449"/>
      <c r="G2050" s="245"/>
      <c r="H2050" s="245"/>
      <c r="I2050" s="476">
        <f>F2050+G2050+H2050</f>
        <v>0</v>
      </c>
      <c r="J2050" s="243" t="str">
        <f t="shared" si="550"/>
        <v/>
      </c>
      <c r="K2050" s="244"/>
      <c r="L2050" s="423"/>
      <c r="M2050" s="252"/>
      <c r="N2050" s="315">
        <f>I2050</f>
        <v>0</v>
      </c>
      <c r="O2050" s="424">
        <f>L2050+M2050-N2050</f>
        <v>0</v>
      </c>
      <c r="P2050" s="244"/>
      <c r="Q2050" s="661"/>
      <c r="R2050" s="665"/>
      <c r="S2050" s="665"/>
      <c r="T2050" s="665"/>
      <c r="U2050" s="665"/>
      <c r="V2050" s="665"/>
      <c r="W2050" s="709"/>
      <c r="X2050" s="313">
        <f t="shared" si="551"/>
        <v>0</v>
      </c>
    </row>
    <row r="2051" spans="2:24" ht="18.600000000000001" hidden="1" thickBot="1">
      <c r="B2051" s="143"/>
      <c r="C2051" s="142">
        <v>209</v>
      </c>
      <c r="D2051" s="148" t="s">
        <v>902</v>
      </c>
      <c r="E2051" s="702"/>
      <c r="F2051" s="449"/>
      <c r="G2051" s="245"/>
      <c r="H2051" s="245"/>
      <c r="I2051" s="476">
        <f>F2051+G2051+H2051</f>
        <v>0</v>
      </c>
      <c r="J2051" s="243" t="str">
        <f t="shared" si="550"/>
        <v/>
      </c>
      <c r="K2051" s="244"/>
      <c r="L2051" s="423"/>
      <c r="M2051" s="252"/>
      <c r="N2051" s="315">
        <f>I2051</f>
        <v>0</v>
      </c>
      <c r="O2051" s="424">
        <f>L2051+M2051-N2051</f>
        <v>0</v>
      </c>
      <c r="P2051" s="244"/>
      <c r="Q2051" s="661"/>
      <c r="R2051" s="665"/>
      <c r="S2051" s="665"/>
      <c r="T2051" s="665"/>
      <c r="U2051" s="665"/>
      <c r="V2051" s="665"/>
      <c r="W2051" s="709"/>
      <c r="X2051" s="313">
        <f t="shared" si="551"/>
        <v>0</v>
      </c>
    </row>
    <row r="2052" spans="2:24" ht="18.600000000000001" thickBot="1">
      <c r="B2052" s="684">
        <v>500</v>
      </c>
      <c r="C2052" s="969" t="s">
        <v>203</v>
      </c>
      <c r="D2052" s="969"/>
      <c r="E2052" s="685"/>
      <c r="F2052" s="686">
        <f>SUM(F2053:F2059)</f>
        <v>10179</v>
      </c>
      <c r="G2052" s="687">
        <f>SUM(G2053:G2059)</f>
        <v>0</v>
      </c>
      <c r="H2052" s="687">
        <f>SUM(H2053:H2059)</f>
        <v>0</v>
      </c>
      <c r="I2052" s="687">
        <f>SUM(I2053:I2059)</f>
        <v>10179</v>
      </c>
      <c r="J2052" s="243">
        <f t="shared" si="550"/>
        <v>1</v>
      </c>
      <c r="K2052" s="244"/>
      <c r="L2052" s="316">
        <f>SUM(L2053:L2059)</f>
        <v>0</v>
      </c>
      <c r="M2052" s="317">
        <f>SUM(M2053:M2059)</f>
        <v>0</v>
      </c>
      <c r="N2052" s="425">
        <f>SUM(N2053:N2059)</f>
        <v>10179</v>
      </c>
      <c r="O2052" s="426">
        <f>SUM(O2053:O2059)</f>
        <v>-10179</v>
      </c>
      <c r="P2052" s="244"/>
      <c r="Q2052" s="663"/>
      <c r="R2052" s="664"/>
      <c r="S2052" s="665"/>
      <c r="T2052" s="664"/>
      <c r="U2052" s="664"/>
      <c r="V2052" s="664"/>
      <c r="W2052" s="710"/>
      <c r="X2052" s="313">
        <f t="shared" si="551"/>
        <v>0</v>
      </c>
    </row>
    <row r="2053" spans="2:24" ht="18.600000000000001" thickBot="1">
      <c r="B2053" s="143"/>
      <c r="C2053" s="160">
        <v>551</v>
      </c>
      <c r="D2053" s="456" t="s">
        <v>204</v>
      </c>
      <c r="E2053" s="702"/>
      <c r="F2053" s="449">
        <v>6000</v>
      </c>
      <c r="G2053" s="245"/>
      <c r="H2053" s="245"/>
      <c r="I2053" s="476">
        <f t="shared" ref="I2053:I2060" si="552">F2053+G2053+H2053</f>
        <v>6000</v>
      </c>
      <c r="J2053" s="243">
        <f t="shared" si="550"/>
        <v>1</v>
      </c>
      <c r="K2053" s="244"/>
      <c r="L2053" s="423"/>
      <c r="M2053" s="252"/>
      <c r="N2053" s="315">
        <f t="shared" ref="N2053:N2060" si="553">I2053</f>
        <v>6000</v>
      </c>
      <c r="O2053" s="424">
        <f t="shared" ref="O2053:O2060" si="554">L2053+M2053-N2053</f>
        <v>-6000</v>
      </c>
      <c r="P2053" s="244"/>
      <c r="Q2053" s="661"/>
      <c r="R2053" s="665"/>
      <c r="S2053" s="665"/>
      <c r="T2053" s="665"/>
      <c r="U2053" s="665"/>
      <c r="V2053" s="665"/>
      <c r="W2053" s="709"/>
      <c r="X2053" s="313">
        <f t="shared" si="551"/>
        <v>0</v>
      </c>
    </row>
    <row r="2054" spans="2:24" ht="18.600000000000001" hidden="1" thickBot="1">
      <c r="B2054" s="143"/>
      <c r="C2054" s="161">
        <v>552</v>
      </c>
      <c r="D2054" s="457" t="s">
        <v>205</v>
      </c>
      <c r="E2054" s="702"/>
      <c r="F2054" s="449"/>
      <c r="G2054" s="245"/>
      <c r="H2054" s="245"/>
      <c r="I2054" s="476">
        <f t="shared" si="552"/>
        <v>0</v>
      </c>
      <c r="J2054" s="243" t="str">
        <f t="shared" si="550"/>
        <v/>
      </c>
      <c r="K2054" s="244"/>
      <c r="L2054" s="423"/>
      <c r="M2054" s="252"/>
      <c r="N2054" s="315">
        <f t="shared" si="553"/>
        <v>0</v>
      </c>
      <c r="O2054" s="424">
        <f t="shared" si="554"/>
        <v>0</v>
      </c>
      <c r="P2054" s="244"/>
      <c r="Q2054" s="661"/>
      <c r="R2054" s="665"/>
      <c r="S2054" s="665"/>
      <c r="T2054" s="665"/>
      <c r="U2054" s="665"/>
      <c r="V2054" s="665"/>
      <c r="W2054" s="709"/>
      <c r="X2054" s="313">
        <f t="shared" si="551"/>
        <v>0</v>
      </c>
    </row>
    <row r="2055" spans="2:24" ht="18.600000000000001" hidden="1" thickBot="1">
      <c r="B2055" s="143"/>
      <c r="C2055" s="161">
        <v>558</v>
      </c>
      <c r="D2055" s="457" t="s">
        <v>1674</v>
      </c>
      <c r="E2055" s="702"/>
      <c r="F2055" s="592">
        <v>0</v>
      </c>
      <c r="G2055" s="592">
        <v>0</v>
      </c>
      <c r="H2055" s="592">
        <v>0</v>
      </c>
      <c r="I2055" s="476">
        <f t="shared" si="552"/>
        <v>0</v>
      </c>
      <c r="J2055" s="243" t="str">
        <f t="shared" si="550"/>
        <v/>
      </c>
      <c r="K2055" s="244"/>
      <c r="L2055" s="423"/>
      <c r="M2055" s="252"/>
      <c r="N2055" s="315">
        <f t="shared" si="553"/>
        <v>0</v>
      </c>
      <c r="O2055" s="424">
        <f t="shared" si="554"/>
        <v>0</v>
      </c>
      <c r="P2055" s="244"/>
      <c r="Q2055" s="661"/>
      <c r="R2055" s="665"/>
      <c r="S2055" s="665"/>
      <c r="T2055" s="665"/>
      <c r="U2055" s="665"/>
      <c r="V2055" s="665"/>
      <c r="W2055" s="709"/>
      <c r="X2055" s="313">
        <f t="shared" si="551"/>
        <v>0</v>
      </c>
    </row>
    <row r="2056" spans="2:24" ht="18.600000000000001" thickBot="1">
      <c r="B2056" s="143"/>
      <c r="C2056" s="161">
        <v>560</v>
      </c>
      <c r="D2056" s="458" t="s">
        <v>206</v>
      </c>
      <c r="E2056" s="702"/>
      <c r="F2056" s="449">
        <v>3000</v>
      </c>
      <c r="G2056" s="245"/>
      <c r="H2056" s="245"/>
      <c r="I2056" s="476">
        <f t="shared" si="552"/>
        <v>3000</v>
      </c>
      <c r="J2056" s="243">
        <f t="shared" si="550"/>
        <v>1</v>
      </c>
      <c r="K2056" s="244"/>
      <c r="L2056" s="423"/>
      <c r="M2056" s="252"/>
      <c r="N2056" s="315">
        <f t="shared" si="553"/>
        <v>3000</v>
      </c>
      <c r="O2056" s="424">
        <f t="shared" si="554"/>
        <v>-3000</v>
      </c>
      <c r="P2056" s="244"/>
      <c r="Q2056" s="661"/>
      <c r="R2056" s="665"/>
      <c r="S2056" s="665"/>
      <c r="T2056" s="665"/>
      <c r="U2056" s="665"/>
      <c r="V2056" s="665"/>
      <c r="W2056" s="709"/>
      <c r="X2056" s="313">
        <f t="shared" si="551"/>
        <v>0</v>
      </c>
    </row>
    <row r="2057" spans="2:24" ht="18.600000000000001" thickBot="1">
      <c r="B2057" s="143"/>
      <c r="C2057" s="161">
        <v>580</v>
      </c>
      <c r="D2057" s="457" t="s">
        <v>207</v>
      </c>
      <c r="E2057" s="702"/>
      <c r="F2057" s="449">
        <v>1179</v>
      </c>
      <c r="G2057" s="245"/>
      <c r="H2057" s="245"/>
      <c r="I2057" s="476">
        <f t="shared" si="552"/>
        <v>1179</v>
      </c>
      <c r="J2057" s="243">
        <f t="shared" si="550"/>
        <v>1</v>
      </c>
      <c r="K2057" s="244"/>
      <c r="L2057" s="423"/>
      <c r="M2057" s="252"/>
      <c r="N2057" s="315">
        <f t="shared" si="553"/>
        <v>1179</v>
      </c>
      <c r="O2057" s="424">
        <f t="shared" si="554"/>
        <v>-1179</v>
      </c>
      <c r="P2057" s="244"/>
      <c r="Q2057" s="661"/>
      <c r="R2057" s="665"/>
      <c r="S2057" s="665"/>
      <c r="T2057" s="665"/>
      <c r="U2057" s="665"/>
      <c r="V2057" s="665"/>
      <c r="W2057" s="709"/>
      <c r="X2057" s="313">
        <f t="shared" si="551"/>
        <v>0</v>
      </c>
    </row>
    <row r="2058" spans="2:24" ht="18.600000000000001" hidden="1" thickBot="1">
      <c r="B2058" s="143"/>
      <c r="C2058" s="161">
        <v>588</v>
      </c>
      <c r="D2058" s="457" t="s">
        <v>1679</v>
      </c>
      <c r="E2058" s="702"/>
      <c r="F2058" s="592">
        <v>0</v>
      </c>
      <c r="G2058" s="592">
        <v>0</v>
      </c>
      <c r="H2058" s="592">
        <v>0</v>
      </c>
      <c r="I2058" s="476">
        <f t="shared" si="552"/>
        <v>0</v>
      </c>
      <c r="J2058" s="243" t="str">
        <f t="shared" si="550"/>
        <v/>
      </c>
      <c r="K2058" s="244"/>
      <c r="L2058" s="423"/>
      <c r="M2058" s="252"/>
      <c r="N2058" s="315">
        <f t="shared" si="553"/>
        <v>0</v>
      </c>
      <c r="O2058" s="424">
        <f t="shared" si="554"/>
        <v>0</v>
      </c>
      <c r="P2058" s="244"/>
      <c r="Q2058" s="661"/>
      <c r="R2058" s="665"/>
      <c r="S2058" s="665"/>
      <c r="T2058" s="665"/>
      <c r="U2058" s="665"/>
      <c r="V2058" s="665"/>
      <c r="W2058" s="709"/>
      <c r="X2058" s="313">
        <f t="shared" si="551"/>
        <v>0</v>
      </c>
    </row>
    <row r="2059" spans="2:24" ht="32.4" hidden="1" thickBot="1">
      <c r="B2059" s="143"/>
      <c r="C2059" s="162">
        <v>590</v>
      </c>
      <c r="D2059" s="459" t="s">
        <v>208</v>
      </c>
      <c r="E2059" s="702"/>
      <c r="F2059" s="449"/>
      <c r="G2059" s="245"/>
      <c r="H2059" s="245"/>
      <c r="I2059" s="476">
        <f t="shared" si="552"/>
        <v>0</v>
      </c>
      <c r="J2059" s="243" t="str">
        <f t="shared" si="550"/>
        <v/>
      </c>
      <c r="K2059" s="244"/>
      <c r="L2059" s="423"/>
      <c r="M2059" s="252"/>
      <c r="N2059" s="315">
        <f t="shared" si="553"/>
        <v>0</v>
      </c>
      <c r="O2059" s="424">
        <f t="shared" si="554"/>
        <v>0</v>
      </c>
      <c r="P2059" s="244"/>
      <c r="Q2059" s="661"/>
      <c r="R2059" s="665"/>
      <c r="S2059" s="665"/>
      <c r="T2059" s="665"/>
      <c r="U2059" s="665"/>
      <c r="V2059" s="665"/>
      <c r="W2059" s="709"/>
      <c r="X2059" s="313">
        <f t="shared" si="551"/>
        <v>0</v>
      </c>
    </row>
    <row r="2060" spans="2:24" ht="18.600000000000001" hidden="1" thickBot="1">
      <c r="B2060" s="684">
        <v>800</v>
      </c>
      <c r="C2060" s="969" t="s">
        <v>1058</v>
      </c>
      <c r="D2060" s="969"/>
      <c r="E2060" s="685"/>
      <c r="F2060" s="688"/>
      <c r="G2060" s="689"/>
      <c r="H2060" s="689"/>
      <c r="I2060" s="690">
        <f t="shared" si="552"/>
        <v>0</v>
      </c>
      <c r="J2060" s="243" t="str">
        <f t="shared" si="550"/>
        <v/>
      </c>
      <c r="K2060" s="244"/>
      <c r="L2060" s="428"/>
      <c r="M2060" s="254"/>
      <c r="N2060" s="315">
        <f t="shared" si="553"/>
        <v>0</v>
      </c>
      <c r="O2060" s="424">
        <f t="shared" si="554"/>
        <v>0</v>
      </c>
      <c r="P2060" s="244"/>
      <c r="Q2060" s="663"/>
      <c r="R2060" s="664"/>
      <c r="S2060" s="665"/>
      <c r="T2060" s="665"/>
      <c r="U2060" s="664"/>
      <c r="V2060" s="665"/>
      <c r="W2060" s="709"/>
      <c r="X2060" s="313">
        <f t="shared" si="551"/>
        <v>0</v>
      </c>
    </row>
    <row r="2061" spans="2:24" ht="18.600000000000001" thickBot="1">
      <c r="B2061" s="684">
        <v>1000</v>
      </c>
      <c r="C2061" s="971" t="s">
        <v>210</v>
      </c>
      <c r="D2061" s="971"/>
      <c r="E2061" s="685"/>
      <c r="F2061" s="686">
        <f>SUM(F2062:F2078)</f>
        <v>9000</v>
      </c>
      <c r="G2061" s="687">
        <f>SUM(G2062:G2078)</f>
        <v>0</v>
      </c>
      <c r="H2061" s="687">
        <f>SUM(H2062:H2078)</f>
        <v>0</v>
      </c>
      <c r="I2061" s="687">
        <f>SUM(I2062:I2078)</f>
        <v>9000</v>
      </c>
      <c r="J2061" s="243">
        <f t="shared" si="550"/>
        <v>1</v>
      </c>
      <c r="K2061" s="244"/>
      <c r="L2061" s="316">
        <f>SUM(L2062:L2078)</f>
        <v>0</v>
      </c>
      <c r="M2061" s="317">
        <f>SUM(M2062:M2078)</f>
        <v>0</v>
      </c>
      <c r="N2061" s="425">
        <f>SUM(N2062:N2078)</f>
        <v>9000</v>
      </c>
      <c r="O2061" s="426">
        <f>SUM(O2062:O2078)</f>
        <v>-9000</v>
      </c>
      <c r="P2061" s="244"/>
      <c r="Q2061" s="316">
        <f t="shared" ref="Q2061:W2061" si="555">SUM(Q2062:Q2078)</f>
        <v>0</v>
      </c>
      <c r="R2061" s="317">
        <f t="shared" si="555"/>
        <v>0</v>
      </c>
      <c r="S2061" s="317">
        <f t="shared" si="555"/>
        <v>9000</v>
      </c>
      <c r="T2061" s="317">
        <f t="shared" si="555"/>
        <v>-9000</v>
      </c>
      <c r="U2061" s="317">
        <f t="shared" si="555"/>
        <v>0</v>
      </c>
      <c r="V2061" s="317">
        <f t="shared" si="555"/>
        <v>0</v>
      </c>
      <c r="W2061" s="426">
        <f t="shared" si="555"/>
        <v>0</v>
      </c>
      <c r="X2061" s="313">
        <f t="shared" si="551"/>
        <v>-9000</v>
      </c>
    </row>
    <row r="2062" spans="2:24" ht="18.600000000000001" hidden="1" thickBot="1">
      <c r="B2062" s="136"/>
      <c r="C2062" s="144">
        <v>1011</v>
      </c>
      <c r="D2062" s="163" t="s">
        <v>211</v>
      </c>
      <c r="E2062" s="702"/>
      <c r="F2062" s="449"/>
      <c r="G2062" s="245"/>
      <c r="H2062" s="245"/>
      <c r="I2062" s="476">
        <f t="shared" ref="I2062:I2078" si="556">F2062+G2062+H2062</f>
        <v>0</v>
      </c>
      <c r="J2062" s="243" t="str">
        <f t="shared" si="550"/>
        <v/>
      </c>
      <c r="K2062" s="244"/>
      <c r="L2062" s="423"/>
      <c r="M2062" s="252"/>
      <c r="N2062" s="315">
        <f t="shared" ref="N2062:N2078" si="557">I2062</f>
        <v>0</v>
      </c>
      <c r="O2062" s="424">
        <f t="shared" ref="O2062:O2078" si="558">L2062+M2062-N2062</f>
        <v>0</v>
      </c>
      <c r="P2062" s="244"/>
      <c r="Q2062" s="423"/>
      <c r="R2062" s="252"/>
      <c r="S2062" s="429">
        <f t="shared" ref="S2062:S2069" si="559">+IF(+(L2062+M2062)&gt;=I2062,+M2062,+(+I2062-L2062))</f>
        <v>0</v>
      </c>
      <c r="T2062" s="315">
        <f t="shared" ref="T2062:T2069" si="560">Q2062+R2062-S2062</f>
        <v>0</v>
      </c>
      <c r="U2062" s="252"/>
      <c r="V2062" s="252"/>
      <c r="W2062" s="253"/>
      <c r="X2062" s="313">
        <f t="shared" si="551"/>
        <v>0</v>
      </c>
    </row>
    <row r="2063" spans="2:24" ht="18.600000000000001" thickBot="1">
      <c r="B2063" s="136"/>
      <c r="C2063" s="137">
        <v>1012</v>
      </c>
      <c r="D2063" s="145" t="s">
        <v>212</v>
      </c>
      <c r="E2063" s="702"/>
      <c r="F2063" s="449">
        <v>2000</v>
      </c>
      <c r="G2063" s="245"/>
      <c r="H2063" s="245"/>
      <c r="I2063" s="476">
        <f t="shared" si="556"/>
        <v>2000</v>
      </c>
      <c r="J2063" s="243">
        <f t="shared" si="550"/>
        <v>1</v>
      </c>
      <c r="K2063" s="244"/>
      <c r="L2063" s="423"/>
      <c r="M2063" s="252"/>
      <c r="N2063" s="315">
        <f t="shared" si="557"/>
        <v>2000</v>
      </c>
      <c r="O2063" s="424">
        <f t="shared" si="558"/>
        <v>-2000</v>
      </c>
      <c r="P2063" s="244"/>
      <c r="Q2063" s="423"/>
      <c r="R2063" s="252"/>
      <c r="S2063" s="429">
        <f t="shared" si="559"/>
        <v>2000</v>
      </c>
      <c r="T2063" s="315">
        <f t="shared" si="560"/>
        <v>-2000</v>
      </c>
      <c r="U2063" s="252"/>
      <c r="V2063" s="252"/>
      <c r="W2063" s="253"/>
      <c r="X2063" s="313">
        <f t="shared" si="551"/>
        <v>-2000</v>
      </c>
    </row>
    <row r="2064" spans="2:24" ht="18.600000000000001" hidden="1" thickBot="1">
      <c r="B2064" s="136"/>
      <c r="C2064" s="137">
        <v>1013</v>
      </c>
      <c r="D2064" s="145" t="s">
        <v>213</v>
      </c>
      <c r="E2064" s="702"/>
      <c r="F2064" s="449"/>
      <c r="G2064" s="245"/>
      <c r="H2064" s="245"/>
      <c r="I2064" s="476">
        <f t="shared" si="556"/>
        <v>0</v>
      </c>
      <c r="J2064" s="243" t="str">
        <f t="shared" si="550"/>
        <v/>
      </c>
      <c r="K2064" s="244"/>
      <c r="L2064" s="423"/>
      <c r="M2064" s="252"/>
      <c r="N2064" s="315">
        <f t="shared" si="557"/>
        <v>0</v>
      </c>
      <c r="O2064" s="424">
        <f t="shared" si="558"/>
        <v>0</v>
      </c>
      <c r="P2064" s="244"/>
      <c r="Q2064" s="423"/>
      <c r="R2064" s="252"/>
      <c r="S2064" s="429">
        <f t="shared" si="559"/>
        <v>0</v>
      </c>
      <c r="T2064" s="315">
        <f t="shared" si="560"/>
        <v>0</v>
      </c>
      <c r="U2064" s="252"/>
      <c r="V2064" s="252"/>
      <c r="W2064" s="253"/>
      <c r="X2064" s="313">
        <f t="shared" si="551"/>
        <v>0</v>
      </c>
    </row>
    <row r="2065" spans="2:24" ht="18.600000000000001" hidden="1" thickBot="1">
      <c r="B2065" s="136"/>
      <c r="C2065" s="137">
        <v>1014</v>
      </c>
      <c r="D2065" s="145" t="s">
        <v>214</v>
      </c>
      <c r="E2065" s="702"/>
      <c r="F2065" s="449"/>
      <c r="G2065" s="245"/>
      <c r="H2065" s="245"/>
      <c r="I2065" s="476">
        <f t="shared" si="556"/>
        <v>0</v>
      </c>
      <c r="J2065" s="243" t="str">
        <f t="shared" si="550"/>
        <v/>
      </c>
      <c r="K2065" s="244"/>
      <c r="L2065" s="423"/>
      <c r="M2065" s="252"/>
      <c r="N2065" s="315">
        <f t="shared" si="557"/>
        <v>0</v>
      </c>
      <c r="O2065" s="424">
        <f t="shared" si="558"/>
        <v>0</v>
      </c>
      <c r="P2065" s="244"/>
      <c r="Q2065" s="423"/>
      <c r="R2065" s="252"/>
      <c r="S2065" s="429">
        <f t="shared" si="559"/>
        <v>0</v>
      </c>
      <c r="T2065" s="315">
        <f t="shared" si="560"/>
        <v>0</v>
      </c>
      <c r="U2065" s="252"/>
      <c r="V2065" s="252"/>
      <c r="W2065" s="253"/>
      <c r="X2065" s="313">
        <f t="shared" si="551"/>
        <v>0</v>
      </c>
    </row>
    <row r="2066" spans="2:24" ht="18.600000000000001" hidden="1" thickBot="1">
      <c r="B2066" s="136"/>
      <c r="C2066" s="137">
        <v>1015</v>
      </c>
      <c r="D2066" s="145" t="s">
        <v>215</v>
      </c>
      <c r="E2066" s="702"/>
      <c r="F2066" s="449"/>
      <c r="G2066" s="245"/>
      <c r="H2066" s="245"/>
      <c r="I2066" s="476">
        <f t="shared" si="556"/>
        <v>0</v>
      </c>
      <c r="J2066" s="243" t="str">
        <f t="shared" si="550"/>
        <v/>
      </c>
      <c r="K2066" s="244"/>
      <c r="L2066" s="423"/>
      <c r="M2066" s="252"/>
      <c r="N2066" s="315">
        <f t="shared" si="557"/>
        <v>0</v>
      </c>
      <c r="O2066" s="424">
        <f t="shared" si="558"/>
        <v>0</v>
      </c>
      <c r="P2066" s="244"/>
      <c r="Q2066" s="423"/>
      <c r="R2066" s="252"/>
      <c r="S2066" s="429">
        <f t="shared" si="559"/>
        <v>0</v>
      </c>
      <c r="T2066" s="315">
        <f t="shared" si="560"/>
        <v>0</v>
      </c>
      <c r="U2066" s="252"/>
      <c r="V2066" s="252"/>
      <c r="W2066" s="253"/>
      <c r="X2066" s="313">
        <f t="shared" si="551"/>
        <v>0</v>
      </c>
    </row>
    <row r="2067" spans="2:24" ht="18.600000000000001" hidden="1" thickBot="1">
      <c r="B2067" s="136"/>
      <c r="C2067" s="137">
        <v>1016</v>
      </c>
      <c r="D2067" s="145" t="s">
        <v>216</v>
      </c>
      <c r="E2067" s="702"/>
      <c r="F2067" s="449"/>
      <c r="G2067" s="245"/>
      <c r="H2067" s="245"/>
      <c r="I2067" s="476">
        <f t="shared" si="556"/>
        <v>0</v>
      </c>
      <c r="J2067" s="243" t="str">
        <f t="shared" si="550"/>
        <v/>
      </c>
      <c r="K2067" s="244"/>
      <c r="L2067" s="423"/>
      <c r="M2067" s="252"/>
      <c r="N2067" s="315">
        <f t="shared" si="557"/>
        <v>0</v>
      </c>
      <c r="O2067" s="424">
        <f t="shared" si="558"/>
        <v>0</v>
      </c>
      <c r="P2067" s="244"/>
      <c r="Q2067" s="423"/>
      <c r="R2067" s="252"/>
      <c r="S2067" s="429">
        <f t="shared" si="559"/>
        <v>0</v>
      </c>
      <c r="T2067" s="315">
        <f t="shared" si="560"/>
        <v>0</v>
      </c>
      <c r="U2067" s="252"/>
      <c r="V2067" s="252"/>
      <c r="W2067" s="253"/>
      <c r="X2067" s="313">
        <f t="shared" si="551"/>
        <v>0</v>
      </c>
    </row>
    <row r="2068" spans="2:24" ht="18.600000000000001" thickBot="1">
      <c r="B2068" s="140"/>
      <c r="C2068" s="164">
        <v>1020</v>
      </c>
      <c r="D2068" s="165" t="s">
        <v>217</v>
      </c>
      <c r="E2068" s="702"/>
      <c r="F2068" s="449">
        <v>7000</v>
      </c>
      <c r="G2068" s="245"/>
      <c r="H2068" s="245"/>
      <c r="I2068" s="476">
        <f t="shared" si="556"/>
        <v>7000</v>
      </c>
      <c r="J2068" s="243">
        <f t="shared" si="550"/>
        <v>1</v>
      </c>
      <c r="K2068" s="244"/>
      <c r="L2068" s="423"/>
      <c r="M2068" s="252"/>
      <c r="N2068" s="315">
        <f t="shared" si="557"/>
        <v>7000</v>
      </c>
      <c r="O2068" s="424">
        <f t="shared" si="558"/>
        <v>-7000</v>
      </c>
      <c r="P2068" s="244"/>
      <c r="Q2068" s="423"/>
      <c r="R2068" s="252"/>
      <c r="S2068" s="429">
        <f t="shared" si="559"/>
        <v>7000</v>
      </c>
      <c r="T2068" s="315">
        <f t="shared" si="560"/>
        <v>-7000</v>
      </c>
      <c r="U2068" s="252"/>
      <c r="V2068" s="252"/>
      <c r="W2068" s="253"/>
      <c r="X2068" s="313">
        <f t="shared" si="551"/>
        <v>-7000</v>
      </c>
    </row>
    <row r="2069" spans="2:24" ht="18.600000000000001" hidden="1" thickBot="1">
      <c r="B2069" s="136"/>
      <c r="C2069" s="137">
        <v>1030</v>
      </c>
      <c r="D2069" s="145" t="s">
        <v>218</v>
      </c>
      <c r="E2069" s="702"/>
      <c r="F2069" s="449"/>
      <c r="G2069" s="245"/>
      <c r="H2069" s="245"/>
      <c r="I2069" s="476">
        <f t="shared" si="556"/>
        <v>0</v>
      </c>
      <c r="J2069" s="243" t="str">
        <f t="shared" si="550"/>
        <v/>
      </c>
      <c r="K2069" s="244"/>
      <c r="L2069" s="423"/>
      <c r="M2069" s="252"/>
      <c r="N2069" s="315">
        <f t="shared" si="557"/>
        <v>0</v>
      </c>
      <c r="O2069" s="424">
        <f t="shared" si="558"/>
        <v>0</v>
      </c>
      <c r="P2069" s="244"/>
      <c r="Q2069" s="423"/>
      <c r="R2069" s="252"/>
      <c r="S2069" s="429">
        <f t="shared" si="559"/>
        <v>0</v>
      </c>
      <c r="T2069" s="315">
        <f t="shared" si="560"/>
        <v>0</v>
      </c>
      <c r="U2069" s="252"/>
      <c r="V2069" s="252"/>
      <c r="W2069" s="253"/>
      <c r="X2069" s="313">
        <f t="shared" si="551"/>
        <v>0</v>
      </c>
    </row>
    <row r="2070" spans="2:24" ht="18.600000000000001" hidden="1" thickBot="1">
      <c r="B2070" s="136"/>
      <c r="C2070" s="164">
        <v>1051</v>
      </c>
      <c r="D2070" s="167" t="s">
        <v>219</v>
      </c>
      <c r="E2070" s="702"/>
      <c r="F2070" s="449"/>
      <c r="G2070" s="245"/>
      <c r="H2070" s="245"/>
      <c r="I2070" s="476">
        <f t="shared" si="556"/>
        <v>0</v>
      </c>
      <c r="J2070" s="243" t="str">
        <f t="shared" si="550"/>
        <v/>
      </c>
      <c r="K2070" s="244"/>
      <c r="L2070" s="423"/>
      <c r="M2070" s="252"/>
      <c r="N2070" s="315">
        <f t="shared" si="557"/>
        <v>0</v>
      </c>
      <c r="O2070" s="424">
        <f t="shared" si="558"/>
        <v>0</v>
      </c>
      <c r="P2070" s="244"/>
      <c r="Q2070" s="661"/>
      <c r="R2070" s="665"/>
      <c r="S2070" s="665"/>
      <c r="T2070" s="665"/>
      <c r="U2070" s="665"/>
      <c r="V2070" s="665"/>
      <c r="W2070" s="709"/>
      <c r="X2070" s="313">
        <f t="shared" si="551"/>
        <v>0</v>
      </c>
    </row>
    <row r="2071" spans="2:24" ht="18.600000000000001" hidden="1" thickBot="1">
      <c r="B2071" s="136"/>
      <c r="C2071" s="137">
        <v>1052</v>
      </c>
      <c r="D2071" s="145" t="s">
        <v>220</v>
      </c>
      <c r="E2071" s="702"/>
      <c r="F2071" s="449"/>
      <c r="G2071" s="245"/>
      <c r="H2071" s="245"/>
      <c r="I2071" s="476">
        <f t="shared" si="556"/>
        <v>0</v>
      </c>
      <c r="J2071" s="243" t="str">
        <f t="shared" si="550"/>
        <v/>
      </c>
      <c r="K2071" s="244"/>
      <c r="L2071" s="423"/>
      <c r="M2071" s="252"/>
      <c r="N2071" s="315">
        <f t="shared" si="557"/>
        <v>0</v>
      </c>
      <c r="O2071" s="424">
        <f t="shared" si="558"/>
        <v>0</v>
      </c>
      <c r="P2071" s="244"/>
      <c r="Q2071" s="661"/>
      <c r="R2071" s="665"/>
      <c r="S2071" s="665"/>
      <c r="T2071" s="665"/>
      <c r="U2071" s="665"/>
      <c r="V2071" s="665"/>
      <c r="W2071" s="709"/>
      <c r="X2071" s="313">
        <f t="shared" si="551"/>
        <v>0</v>
      </c>
    </row>
    <row r="2072" spans="2:24" ht="18.600000000000001" hidden="1" thickBot="1">
      <c r="B2072" s="136"/>
      <c r="C2072" s="168">
        <v>1053</v>
      </c>
      <c r="D2072" s="169" t="s">
        <v>1680</v>
      </c>
      <c r="E2072" s="702"/>
      <c r="F2072" s="449"/>
      <c r="G2072" s="245"/>
      <c r="H2072" s="245"/>
      <c r="I2072" s="476">
        <f t="shared" si="556"/>
        <v>0</v>
      </c>
      <c r="J2072" s="243" t="str">
        <f t="shared" si="550"/>
        <v/>
      </c>
      <c r="K2072" s="244"/>
      <c r="L2072" s="423"/>
      <c r="M2072" s="252"/>
      <c r="N2072" s="315">
        <f t="shared" si="557"/>
        <v>0</v>
      </c>
      <c r="O2072" s="424">
        <f t="shared" si="558"/>
        <v>0</v>
      </c>
      <c r="P2072" s="244"/>
      <c r="Q2072" s="661"/>
      <c r="R2072" s="665"/>
      <c r="S2072" s="665"/>
      <c r="T2072" s="665"/>
      <c r="U2072" s="665"/>
      <c r="V2072" s="665"/>
      <c r="W2072" s="709"/>
      <c r="X2072" s="313">
        <f t="shared" si="551"/>
        <v>0</v>
      </c>
    </row>
    <row r="2073" spans="2:24" ht="18.600000000000001" hidden="1" thickBot="1">
      <c r="B2073" s="136"/>
      <c r="C2073" s="137">
        <v>1062</v>
      </c>
      <c r="D2073" s="139" t="s">
        <v>221</v>
      </c>
      <c r="E2073" s="702"/>
      <c r="F2073" s="449"/>
      <c r="G2073" s="245"/>
      <c r="H2073" s="245"/>
      <c r="I2073" s="476">
        <f t="shared" si="556"/>
        <v>0</v>
      </c>
      <c r="J2073" s="243" t="str">
        <f t="shared" si="550"/>
        <v/>
      </c>
      <c r="K2073" s="244"/>
      <c r="L2073" s="423"/>
      <c r="M2073" s="252"/>
      <c r="N2073" s="315">
        <f t="shared" si="557"/>
        <v>0</v>
      </c>
      <c r="O2073" s="424">
        <f t="shared" si="558"/>
        <v>0</v>
      </c>
      <c r="P2073" s="244"/>
      <c r="Q2073" s="423"/>
      <c r="R2073" s="252"/>
      <c r="S2073" s="429">
        <f>+IF(+(L2073+M2073)&gt;=I2073,+M2073,+(+I2073-L2073))</f>
        <v>0</v>
      </c>
      <c r="T2073" s="315">
        <f>Q2073+R2073-S2073</f>
        <v>0</v>
      </c>
      <c r="U2073" s="252"/>
      <c r="V2073" s="252"/>
      <c r="W2073" s="253"/>
      <c r="X2073" s="313">
        <f t="shared" si="551"/>
        <v>0</v>
      </c>
    </row>
    <row r="2074" spans="2:24" ht="18.600000000000001" hidden="1" thickBot="1">
      <c r="B2074" s="136"/>
      <c r="C2074" s="137">
        <v>1063</v>
      </c>
      <c r="D2074" s="139" t="s">
        <v>222</v>
      </c>
      <c r="E2074" s="702"/>
      <c r="F2074" s="449"/>
      <c r="G2074" s="245"/>
      <c r="H2074" s="245"/>
      <c r="I2074" s="476">
        <f t="shared" si="556"/>
        <v>0</v>
      </c>
      <c r="J2074" s="243" t="str">
        <f t="shared" si="550"/>
        <v/>
      </c>
      <c r="K2074" s="244"/>
      <c r="L2074" s="423"/>
      <c r="M2074" s="252"/>
      <c r="N2074" s="315">
        <f t="shared" si="557"/>
        <v>0</v>
      </c>
      <c r="O2074" s="424">
        <f t="shared" si="558"/>
        <v>0</v>
      </c>
      <c r="P2074" s="244"/>
      <c r="Q2074" s="661"/>
      <c r="R2074" s="665"/>
      <c r="S2074" s="665"/>
      <c r="T2074" s="665"/>
      <c r="U2074" s="665"/>
      <c r="V2074" s="665"/>
      <c r="W2074" s="709"/>
      <c r="X2074" s="313">
        <f t="shared" si="551"/>
        <v>0</v>
      </c>
    </row>
    <row r="2075" spans="2:24" ht="18.600000000000001" hidden="1" thickBot="1">
      <c r="B2075" s="136"/>
      <c r="C2075" s="168">
        <v>1069</v>
      </c>
      <c r="D2075" s="170" t="s">
        <v>223</v>
      </c>
      <c r="E2075" s="702"/>
      <c r="F2075" s="449"/>
      <c r="G2075" s="245"/>
      <c r="H2075" s="245"/>
      <c r="I2075" s="476">
        <f t="shared" si="556"/>
        <v>0</v>
      </c>
      <c r="J2075" s="243" t="str">
        <f t="shared" ref="J2075:J2106" si="561">(IF($E2075&lt;&gt;0,$J$2,IF($I2075&lt;&gt;0,$J$2,"")))</f>
        <v/>
      </c>
      <c r="K2075" s="244"/>
      <c r="L2075" s="423"/>
      <c r="M2075" s="252"/>
      <c r="N2075" s="315">
        <f t="shared" si="557"/>
        <v>0</v>
      </c>
      <c r="O2075" s="424">
        <f t="shared" si="558"/>
        <v>0</v>
      </c>
      <c r="P2075" s="244"/>
      <c r="Q2075" s="423"/>
      <c r="R2075" s="252"/>
      <c r="S2075" s="429">
        <f>+IF(+(L2075+M2075)&gt;=I2075,+M2075,+(+I2075-L2075))</f>
        <v>0</v>
      </c>
      <c r="T2075" s="315">
        <f>Q2075+R2075-S2075</f>
        <v>0</v>
      </c>
      <c r="U2075" s="252"/>
      <c r="V2075" s="252"/>
      <c r="W2075" s="253"/>
      <c r="X2075" s="313">
        <f t="shared" ref="X2075:X2106" si="562">T2075-U2075-V2075-W2075</f>
        <v>0</v>
      </c>
    </row>
    <row r="2076" spans="2:24" ht="31.8" hidden="1" thickBot="1">
      <c r="B2076" s="140"/>
      <c r="C2076" s="137">
        <v>1091</v>
      </c>
      <c r="D2076" s="145" t="s">
        <v>224</v>
      </c>
      <c r="E2076" s="702"/>
      <c r="F2076" s="449"/>
      <c r="G2076" s="245"/>
      <c r="H2076" s="245"/>
      <c r="I2076" s="476">
        <f t="shared" si="556"/>
        <v>0</v>
      </c>
      <c r="J2076" s="243" t="str">
        <f t="shared" si="561"/>
        <v/>
      </c>
      <c r="K2076" s="244"/>
      <c r="L2076" s="423"/>
      <c r="M2076" s="252"/>
      <c r="N2076" s="315">
        <f t="shared" si="557"/>
        <v>0</v>
      </c>
      <c r="O2076" s="424">
        <f t="shared" si="558"/>
        <v>0</v>
      </c>
      <c r="P2076" s="244"/>
      <c r="Q2076" s="423"/>
      <c r="R2076" s="252"/>
      <c r="S2076" s="429">
        <f>+IF(+(L2076+M2076)&gt;=I2076,+M2076,+(+I2076-L2076))</f>
        <v>0</v>
      </c>
      <c r="T2076" s="315">
        <f>Q2076+R2076-S2076</f>
        <v>0</v>
      </c>
      <c r="U2076" s="252"/>
      <c r="V2076" s="252"/>
      <c r="W2076" s="253"/>
      <c r="X2076" s="313">
        <f t="shared" si="562"/>
        <v>0</v>
      </c>
    </row>
    <row r="2077" spans="2:24" ht="18.600000000000001" hidden="1" thickBot="1">
      <c r="B2077" s="136"/>
      <c r="C2077" s="137">
        <v>1092</v>
      </c>
      <c r="D2077" s="145" t="s">
        <v>351</v>
      </c>
      <c r="E2077" s="702"/>
      <c r="F2077" s="449"/>
      <c r="G2077" s="245"/>
      <c r="H2077" s="245"/>
      <c r="I2077" s="476">
        <f t="shared" si="556"/>
        <v>0</v>
      </c>
      <c r="J2077" s="243" t="str">
        <f t="shared" si="561"/>
        <v/>
      </c>
      <c r="K2077" s="244"/>
      <c r="L2077" s="423"/>
      <c r="M2077" s="252"/>
      <c r="N2077" s="315">
        <f t="shared" si="557"/>
        <v>0</v>
      </c>
      <c r="O2077" s="424">
        <f t="shared" si="558"/>
        <v>0</v>
      </c>
      <c r="P2077" s="244"/>
      <c r="Q2077" s="661"/>
      <c r="R2077" s="665"/>
      <c r="S2077" s="665"/>
      <c r="T2077" s="665"/>
      <c r="U2077" s="665"/>
      <c r="V2077" s="665"/>
      <c r="W2077" s="709"/>
      <c r="X2077" s="313">
        <f t="shared" si="562"/>
        <v>0</v>
      </c>
    </row>
    <row r="2078" spans="2:24" ht="18.600000000000001" hidden="1" thickBot="1">
      <c r="B2078" s="136"/>
      <c r="C2078" s="142">
        <v>1098</v>
      </c>
      <c r="D2078" s="146" t="s">
        <v>225</v>
      </c>
      <c r="E2078" s="702"/>
      <c r="F2078" s="449"/>
      <c r="G2078" s="245"/>
      <c r="H2078" s="245"/>
      <c r="I2078" s="476">
        <f t="shared" si="556"/>
        <v>0</v>
      </c>
      <c r="J2078" s="243" t="str">
        <f t="shared" si="561"/>
        <v/>
      </c>
      <c r="K2078" s="244"/>
      <c r="L2078" s="423"/>
      <c r="M2078" s="252"/>
      <c r="N2078" s="315">
        <f t="shared" si="557"/>
        <v>0</v>
      </c>
      <c r="O2078" s="424">
        <f t="shared" si="558"/>
        <v>0</v>
      </c>
      <c r="P2078" s="244"/>
      <c r="Q2078" s="423"/>
      <c r="R2078" s="252"/>
      <c r="S2078" s="429">
        <f>+IF(+(L2078+M2078)&gt;=I2078,+M2078,+(+I2078-L2078))</f>
        <v>0</v>
      </c>
      <c r="T2078" s="315">
        <f>Q2078+R2078-S2078</f>
        <v>0</v>
      </c>
      <c r="U2078" s="252"/>
      <c r="V2078" s="252"/>
      <c r="W2078" s="253"/>
      <c r="X2078" s="313">
        <f t="shared" si="562"/>
        <v>0</v>
      </c>
    </row>
    <row r="2079" spans="2:24" ht="18.600000000000001" hidden="1" thickBot="1">
      <c r="B2079" s="684">
        <v>1900</v>
      </c>
      <c r="C2079" s="946" t="s">
        <v>285</v>
      </c>
      <c r="D2079" s="946"/>
      <c r="E2079" s="685"/>
      <c r="F2079" s="686">
        <f>SUM(F2080:F2082)</f>
        <v>0</v>
      </c>
      <c r="G2079" s="687">
        <f>SUM(G2080:G2082)</f>
        <v>0</v>
      </c>
      <c r="H2079" s="687">
        <f>SUM(H2080:H2082)</f>
        <v>0</v>
      </c>
      <c r="I2079" s="687">
        <f>SUM(I2080:I2082)</f>
        <v>0</v>
      </c>
      <c r="J2079" s="243" t="str">
        <f t="shared" si="561"/>
        <v/>
      </c>
      <c r="K2079" s="244"/>
      <c r="L2079" s="316">
        <f>SUM(L2080:L2082)</f>
        <v>0</v>
      </c>
      <c r="M2079" s="317">
        <f>SUM(M2080:M2082)</f>
        <v>0</v>
      </c>
      <c r="N2079" s="425">
        <f>SUM(N2080:N2082)</f>
        <v>0</v>
      </c>
      <c r="O2079" s="426">
        <f>SUM(O2080:O2082)</f>
        <v>0</v>
      </c>
      <c r="P2079" s="244"/>
      <c r="Q2079" s="663"/>
      <c r="R2079" s="664"/>
      <c r="S2079" s="664"/>
      <c r="T2079" s="664"/>
      <c r="U2079" s="664"/>
      <c r="V2079" s="664"/>
      <c r="W2079" s="710"/>
      <c r="X2079" s="313">
        <f t="shared" si="562"/>
        <v>0</v>
      </c>
    </row>
    <row r="2080" spans="2:24" ht="18.600000000000001" hidden="1" thickBot="1">
      <c r="B2080" s="136"/>
      <c r="C2080" s="144">
        <v>1901</v>
      </c>
      <c r="D2080" s="138" t="s">
        <v>286</v>
      </c>
      <c r="E2080" s="702"/>
      <c r="F2080" s="449"/>
      <c r="G2080" s="245"/>
      <c r="H2080" s="245"/>
      <c r="I2080" s="476">
        <f>F2080+G2080+H2080</f>
        <v>0</v>
      </c>
      <c r="J2080" s="243" t="str">
        <f t="shared" si="561"/>
        <v/>
      </c>
      <c r="K2080" s="244"/>
      <c r="L2080" s="423"/>
      <c r="M2080" s="252"/>
      <c r="N2080" s="315">
        <f>I2080</f>
        <v>0</v>
      </c>
      <c r="O2080" s="424">
        <f>L2080+M2080-N2080</f>
        <v>0</v>
      </c>
      <c r="P2080" s="244"/>
      <c r="Q2080" s="661"/>
      <c r="R2080" s="665"/>
      <c r="S2080" s="665"/>
      <c r="T2080" s="665"/>
      <c r="U2080" s="665"/>
      <c r="V2080" s="665"/>
      <c r="W2080" s="709"/>
      <c r="X2080" s="313">
        <f t="shared" si="562"/>
        <v>0</v>
      </c>
    </row>
    <row r="2081" spans="2:24" ht="18.600000000000001" hidden="1" thickBot="1">
      <c r="B2081" s="136"/>
      <c r="C2081" s="137">
        <v>1981</v>
      </c>
      <c r="D2081" s="139" t="s">
        <v>287</v>
      </c>
      <c r="E2081" s="702"/>
      <c r="F2081" s="449"/>
      <c r="G2081" s="245"/>
      <c r="H2081" s="245"/>
      <c r="I2081" s="476">
        <f>F2081+G2081+H2081</f>
        <v>0</v>
      </c>
      <c r="J2081" s="243" t="str">
        <f t="shared" si="561"/>
        <v/>
      </c>
      <c r="K2081" s="244"/>
      <c r="L2081" s="423"/>
      <c r="M2081" s="252"/>
      <c r="N2081" s="315">
        <f>I2081</f>
        <v>0</v>
      </c>
      <c r="O2081" s="424">
        <f>L2081+M2081-N2081</f>
        <v>0</v>
      </c>
      <c r="P2081" s="244"/>
      <c r="Q2081" s="661"/>
      <c r="R2081" s="665"/>
      <c r="S2081" s="665"/>
      <c r="T2081" s="665"/>
      <c r="U2081" s="665"/>
      <c r="V2081" s="665"/>
      <c r="W2081" s="709"/>
      <c r="X2081" s="313">
        <f t="shared" si="562"/>
        <v>0</v>
      </c>
    </row>
    <row r="2082" spans="2:24" ht="18.600000000000001" hidden="1" thickBot="1">
      <c r="B2082" s="136"/>
      <c r="C2082" s="142">
        <v>1991</v>
      </c>
      <c r="D2082" s="141" t="s">
        <v>288</v>
      </c>
      <c r="E2082" s="702"/>
      <c r="F2082" s="449"/>
      <c r="G2082" s="245"/>
      <c r="H2082" s="245"/>
      <c r="I2082" s="476">
        <f>F2082+G2082+H2082</f>
        <v>0</v>
      </c>
      <c r="J2082" s="243" t="str">
        <f t="shared" si="561"/>
        <v/>
      </c>
      <c r="K2082" s="244"/>
      <c r="L2082" s="423"/>
      <c r="M2082" s="252"/>
      <c r="N2082" s="315">
        <f>I2082</f>
        <v>0</v>
      </c>
      <c r="O2082" s="424">
        <f>L2082+M2082-N2082</f>
        <v>0</v>
      </c>
      <c r="P2082" s="244"/>
      <c r="Q2082" s="661"/>
      <c r="R2082" s="665"/>
      <c r="S2082" s="665"/>
      <c r="T2082" s="665"/>
      <c r="U2082" s="665"/>
      <c r="V2082" s="665"/>
      <c r="W2082" s="709"/>
      <c r="X2082" s="313">
        <f t="shared" si="562"/>
        <v>0</v>
      </c>
    </row>
    <row r="2083" spans="2:24" ht="18.600000000000001" hidden="1" thickBot="1">
      <c r="B2083" s="684">
        <v>2100</v>
      </c>
      <c r="C2083" s="946" t="s">
        <v>1066</v>
      </c>
      <c r="D2083" s="946"/>
      <c r="E2083" s="685"/>
      <c r="F2083" s="686">
        <f>SUM(F2084:F2088)</f>
        <v>0</v>
      </c>
      <c r="G2083" s="687">
        <f>SUM(G2084:G2088)</f>
        <v>0</v>
      </c>
      <c r="H2083" s="687">
        <f>SUM(H2084:H2088)</f>
        <v>0</v>
      </c>
      <c r="I2083" s="687">
        <f>SUM(I2084:I2088)</f>
        <v>0</v>
      </c>
      <c r="J2083" s="243" t="str">
        <f t="shared" si="561"/>
        <v/>
      </c>
      <c r="K2083" s="244"/>
      <c r="L2083" s="316">
        <f>SUM(L2084:L2088)</f>
        <v>0</v>
      </c>
      <c r="M2083" s="317">
        <f>SUM(M2084:M2088)</f>
        <v>0</v>
      </c>
      <c r="N2083" s="425">
        <f>SUM(N2084:N2088)</f>
        <v>0</v>
      </c>
      <c r="O2083" s="426">
        <f>SUM(O2084:O2088)</f>
        <v>0</v>
      </c>
      <c r="P2083" s="244"/>
      <c r="Q2083" s="663"/>
      <c r="R2083" s="664"/>
      <c r="S2083" s="664"/>
      <c r="T2083" s="664"/>
      <c r="U2083" s="664"/>
      <c r="V2083" s="664"/>
      <c r="W2083" s="710"/>
      <c r="X2083" s="313">
        <f t="shared" si="562"/>
        <v>0</v>
      </c>
    </row>
    <row r="2084" spans="2:24" ht="18.600000000000001" hidden="1" thickBot="1">
      <c r="B2084" s="136"/>
      <c r="C2084" s="144">
        <v>2110</v>
      </c>
      <c r="D2084" s="147" t="s">
        <v>226</v>
      </c>
      <c r="E2084" s="702"/>
      <c r="F2084" s="449"/>
      <c r="G2084" s="245"/>
      <c r="H2084" s="245"/>
      <c r="I2084" s="476">
        <f>F2084+G2084+H2084</f>
        <v>0</v>
      </c>
      <c r="J2084" s="243" t="str">
        <f t="shared" si="561"/>
        <v/>
      </c>
      <c r="K2084" s="244"/>
      <c r="L2084" s="423"/>
      <c r="M2084" s="252"/>
      <c r="N2084" s="315">
        <f>I2084</f>
        <v>0</v>
      </c>
      <c r="O2084" s="424">
        <f>L2084+M2084-N2084</f>
        <v>0</v>
      </c>
      <c r="P2084" s="244"/>
      <c r="Q2084" s="661"/>
      <c r="R2084" s="665"/>
      <c r="S2084" s="665"/>
      <c r="T2084" s="665"/>
      <c r="U2084" s="665"/>
      <c r="V2084" s="665"/>
      <c r="W2084" s="709"/>
      <c r="X2084" s="313">
        <f t="shared" si="562"/>
        <v>0</v>
      </c>
    </row>
    <row r="2085" spans="2:24" ht="18.600000000000001" hidden="1" thickBot="1">
      <c r="B2085" s="171"/>
      <c r="C2085" s="137">
        <v>2120</v>
      </c>
      <c r="D2085" s="159" t="s">
        <v>227</v>
      </c>
      <c r="E2085" s="702"/>
      <c r="F2085" s="449"/>
      <c r="G2085" s="245"/>
      <c r="H2085" s="245"/>
      <c r="I2085" s="476">
        <f>F2085+G2085+H2085</f>
        <v>0</v>
      </c>
      <c r="J2085" s="243" t="str">
        <f t="shared" si="561"/>
        <v/>
      </c>
      <c r="K2085" s="244"/>
      <c r="L2085" s="423"/>
      <c r="M2085" s="252"/>
      <c r="N2085" s="315">
        <f>I2085</f>
        <v>0</v>
      </c>
      <c r="O2085" s="424">
        <f>L2085+M2085-N2085</f>
        <v>0</v>
      </c>
      <c r="P2085" s="244"/>
      <c r="Q2085" s="661"/>
      <c r="R2085" s="665"/>
      <c r="S2085" s="665"/>
      <c r="T2085" s="665"/>
      <c r="U2085" s="665"/>
      <c r="V2085" s="665"/>
      <c r="W2085" s="709"/>
      <c r="X2085" s="313">
        <f t="shared" si="562"/>
        <v>0</v>
      </c>
    </row>
    <row r="2086" spans="2:24" ht="18.600000000000001" hidden="1" thickBot="1">
      <c r="B2086" s="171"/>
      <c r="C2086" s="137">
        <v>2125</v>
      </c>
      <c r="D2086" s="156" t="s">
        <v>1059</v>
      </c>
      <c r="E2086" s="702"/>
      <c r="F2086" s="592">
        <v>0</v>
      </c>
      <c r="G2086" s="592">
        <v>0</v>
      </c>
      <c r="H2086" s="592">
        <v>0</v>
      </c>
      <c r="I2086" s="476">
        <f>F2086+G2086+H2086</f>
        <v>0</v>
      </c>
      <c r="J2086" s="243" t="str">
        <f t="shared" si="561"/>
        <v/>
      </c>
      <c r="K2086" s="244"/>
      <c r="L2086" s="423"/>
      <c r="M2086" s="252"/>
      <c r="N2086" s="315">
        <f>I2086</f>
        <v>0</v>
      </c>
      <c r="O2086" s="424">
        <f>L2086+M2086-N2086</f>
        <v>0</v>
      </c>
      <c r="P2086" s="244"/>
      <c r="Q2086" s="661"/>
      <c r="R2086" s="665"/>
      <c r="S2086" s="665"/>
      <c r="T2086" s="665"/>
      <c r="U2086" s="665"/>
      <c r="V2086" s="665"/>
      <c r="W2086" s="709"/>
      <c r="X2086" s="313">
        <f t="shared" si="562"/>
        <v>0</v>
      </c>
    </row>
    <row r="2087" spans="2:24" ht="18.600000000000001" hidden="1" thickBot="1">
      <c r="B2087" s="143"/>
      <c r="C2087" s="137">
        <v>2140</v>
      </c>
      <c r="D2087" s="159" t="s">
        <v>229</v>
      </c>
      <c r="E2087" s="702"/>
      <c r="F2087" s="592">
        <v>0</v>
      </c>
      <c r="G2087" s="592">
        <v>0</v>
      </c>
      <c r="H2087" s="592">
        <v>0</v>
      </c>
      <c r="I2087" s="476">
        <f>F2087+G2087+H2087</f>
        <v>0</v>
      </c>
      <c r="J2087" s="243" t="str">
        <f t="shared" si="561"/>
        <v/>
      </c>
      <c r="K2087" s="244"/>
      <c r="L2087" s="423"/>
      <c r="M2087" s="252"/>
      <c r="N2087" s="315">
        <f>I2087</f>
        <v>0</v>
      </c>
      <c r="O2087" s="424">
        <f>L2087+M2087-N2087</f>
        <v>0</v>
      </c>
      <c r="P2087" s="244"/>
      <c r="Q2087" s="661"/>
      <c r="R2087" s="665"/>
      <c r="S2087" s="665"/>
      <c r="T2087" s="665"/>
      <c r="U2087" s="665"/>
      <c r="V2087" s="665"/>
      <c r="W2087" s="709"/>
      <c r="X2087" s="313">
        <f t="shared" si="562"/>
        <v>0</v>
      </c>
    </row>
    <row r="2088" spans="2:24" ht="18.600000000000001" hidden="1" thickBot="1">
      <c r="B2088" s="136"/>
      <c r="C2088" s="142">
        <v>2190</v>
      </c>
      <c r="D2088" s="491" t="s">
        <v>230</v>
      </c>
      <c r="E2088" s="702"/>
      <c r="F2088" s="449"/>
      <c r="G2088" s="245"/>
      <c r="H2088" s="245"/>
      <c r="I2088" s="476">
        <f>F2088+G2088+H2088</f>
        <v>0</v>
      </c>
      <c r="J2088" s="243" t="str">
        <f t="shared" si="561"/>
        <v/>
      </c>
      <c r="K2088" s="244"/>
      <c r="L2088" s="423"/>
      <c r="M2088" s="252"/>
      <c r="N2088" s="315">
        <f>I2088</f>
        <v>0</v>
      </c>
      <c r="O2088" s="424">
        <f>L2088+M2088-N2088</f>
        <v>0</v>
      </c>
      <c r="P2088" s="244"/>
      <c r="Q2088" s="661"/>
      <c r="R2088" s="665"/>
      <c r="S2088" s="665"/>
      <c r="T2088" s="665"/>
      <c r="U2088" s="665"/>
      <c r="V2088" s="665"/>
      <c r="W2088" s="709"/>
      <c r="X2088" s="313">
        <f t="shared" si="562"/>
        <v>0</v>
      </c>
    </row>
    <row r="2089" spans="2:24" ht="18.600000000000001" hidden="1" thickBot="1">
      <c r="B2089" s="684">
        <v>2200</v>
      </c>
      <c r="C2089" s="946" t="s">
        <v>231</v>
      </c>
      <c r="D2089" s="946"/>
      <c r="E2089" s="685"/>
      <c r="F2089" s="686">
        <f>SUM(F2090:F2091)</f>
        <v>0</v>
      </c>
      <c r="G2089" s="687">
        <f>SUM(G2090:G2091)</f>
        <v>0</v>
      </c>
      <c r="H2089" s="687">
        <f>SUM(H2090:H2091)</f>
        <v>0</v>
      </c>
      <c r="I2089" s="687">
        <f>SUM(I2090:I2091)</f>
        <v>0</v>
      </c>
      <c r="J2089" s="243" t="str">
        <f t="shared" si="561"/>
        <v/>
      </c>
      <c r="K2089" s="244"/>
      <c r="L2089" s="316">
        <f>SUM(L2090:L2091)</f>
        <v>0</v>
      </c>
      <c r="M2089" s="317">
        <f>SUM(M2090:M2091)</f>
        <v>0</v>
      </c>
      <c r="N2089" s="425">
        <f>SUM(N2090:N2091)</f>
        <v>0</v>
      </c>
      <c r="O2089" s="426">
        <f>SUM(O2090:O2091)</f>
        <v>0</v>
      </c>
      <c r="P2089" s="244"/>
      <c r="Q2089" s="663"/>
      <c r="R2089" s="664"/>
      <c r="S2089" s="664"/>
      <c r="T2089" s="664"/>
      <c r="U2089" s="664"/>
      <c r="V2089" s="664"/>
      <c r="W2089" s="710"/>
      <c r="X2089" s="313">
        <f t="shared" si="562"/>
        <v>0</v>
      </c>
    </row>
    <row r="2090" spans="2:24" ht="18.600000000000001" hidden="1" thickBot="1">
      <c r="B2090" s="136"/>
      <c r="C2090" s="137">
        <v>2221</v>
      </c>
      <c r="D2090" s="139" t="s">
        <v>1439</v>
      </c>
      <c r="E2090" s="702"/>
      <c r="F2090" s="449"/>
      <c r="G2090" s="245"/>
      <c r="H2090" s="245"/>
      <c r="I2090" s="476">
        <f>F2090+G2090+H2090</f>
        <v>0</v>
      </c>
      <c r="J2090" s="243" t="str">
        <f t="shared" si="561"/>
        <v/>
      </c>
      <c r="K2090" s="244"/>
      <c r="L2090" s="423"/>
      <c r="M2090" s="252"/>
      <c r="N2090" s="315">
        <f t="shared" ref="N2090:N2098" si="563">I2090</f>
        <v>0</v>
      </c>
      <c r="O2090" s="424">
        <f t="shared" ref="O2090:O2098" si="564">L2090+M2090-N2090</f>
        <v>0</v>
      </c>
      <c r="P2090" s="244"/>
      <c r="Q2090" s="661"/>
      <c r="R2090" s="665"/>
      <c r="S2090" s="665"/>
      <c r="T2090" s="665"/>
      <c r="U2090" s="665"/>
      <c r="V2090" s="665"/>
      <c r="W2090" s="709"/>
      <c r="X2090" s="313">
        <f t="shared" si="562"/>
        <v>0</v>
      </c>
    </row>
    <row r="2091" spans="2:24" ht="18.600000000000001" hidden="1" thickBot="1">
      <c r="B2091" s="136"/>
      <c r="C2091" s="142">
        <v>2224</v>
      </c>
      <c r="D2091" s="141" t="s">
        <v>232</v>
      </c>
      <c r="E2091" s="702"/>
      <c r="F2091" s="449"/>
      <c r="G2091" s="245"/>
      <c r="H2091" s="245"/>
      <c r="I2091" s="476">
        <f>F2091+G2091+H2091</f>
        <v>0</v>
      </c>
      <c r="J2091" s="243" t="str">
        <f t="shared" si="561"/>
        <v/>
      </c>
      <c r="K2091" s="244"/>
      <c r="L2091" s="423"/>
      <c r="M2091" s="252"/>
      <c r="N2091" s="315">
        <f t="shared" si="563"/>
        <v>0</v>
      </c>
      <c r="O2091" s="424">
        <f t="shared" si="564"/>
        <v>0</v>
      </c>
      <c r="P2091" s="244"/>
      <c r="Q2091" s="661"/>
      <c r="R2091" s="665"/>
      <c r="S2091" s="665"/>
      <c r="T2091" s="665"/>
      <c r="U2091" s="665"/>
      <c r="V2091" s="665"/>
      <c r="W2091" s="709"/>
      <c r="X2091" s="313">
        <f t="shared" si="562"/>
        <v>0</v>
      </c>
    </row>
    <row r="2092" spans="2:24" ht="18.600000000000001" hidden="1" thickBot="1">
      <c r="B2092" s="684">
        <v>2500</v>
      </c>
      <c r="C2092" s="949" t="s">
        <v>233</v>
      </c>
      <c r="D2092" s="949"/>
      <c r="E2092" s="685"/>
      <c r="F2092" s="688"/>
      <c r="G2092" s="689"/>
      <c r="H2092" s="689"/>
      <c r="I2092" s="690">
        <f>F2092+G2092+H2092</f>
        <v>0</v>
      </c>
      <c r="J2092" s="243" t="str">
        <f t="shared" si="561"/>
        <v/>
      </c>
      <c r="K2092" s="244"/>
      <c r="L2092" s="428"/>
      <c r="M2092" s="254"/>
      <c r="N2092" s="315">
        <f t="shared" si="563"/>
        <v>0</v>
      </c>
      <c r="O2092" s="424">
        <f t="shared" si="564"/>
        <v>0</v>
      </c>
      <c r="P2092" s="244"/>
      <c r="Q2092" s="663"/>
      <c r="R2092" s="664"/>
      <c r="S2092" s="665"/>
      <c r="T2092" s="665"/>
      <c r="U2092" s="664"/>
      <c r="V2092" s="665"/>
      <c r="W2092" s="709"/>
      <c r="X2092" s="313">
        <f t="shared" si="562"/>
        <v>0</v>
      </c>
    </row>
    <row r="2093" spans="2:24" ht="18.600000000000001" hidden="1" thickBot="1">
      <c r="B2093" s="684">
        <v>2600</v>
      </c>
      <c r="C2093" s="952" t="s">
        <v>234</v>
      </c>
      <c r="D2093" s="962"/>
      <c r="E2093" s="685"/>
      <c r="F2093" s="688"/>
      <c r="G2093" s="689"/>
      <c r="H2093" s="689"/>
      <c r="I2093" s="690">
        <f>F2093+G2093+H2093</f>
        <v>0</v>
      </c>
      <c r="J2093" s="243" t="str">
        <f t="shared" si="561"/>
        <v/>
      </c>
      <c r="K2093" s="244"/>
      <c r="L2093" s="428"/>
      <c r="M2093" s="254"/>
      <c r="N2093" s="315">
        <f t="shared" si="563"/>
        <v>0</v>
      </c>
      <c r="O2093" s="424">
        <f t="shared" si="564"/>
        <v>0</v>
      </c>
      <c r="P2093" s="244"/>
      <c r="Q2093" s="663"/>
      <c r="R2093" s="664"/>
      <c r="S2093" s="665"/>
      <c r="T2093" s="665"/>
      <c r="U2093" s="664"/>
      <c r="V2093" s="665"/>
      <c r="W2093" s="709"/>
      <c r="X2093" s="313">
        <f t="shared" si="562"/>
        <v>0</v>
      </c>
    </row>
    <row r="2094" spans="2:24" ht="18.600000000000001" hidden="1" thickBot="1">
      <c r="B2094" s="684">
        <v>2700</v>
      </c>
      <c r="C2094" s="952" t="s">
        <v>235</v>
      </c>
      <c r="D2094" s="962"/>
      <c r="E2094" s="685"/>
      <c r="F2094" s="688"/>
      <c r="G2094" s="689"/>
      <c r="H2094" s="689"/>
      <c r="I2094" s="690">
        <f>F2094+G2094+H2094</f>
        <v>0</v>
      </c>
      <c r="J2094" s="243" t="str">
        <f t="shared" si="561"/>
        <v/>
      </c>
      <c r="K2094" s="244"/>
      <c r="L2094" s="428"/>
      <c r="M2094" s="254"/>
      <c r="N2094" s="315">
        <f t="shared" si="563"/>
        <v>0</v>
      </c>
      <c r="O2094" s="424">
        <f t="shared" si="564"/>
        <v>0</v>
      </c>
      <c r="P2094" s="244"/>
      <c r="Q2094" s="663"/>
      <c r="R2094" s="664"/>
      <c r="S2094" s="665"/>
      <c r="T2094" s="665"/>
      <c r="U2094" s="664"/>
      <c r="V2094" s="665"/>
      <c r="W2094" s="709"/>
      <c r="X2094" s="313">
        <f t="shared" si="562"/>
        <v>0</v>
      </c>
    </row>
    <row r="2095" spans="2:24" ht="18.600000000000001" hidden="1" thickBot="1">
      <c r="B2095" s="684">
        <v>2800</v>
      </c>
      <c r="C2095" s="952" t="s">
        <v>1681</v>
      </c>
      <c r="D2095" s="962"/>
      <c r="E2095" s="685"/>
      <c r="F2095" s="686">
        <f>SUM(F2096:F2098)</f>
        <v>0</v>
      </c>
      <c r="G2095" s="687">
        <f>SUM(G2096:G2098)</f>
        <v>0</v>
      </c>
      <c r="H2095" s="687">
        <f>SUM(H2096:H2098)</f>
        <v>0</v>
      </c>
      <c r="I2095" s="687">
        <f>SUM(I2096:I2098)</f>
        <v>0</v>
      </c>
      <c r="J2095" s="243" t="str">
        <f t="shared" si="561"/>
        <v/>
      </c>
      <c r="K2095" s="244"/>
      <c r="L2095" s="428"/>
      <c r="M2095" s="254"/>
      <c r="N2095" s="315">
        <f t="shared" si="563"/>
        <v>0</v>
      </c>
      <c r="O2095" s="424">
        <f t="shared" si="564"/>
        <v>0</v>
      </c>
      <c r="P2095" s="244"/>
      <c r="Q2095" s="663"/>
      <c r="R2095" s="664"/>
      <c r="S2095" s="665"/>
      <c r="T2095" s="665"/>
      <c r="U2095" s="664"/>
      <c r="V2095" s="665"/>
      <c r="W2095" s="709"/>
      <c r="X2095" s="313">
        <f t="shared" si="562"/>
        <v>0</v>
      </c>
    </row>
    <row r="2096" spans="2:24" ht="18.600000000000001" hidden="1" thickBot="1">
      <c r="B2096" s="136"/>
      <c r="C2096" s="144">
        <v>2810</v>
      </c>
      <c r="D2096" s="138" t="s">
        <v>1880</v>
      </c>
      <c r="E2096" s="702"/>
      <c r="F2096" s="449"/>
      <c r="G2096" s="245"/>
      <c r="H2096" s="245"/>
      <c r="I2096" s="476"/>
      <c r="J2096" s="243" t="str">
        <f t="shared" si="561"/>
        <v/>
      </c>
      <c r="K2096" s="244"/>
      <c r="L2096" s="423"/>
      <c r="M2096" s="252"/>
      <c r="N2096" s="315">
        <f t="shared" si="563"/>
        <v>0</v>
      </c>
      <c r="O2096" s="424">
        <f t="shared" si="564"/>
        <v>0</v>
      </c>
      <c r="P2096" s="244"/>
      <c r="Q2096" s="661"/>
      <c r="R2096" s="665"/>
      <c r="S2096" s="665"/>
      <c r="T2096" s="665"/>
      <c r="U2096" s="665"/>
      <c r="V2096" s="665"/>
      <c r="W2096" s="709"/>
      <c r="X2096" s="313">
        <f t="shared" si="562"/>
        <v>0</v>
      </c>
    </row>
    <row r="2097" spans="2:24" ht="18.600000000000001" hidden="1" thickBot="1">
      <c r="B2097" s="136"/>
      <c r="C2097" s="137">
        <v>2820</v>
      </c>
      <c r="D2097" s="139" t="s">
        <v>1881</v>
      </c>
      <c r="E2097" s="702"/>
      <c r="F2097" s="449"/>
      <c r="G2097" s="245"/>
      <c r="H2097" s="245"/>
      <c r="I2097" s="476">
        <f>F2097+G2097+H2097</f>
        <v>0</v>
      </c>
      <c r="J2097" s="243" t="str">
        <f t="shared" si="561"/>
        <v/>
      </c>
      <c r="K2097" s="244"/>
      <c r="L2097" s="423"/>
      <c r="M2097" s="252"/>
      <c r="N2097" s="315">
        <f t="shared" si="563"/>
        <v>0</v>
      </c>
      <c r="O2097" s="424">
        <f t="shared" si="564"/>
        <v>0</v>
      </c>
      <c r="P2097" s="244"/>
      <c r="Q2097" s="661"/>
      <c r="R2097" s="665"/>
      <c r="S2097" s="665"/>
      <c r="T2097" s="665"/>
      <c r="U2097" s="665"/>
      <c r="V2097" s="665"/>
      <c r="W2097" s="709"/>
      <c r="X2097" s="313">
        <f t="shared" si="562"/>
        <v>0</v>
      </c>
    </row>
    <row r="2098" spans="2:24" ht="31.8" hidden="1" thickBot="1">
      <c r="B2098" s="136"/>
      <c r="C2098" s="142">
        <v>2890</v>
      </c>
      <c r="D2098" s="141" t="s">
        <v>1882</v>
      </c>
      <c r="E2098" s="702"/>
      <c r="F2098" s="449"/>
      <c r="G2098" s="245"/>
      <c r="H2098" s="245"/>
      <c r="I2098" s="476">
        <f>F2098+G2098+H2098</f>
        <v>0</v>
      </c>
      <c r="J2098" s="243" t="str">
        <f t="shared" si="561"/>
        <v/>
      </c>
      <c r="K2098" s="244"/>
      <c r="L2098" s="423"/>
      <c r="M2098" s="252"/>
      <c r="N2098" s="315">
        <f t="shared" si="563"/>
        <v>0</v>
      </c>
      <c r="O2098" s="424">
        <f t="shared" si="564"/>
        <v>0</v>
      </c>
      <c r="P2098" s="244"/>
      <c r="Q2098" s="661"/>
      <c r="R2098" s="665"/>
      <c r="S2098" s="665"/>
      <c r="T2098" s="665"/>
      <c r="U2098" s="665"/>
      <c r="V2098" s="665"/>
      <c r="W2098" s="709"/>
      <c r="X2098" s="313">
        <f t="shared" si="562"/>
        <v>0</v>
      </c>
    </row>
    <row r="2099" spans="2:24" ht="18.600000000000001" hidden="1" thickBot="1">
      <c r="B2099" s="684">
        <v>2900</v>
      </c>
      <c r="C2099" s="948" t="s">
        <v>236</v>
      </c>
      <c r="D2099" s="966"/>
      <c r="E2099" s="685"/>
      <c r="F2099" s="686">
        <f>SUM(F2100:F2107)</f>
        <v>0</v>
      </c>
      <c r="G2099" s="687">
        <f>SUM(G2100:G2107)</f>
        <v>0</v>
      </c>
      <c r="H2099" s="687">
        <f>SUM(H2100:H2107)</f>
        <v>0</v>
      </c>
      <c r="I2099" s="687">
        <f>SUM(I2100:I2107)</f>
        <v>0</v>
      </c>
      <c r="J2099" s="243" t="str">
        <f t="shared" si="561"/>
        <v/>
      </c>
      <c r="K2099" s="244"/>
      <c r="L2099" s="316">
        <f>SUM(L2100:L2107)</f>
        <v>0</v>
      </c>
      <c r="M2099" s="317">
        <f>SUM(M2100:M2107)</f>
        <v>0</v>
      </c>
      <c r="N2099" s="425">
        <f>SUM(N2100:N2107)</f>
        <v>0</v>
      </c>
      <c r="O2099" s="426">
        <f>SUM(O2100:O2107)</f>
        <v>0</v>
      </c>
      <c r="P2099" s="244"/>
      <c r="Q2099" s="663"/>
      <c r="R2099" s="664"/>
      <c r="S2099" s="664"/>
      <c r="T2099" s="664"/>
      <c r="U2099" s="664"/>
      <c r="V2099" s="664"/>
      <c r="W2099" s="710"/>
      <c r="X2099" s="313">
        <f t="shared" si="562"/>
        <v>0</v>
      </c>
    </row>
    <row r="2100" spans="2:24" ht="18.600000000000001" hidden="1" thickBot="1">
      <c r="B2100" s="172"/>
      <c r="C2100" s="144">
        <v>2910</v>
      </c>
      <c r="D2100" s="319" t="s">
        <v>1718</v>
      </c>
      <c r="E2100" s="702"/>
      <c r="F2100" s="449"/>
      <c r="G2100" s="245"/>
      <c r="H2100" s="245"/>
      <c r="I2100" s="476">
        <f t="shared" ref="I2100:I2107" si="565">F2100+G2100+H2100</f>
        <v>0</v>
      </c>
      <c r="J2100" s="243" t="str">
        <f t="shared" si="561"/>
        <v/>
      </c>
      <c r="K2100" s="244"/>
      <c r="L2100" s="423"/>
      <c r="M2100" s="252"/>
      <c r="N2100" s="315">
        <f t="shared" ref="N2100:N2107" si="566">I2100</f>
        <v>0</v>
      </c>
      <c r="O2100" s="424">
        <f t="shared" ref="O2100:O2107" si="567">L2100+M2100-N2100</f>
        <v>0</v>
      </c>
      <c r="P2100" s="244"/>
      <c r="Q2100" s="661"/>
      <c r="R2100" s="665"/>
      <c r="S2100" s="665"/>
      <c r="T2100" s="665"/>
      <c r="U2100" s="665"/>
      <c r="V2100" s="665"/>
      <c r="W2100" s="709"/>
      <c r="X2100" s="313">
        <f t="shared" si="562"/>
        <v>0</v>
      </c>
    </row>
    <row r="2101" spans="2:24" ht="18.600000000000001" hidden="1" thickBot="1">
      <c r="B2101" s="172"/>
      <c r="C2101" s="144">
        <v>2920</v>
      </c>
      <c r="D2101" s="319" t="s">
        <v>237</v>
      </c>
      <c r="E2101" s="702"/>
      <c r="F2101" s="449"/>
      <c r="G2101" s="245"/>
      <c r="H2101" s="245"/>
      <c r="I2101" s="476">
        <f t="shared" si="565"/>
        <v>0</v>
      </c>
      <c r="J2101" s="243" t="str">
        <f t="shared" si="561"/>
        <v/>
      </c>
      <c r="K2101" s="244"/>
      <c r="L2101" s="423"/>
      <c r="M2101" s="252"/>
      <c r="N2101" s="315">
        <f t="shared" si="566"/>
        <v>0</v>
      </c>
      <c r="O2101" s="424">
        <f t="shared" si="567"/>
        <v>0</v>
      </c>
      <c r="P2101" s="244"/>
      <c r="Q2101" s="661"/>
      <c r="R2101" s="665"/>
      <c r="S2101" s="665"/>
      <c r="T2101" s="665"/>
      <c r="U2101" s="665"/>
      <c r="V2101" s="665"/>
      <c r="W2101" s="709"/>
      <c r="X2101" s="313">
        <f t="shared" si="562"/>
        <v>0</v>
      </c>
    </row>
    <row r="2102" spans="2:24" ht="33" hidden="1" thickBot="1">
      <c r="B2102" s="172"/>
      <c r="C2102" s="168">
        <v>2969</v>
      </c>
      <c r="D2102" s="320" t="s">
        <v>238</v>
      </c>
      <c r="E2102" s="702"/>
      <c r="F2102" s="449"/>
      <c r="G2102" s="245"/>
      <c r="H2102" s="245"/>
      <c r="I2102" s="476">
        <f t="shared" si="565"/>
        <v>0</v>
      </c>
      <c r="J2102" s="243" t="str">
        <f t="shared" si="561"/>
        <v/>
      </c>
      <c r="K2102" s="244"/>
      <c r="L2102" s="423"/>
      <c r="M2102" s="252"/>
      <c r="N2102" s="315">
        <f t="shared" si="566"/>
        <v>0</v>
      </c>
      <c r="O2102" s="424">
        <f t="shared" si="567"/>
        <v>0</v>
      </c>
      <c r="P2102" s="244"/>
      <c r="Q2102" s="661"/>
      <c r="R2102" s="665"/>
      <c r="S2102" s="665"/>
      <c r="T2102" s="665"/>
      <c r="U2102" s="665"/>
      <c r="V2102" s="665"/>
      <c r="W2102" s="709"/>
      <c r="X2102" s="313">
        <f t="shared" si="562"/>
        <v>0</v>
      </c>
    </row>
    <row r="2103" spans="2:24" ht="33" hidden="1" thickBot="1">
      <c r="B2103" s="172"/>
      <c r="C2103" s="168">
        <v>2970</v>
      </c>
      <c r="D2103" s="320" t="s">
        <v>239</v>
      </c>
      <c r="E2103" s="702"/>
      <c r="F2103" s="449"/>
      <c r="G2103" s="245"/>
      <c r="H2103" s="245"/>
      <c r="I2103" s="476">
        <f t="shared" si="565"/>
        <v>0</v>
      </c>
      <c r="J2103" s="243" t="str">
        <f t="shared" si="561"/>
        <v/>
      </c>
      <c r="K2103" s="244"/>
      <c r="L2103" s="423"/>
      <c r="M2103" s="252"/>
      <c r="N2103" s="315">
        <f t="shared" si="566"/>
        <v>0</v>
      </c>
      <c r="O2103" s="424">
        <f t="shared" si="567"/>
        <v>0</v>
      </c>
      <c r="P2103" s="244"/>
      <c r="Q2103" s="661"/>
      <c r="R2103" s="665"/>
      <c r="S2103" s="665"/>
      <c r="T2103" s="665"/>
      <c r="U2103" s="665"/>
      <c r="V2103" s="665"/>
      <c r="W2103" s="709"/>
      <c r="X2103" s="313">
        <f t="shared" si="562"/>
        <v>0</v>
      </c>
    </row>
    <row r="2104" spans="2:24" ht="18.600000000000001" hidden="1" thickBot="1">
      <c r="B2104" s="172"/>
      <c r="C2104" s="166">
        <v>2989</v>
      </c>
      <c r="D2104" s="321" t="s">
        <v>240</v>
      </c>
      <c r="E2104" s="702"/>
      <c r="F2104" s="449"/>
      <c r="G2104" s="245"/>
      <c r="H2104" s="245"/>
      <c r="I2104" s="476">
        <f t="shared" si="565"/>
        <v>0</v>
      </c>
      <c r="J2104" s="243" t="str">
        <f t="shared" si="561"/>
        <v/>
      </c>
      <c r="K2104" s="244"/>
      <c r="L2104" s="423"/>
      <c r="M2104" s="252"/>
      <c r="N2104" s="315">
        <f t="shared" si="566"/>
        <v>0</v>
      </c>
      <c r="O2104" s="424">
        <f t="shared" si="567"/>
        <v>0</v>
      </c>
      <c r="P2104" s="244"/>
      <c r="Q2104" s="661"/>
      <c r="R2104" s="665"/>
      <c r="S2104" s="665"/>
      <c r="T2104" s="665"/>
      <c r="U2104" s="665"/>
      <c r="V2104" s="665"/>
      <c r="W2104" s="709"/>
      <c r="X2104" s="313">
        <f t="shared" si="562"/>
        <v>0</v>
      </c>
    </row>
    <row r="2105" spans="2:24" ht="33" hidden="1" thickBot="1">
      <c r="B2105" s="136"/>
      <c r="C2105" s="137">
        <v>2990</v>
      </c>
      <c r="D2105" s="322" t="s">
        <v>1699</v>
      </c>
      <c r="E2105" s="702"/>
      <c r="F2105" s="449"/>
      <c r="G2105" s="245"/>
      <c r="H2105" s="245"/>
      <c r="I2105" s="476">
        <f t="shared" si="565"/>
        <v>0</v>
      </c>
      <c r="J2105" s="243" t="str">
        <f t="shared" si="561"/>
        <v/>
      </c>
      <c r="K2105" s="244"/>
      <c r="L2105" s="423"/>
      <c r="M2105" s="252"/>
      <c r="N2105" s="315">
        <f t="shared" si="566"/>
        <v>0</v>
      </c>
      <c r="O2105" s="424">
        <f t="shared" si="567"/>
        <v>0</v>
      </c>
      <c r="P2105" s="244"/>
      <c r="Q2105" s="661"/>
      <c r="R2105" s="665"/>
      <c r="S2105" s="665"/>
      <c r="T2105" s="665"/>
      <c r="U2105" s="665"/>
      <c r="V2105" s="665"/>
      <c r="W2105" s="709"/>
      <c r="X2105" s="313">
        <f t="shared" si="562"/>
        <v>0</v>
      </c>
    </row>
    <row r="2106" spans="2:24" ht="18.600000000000001" hidden="1" thickBot="1">
      <c r="B2106" s="136"/>
      <c r="C2106" s="137">
        <v>2991</v>
      </c>
      <c r="D2106" s="322" t="s">
        <v>241</v>
      </c>
      <c r="E2106" s="702"/>
      <c r="F2106" s="449"/>
      <c r="G2106" s="245"/>
      <c r="H2106" s="245"/>
      <c r="I2106" s="476">
        <f t="shared" si="565"/>
        <v>0</v>
      </c>
      <c r="J2106" s="243" t="str">
        <f t="shared" si="561"/>
        <v/>
      </c>
      <c r="K2106" s="244"/>
      <c r="L2106" s="423"/>
      <c r="M2106" s="252"/>
      <c r="N2106" s="315">
        <f t="shared" si="566"/>
        <v>0</v>
      </c>
      <c r="O2106" s="424">
        <f t="shared" si="567"/>
        <v>0</v>
      </c>
      <c r="P2106" s="244"/>
      <c r="Q2106" s="661"/>
      <c r="R2106" s="665"/>
      <c r="S2106" s="665"/>
      <c r="T2106" s="665"/>
      <c r="U2106" s="665"/>
      <c r="V2106" s="665"/>
      <c r="W2106" s="709"/>
      <c r="X2106" s="313">
        <f t="shared" si="562"/>
        <v>0</v>
      </c>
    </row>
    <row r="2107" spans="2:24" ht="18.600000000000001" hidden="1" thickBot="1">
      <c r="B2107" s="136"/>
      <c r="C2107" s="142">
        <v>2992</v>
      </c>
      <c r="D2107" s="154" t="s">
        <v>242</v>
      </c>
      <c r="E2107" s="702"/>
      <c r="F2107" s="449"/>
      <c r="G2107" s="245"/>
      <c r="H2107" s="245"/>
      <c r="I2107" s="476">
        <f t="shared" si="565"/>
        <v>0</v>
      </c>
      <c r="J2107" s="243" t="str">
        <f t="shared" ref="J2107:J2138" si="568">(IF($E2107&lt;&gt;0,$J$2,IF($I2107&lt;&gt;0,$J$2,"")))</f>
        <v/>
      </c>
      <c r="K2107" s="244"/>
      <c r="L2107" s="423"/>
      <c r="M2107" s="252"/>
      <c r="N2107" s="315">
        <f t="shared" si="566"/>
        <v>0</v>
      </c>
      <c r="O2107" s="424">
        <f t="shared" si="567"/>
        <v>0</v>
      </c>
      <c r="P2107" s="244"/>
      <c r="Q2107" s="661"/>
      <c r="R2107" s="665"/>
      <c r="S2107" s="665"/>
      <c r="T2107" s="665"/>
      <c r="U2107" s="665"/>
      <c r="V2107" s="665"/>
      <c r="W2107" s="709"/>
      <c r="X2107" s="313">
        <f t="shared" ref="X2107:X2138" si="569">T2107-U2107-V2107-W2107</f>
        <v>0</v>
      </c>
    </row>
    <row r="2108" spans="2:24" ht="18.600000000000001" hidden="1" thickBot="1">
      <c r="B2108" s="684">
        <v>3300</v>
      </c>
      <c r="C2108" s="948" t="s">
        <v>1738</v>
      </c>
      <c r="D2108" s="948"/>
      <c r="E2108" s="685"/>
      <c r="F2108" s="671">
        <v>0</v>
      </c>
      <c r="G2108" s="671">
        <v>0</v>
      </c>
      <c r="H2108" s="671">
        <v>0</v>
      </c>
      <c r="I2108" s="687">
        <f>SUM(I2109:I2113)</f>
        <v>0</v>
      </c>
      <c r="J2108" s="243" t="str">
        <f t="shared" si="568"/>
        <v/>
      </c>
      <c r="K2108" s="244"/>
      <c r="L2108" s="663"/>
      <c r="M2108" s="664"/>
      <c r="N2108" s="664"/>
      <c r="O2108" s="710"/>
      <c r="P2108" s="244"/>
      <c r="Q2108" s="663"/>
      <c r="R2108" s="664"/>
      <c r="S2108" s="664"/>
      <c r="T2108" s="664"/>
      <c r="U2108" s="664"/>
      <c r="V2108" s="664"/>
      <c r="W2108" s="710"/>
      <c r="X2108" s="313">
        <f t="shared" si="569"/>
        <v>0</v>
      </c>
    </row>
    <row r="2109" spans="2:24" ht="18.600000000000001" hidden="1" thickBot="1">
      <c r="B2109" s="143"/>
      <c r="C2109" s="144">
        <v>3301</v>
      </c>
      <c r="D2109" s="460" t="s">
        <v>243</v>
      </c>
      <c r="E2109" s="702"/>
      <c r="F2109" s="592">
        <v>0</v>
      </c>
      <c r="G2109" s="592">
        <v>0</v>
      </c>
      <c r="H2109" s="592">
        <v>0</v>
      </c>
      <c r="I2109" s="476">
        <f t="shared" ref="I2109:I2116" si="570">F2109+G2109+H2109</f>
        <v>0</v>
      </c>
      <c r="J2109" s="243" t="str">
        <f t="shared" si="568"/>
        <v/>
      </c>
      <c r="K2109" s="244"/>
      <c r="L2109" s="661"/>
      <c r="M2109" s="665"/>
      <c r="N2109" s="665"/>
      <c r="O2109" s="709"/>
      <c r="P2109" s="244"/>
      <c r="Q2109" s="661"/>
      <c r="R2109" s="665"/>
      <c r="S2109" s="665"/>
      <c r="T2109" s="665"/>
      <c r="U2109" s="665"/>
      <c r="V2109" s="665"/>
      <c r="W2109" s="709"/>
      <c r="X2109" s="313">
        <f t="shared" si="569"/>
        <v>0</v>
      </c>
    </row>
    <row r="2110" spans="2:24" ht="18.600000000000001" hidden="1" thickBot="1">
      <c r="B2110" s="143"/>
      <c r="C2110" s="168">
        <v>3302</v>
      </c>
      <c r="D2110" s="461" t="s">
        <v>1060</v>
      </c>
      <c r="E2110" s="702"/>
      <c r="F2110" s="592">
        <v>0</v>
      </c>
      <c r="G2110" s="592">
        <v>0</v>
      </c>
      <c r="H2110" s="592">
        <v>0</v>
      </c>
      <c r="I2110" s="476">
        <f t="shared" si="570"/>
        <v>0</v>
      </c>
      <c r="J2110" s="243" t="str">
        <f t="shared" si="568"/>
        <v/>
      </c>
      <c r="K2110" s="244"/>
      <c r="L2110" s="661"/>
      <c r="M2110" s="665"/>
      <c r="N2110" s="665"/>
      <c r="O2110" s="709"/>
      <c r="P2110" s="244"/>
      <c r="Q2110" s="661"/>
      <c r="R2110" s="665"/>
      <c r="S2110" s="665"/>
      <c r="T2110" s="665"/>
      <c r="U2110" s="665"/>
      <c r="V2110" s="665"/>
      <c r="W2110" s="709"/>
      <c r="X2110" s="313">
        <f t="shared" si="569"/>
        <v>0</v>
      </c>
    </row>
    <row r="2111" spans="2:24" ht="18.600000000000001" hidden="1" thickBot="1">
      <c r="B2111" s="143"/>
      <c r="C2111" s="166">
        <v>3304</v>
      </c>
      <c r="D2111" s="462" t="s">
        <v>245</v>
      </c>
      <c r="E2111" s="702"/>
      <c r="F2111" s="592">
        <v>0</v>
      </c>
      <c r="G2111" s="592">
        <v>0</v>
      </c>
      <c r="H2111" s="592">
        <v>0</v>
      </c>
      <c r="I2111" s="476">
        <f t="shared" si="570"/>
        <v>0</v>
      </c>
      <c r="J2111" s="243" t="str">
        <f t="shared" si="568"/>
        <v/>
      </c>
      <c r="K2111" s="244"/>
      <c r="L2111" s="661"/>
      <c r="M2111" s="665"/>
      <c r="N2111" s="665"/>
      <c r="O2111" s="709"/>
      <c r="P2111" s="244"/>
      <c r="Q2111" s="661"/>
      <c r="R2111" s="665"/>
      <c r="S2111" s="665"/>
      <c r="T2111" s="665"/>
      <c r="U2111" s="665"/>
      <c r="V2111" s="665"/>
      <c r="W2111" s="709"/>
      <c r="X2111" s="313">
        <f t="shared" si="569"/>
        <v>0</v>
      </c>
    </row>
    <row r="2112" spans="2:24" ht="47.4" hidden="1" thickBot="1">
      <c r="B2112" s="143"/>
      <c r="C2112" s="142">
        <v>3306</v>
      </c>
      <c r="D2112" s="463" t="s">
        <v>1883</v>
      </c>
      <c r="E2112" s="702"/>
      <c r="F2112" s="592">
        <v>0</v>
      </c>
      <c r="G2112" s="592">
        <v>0</v>
      </c>
      <c r="H2112" s="592">
        <v>0</v>
      </c>
      <c r="I2112" s="476">
        <f t="shared" si="570"/>
        <v>0</v>
      </c>
      <c r="J2112" s="243" t="str">
        <f t="shared" si="568"/>
        <v/>
      </c>
      <c r="K2112" s="244"/>
      <c r="L2112" s="661"/>
      <c r="M2112" s="665"/>
      <c r="N2112" s="665"/>
      <c r="O2112" s="709"/>
      <c r="P2112" s="244"/>
      <c r="Q2112" s="661"/>
      <c r="R2112" s="665"/>
      <c r="S2112" s="665"/>
      <c r="T2112" s="665"/>
      <c r="U2112" s="665"/>
      <c r="V2112" s="665"/>
      <c r="W2112" s="709"/>
      <c r="X2112" s="313">
        <f t="shared" si="569"/>
        <v>0</v>
      </c>
    </row>
    <row r="2113" spans="2:24" ht="18.600000000000001" hidden="1" thickBot="1">
      <c r="B2113" s="143"/>
      <c r="C2113" s="142">
        <v>3307</v>
      </c>
      <c r="D2113" s="463" t="s">
        <v>1771</v>
      </c>
      <c r="E2113" s="702"/>
      <c r="F2113" s="592">
        <v>0</v>
      </c>
      <c r="G2113" s="592">
        <v>0</v>
      </c>
      <c r="H2113" s="592">
        <v>0</v>
      </c>
      <c r="I2113" s="476">
        <f t="shared" si="570"/>
        <v>0</v>
      </c>
      <c r="J2113" s="243" t="str">
        <f t="shared" si="568"/>
        <v/>
      </c>
      <c r="K2113" s="244"/>
      <c r="L2113" s="661"/>
      <c r="M2113" s="665"/>
      <c r="N2113" s="665"/>
      <c r="O2113" s="709"/>
      <c r="P2113" s="244"/>
      <c r="Q2113" s="661"/>
      <c r="R2113" s="665"/>
      <c r="S2113" s="665"/>
      <c r="T2113" s="665"/>
      <c r="U2113" s="665"/>
      <c r="V2113" s="665"/>
      <c r="W2113" s="709"/>
      <c r="X2113" s="313">
        <f t="shared" si="569"/>
        <v>0</v>
      </c>
    </row>
    <row r="2114" spans="2:24" ht="18.600000000000001" hidden="1" thickBot="1">
      <c r="B2114" s="684">
        <v>3900</v>
      </c>
      <c r="C2114" s="949" t="s">
        <v>246</v>
      </c>
      <c r="D2114" s="950"/>
      <c r="E2114" s="685"/>
      <c r="F2114" s="671">
        <v>0</v>
      </c>
      <c r="G2114" s="671">
        <v>0</v>
      </c>
      <c r="H2114" s="671">
        <v>0</v>
      </c>
      <c r="I2114" s="690">
        <f t="shared" si="570"/>
        <v>0</v>
      </c>
      <c r="J2114" s="243" t="str">
        <f t="shared" si="568"/>
        <v/>
      </c>
      <c r="K2114" s="244"/>
      <c r="L2114" s="428"/>
      <c r="M2114" s="254"/>
      <c r="N2114" s="317">
        <f>I2114</f>
        <v>0</v>
      </c>
      <c r="O2114" s="424">
        <f>L2114+M2114-N2114</f>
        <v>0</v>
      </c>
      <c r="P2114" s="244"/>
      <c r="Q2114" s="428"/>
      <c r="R2114" s="254"/>
      <c r="S2114" s="429">
        <f>+IF(+(L2114+M2114)&gt;=I2114,+M2114,+(+I2114-L2114))</f>
        <v>0</v>
      </c>
      <c r="T2114" s="315">
        <f>Q2114+R2114-S2114</f>
        <v>0</v>
      </c>
      <c r="U2114" s="254"/>
      <c r="V2114" s="254"/>
      <c r="W2114" s="253"/>
      <c r="X2114" s="313">
        <f t="shared" si="569"/>
        <v>0</v>
      </c>
    </row>
    <row r="2115" spans="2:24" ht="18.600000000000001" hidden="1" thickBot="1">
      <c r="B2115" s="684">
        <v>4000</v>
      </c>
      <c r="C2115" s="951" t="s">
        <v>247</v>
      </c>
      <c r="D2115" s="951"/>
      <c r="E2115" s="685"/>
      <c r="F2115" s="688"/>
      <c r="G2115" s="689"/>
      <c r="H2115" s="689"/>
      <c r="I2115" s="690">
        <f t="shared" si="570"/>
        <v>0</v>
      </c>
      <c r="J2115" s="243" t="str">
        <f t="shared" si="568"/>
        <v/>
      </c>
      <c r="K2115" s="244"/>
      <c r="L2115" s="428"/>
      <c r="M2115" s="254"/>
      <c r="N2115" s="317">
        <f>I2115</f>
        <v>0</v>
      </c>
      <c r="O2115" s="424">
        <f>L2115+M2115-N2115</f>
        <v>0</v>
      </c>
      <c r="P2115" s="244"/>
      <c r="Q2115" s="663"/>
      <c r="R2115" s="664"/>
      <c r="S2115" s="664"/>
      <c r="T2115" s="665"/>
      <c r="U2115" s="664"/>
      <c r="V2115" s="664"/>
      <c r="W2115" s="709"/>
      <c r="X2115" s="313">
        <f t="shared" si="569"/>
        <v>0</v>
      </c>
    </row>
    <row r="2116" spans="2:24" ht="18.600000000000001" hidden="1" thickBot="1">
      <c r="B2116" s="684">
        <v>4100</v>
      </c>
      <c r="C2116" s="951" t="s">
        <v>248</v>
      </c>
      <c r="D2116" s="951"/>
      <c r="E2116" s="685"/>
      <c r="F2116" s="671">
        <v>0</v>
      </c>
      <c r="G2116" s="671">
        <v>0</v>
      </c>
      <c r="H2116" s="671">
        <v>0</v>
      </c>
      <c r="I2116" s="690">
        <f t="shared" si="570"/>
        <v>0</v>
      </c>
      <c r="J2116" s="243" t="str">
        <f t="shared" si="568"/>
        <v/>
      </c>
      <c r="K2116" s="244"/>
      <c r="L2116" s="663"/>
      <c r="M2116" s="664"/>
      <c r="N2116" s="664"/>
      <c r="O2116" s="710"/>
      <c r="P2116" s="244"/>
      <c r="Q2116" s="663"/>
      <c r="R2116" s="664"/>
      <c r="S2116" s="664"/>
      <c r="T2116" s="664"/>
      <c r="U2116" s="664"/>
      <c r="V2116" s="664"/>
      <c r="W2116" s="710"/>
      <c r="X2116" s="313">
        <f t="shared" si="569"/>
        <v>0</v>
      </c>
    </row>
    <row r="2117" spans="2:24" ht="18.600000000000001" hidden="1" thickBot="1">
      <c r="B2117" s="684">
        <v>4200</v>
      </c>
      <c r="C2117" s="948" t="s">
        <v>249</v>
      </c>
      <c r="D2117" s="966"/>
      <c r="E2117" s="685"/>
      <c r="F2117" s="686">
        <f>SUM(F2118:F2123)</f>
        <v>0</v>
      </c>
      <c r="G2117" s="687">
        <f>SUM(G2118:G2123)</f>
        <v>0</v>
      </c>
      <c r="H2117" s="687">
        <f>SUM(H2118:H2123)</f>
        <v>0</v>
      </c>
      <c r="I2117" s="687">
        <f>SUM(I2118:I2123)</f>
        <v>0</v>
      </c>
      <c r="J2117" s="243" t="str">
        <f t="shared" si="568"/>
        <v/>
      </c>
      <c r="K2117" s="244"/>
      <c r="L2117" s="316">
        <f>SUM(L2118:L2123)</f>
        <v>0</v>
      </c>
      <c r="M2117" s="317">
        <f>SUM(M2118:M2123)</f>
        <v>0</v>
      </c>
      <c r="N2117" s="425">
        <f>SUM(N2118:N2123)</f>
        <v>0</v>
      </c>
      <c r="O2117" s="426">
        <f>SUM(O2118:O2123)</f>
        <v>0</v>
      </c>
      <c r="P2117" s="244"/>
      <c r="Q2117" s="316">
        <f t="shared" ref="Q2117:W2117" si="571">SUM(Q2118:Q2123)</f>
        <v>0</v>
      </c>
      <c r="R2117" s="317">
        <f t="shared" si="571"/>
        <v>0</v>
      </c>
      <c r="S2117" s="317">
        <f t="shared" si="571"/>
        <v>0</v>
      </c>
      <c r="T2117" s="317">
        <f t="shared" si="571"/>
        <v>0</v>
      </c>
      <c r="U2117" s="317">
        <f t="shared" si="571"/>
        <v>0</v>
      </c>
      <c r="V2117" s="317">
        <f t="shared" si="571"/>
        <v>0</v>
      </c>
      <c r="W2117" s="426">
        <f t="shared" si="571"/>
        <v>0</v>
      </c>
      <c r="X2117" s="313">
        <f t="shared" si="569"/>
        <v>0</v>
      </c>
    </row>
    <row r="2118" spans="2:24" ht="18.600000000000001" hidden="1" thickBot="1">
      <c r="B2118" s="173"/>
      <c r="C2118" s="144">
        <v>4201</v>
      </c>
      <c r="D2118" s="138" t="s">
        <v>250</v>
      </c>
      <c r="E2118" s="702"/>
      <c r="F2118" s="449"/>
      <c r="G2118" s="245"/>
      <c r="H2118" s="245"/>
      <c r="I2118" s="476">
        <f t="shared" ref="I2118:I2123" si="572">F2118+G2118+H2118</f>
        <v>0</v>
      </c>
      <c r="J2118" s="243" t="str">
        <f t="shared" si="568"/>
        <v/>
      </c>
      <c r="K2118" s="244"/>
      <c r="L2118" s="423"/>
      <c r="M2118" s="252"/>
      <c r="N2118" s="315">
        <f t="shared" ref="N2118:N2123" si="573">I2118</f>
        <v>0</v>
      </c>
      <c r="O2118" s="424">
        <f t="shared" ref="O2118:O2123" si="574">L2118+M2118-N2118</f>
        <v>0</v>
      </c>
      <c r="P2118" s="244"/>
      <c r="Q2118" s="423"/>
      <c r="R2118" s="252"/>
      <c r="S2118" s="429">
        <f t="shared" ref="S2118:S2123" si="575">+IF(+(L2118+M2118)&gt;=I2118,+M2118,+(+I2118-L2118))</f>
        <v>0</v>
      </c>
      <c r="T2118" s="315">
        <f t="shared" ref="T2118:T2123" si="576">Q2118+R2118-S2118</f>
        <v>0</v>
      </c>
      <c r="U2118" s="252"/>
      <c r="V2118" s="252"/>
      <c r="W2118" s="253"/>
      <c r="X2118" s="313">
        <f t="shared" si="569"/>
        <v>0</v>
      </c>
    </row>
    <row r="2119" spans="2:24" ht="18.600000000000001" hidden="1" thickBot="1">
      <c r="B2119" s="173"/>
      <c r="C2119" s="137">
        <v>4202</v>
      </c>
      <c r="D2119" s="139" t="s">
        <v>251</v>
      </c>
      <c r="E2119" s="702"/>
      <c r="F2119" s="449"/>
      <c r="G2119" s="245"/>
      <c r="H2119" s="245"/>
      <c r="I2119" s="476">
        <f t="shared" si="572"/>
        <v>0</v>
      </c>
      <c r="J2119" s="243" t="str">
        <f t="shared" si="568"/>
        <v/>
      </c>
      <c r="K2119" s="244"/>
      <c r="L2119" s="423"/>
      <c r="M2119" s="252"/>
      <c r="N2119" s="315">
        <f t="shared" si="573"/>
        <v>0</v>
      </c>
      <c r="O2119" s="424">
        <f t="shared" si="574"/>
        <v>0</v>
      </c>
      <c r="P2119" s="244"/>
      <c r="Q2119" s="423"/>
      <c r="R2119" s="252"/>
      <c r="S2119" s="429">
        <f t="shared" si="575"/>
        <v>0</v>
      </c>
      <c r="T2119" s="315">
        <f t="shared" si="576"/>
        <v>0</v>
      </c>
      <c r="U2119" s="252"/>
      <c r="V2119" s="252"/>
      <c r="W2119" s="253"/>
      <c r="X2119" s="313">
        <f t="shared" si="569"/>
        <v>0</v>
      </c>
    </row>
    <row r="2120" spans="2:24" ht="18.600000000000001" hidden="1" thickBot="1">
      <c r="B2120" s="173"/>
      <c r="C2120" s="137">
        <v>4214</v>
      </c>
      <c r="D2120" s="139" t="s">
        <v>252</v>
      </c>
      <c r="E2120" s="702"/>
      <c r="F2120" s="449"/>
      <c r="G2120" s="245"/>
      <c r="H2120" s="245"/>
      <c r="I2120" s="476">
        <f t="shared" si="572"/>
        <v>0</v>
      </c>
      <c r="J2120" s="243" t="str">
        <f t="shared" si="568"/>
        <v/>
      </c>
      <c r="K2120" s="244"/>
      <c r="L2120" s="423"/>
      <c r="M2120" s="252"/>
      <c r="N2120" s="315">
        <f t="shared" si="573"/>
        <v>0</v>
      </c>
      <c r="O2120" s="424">
        <f t="shared" si="574"/>
        <v>0</v>
      </c>
      <c r="P2120" s="244"/>
      <c r="Q2120" s="423"/>
      <c r="R2120" s="252"/>
      <c r="S2120" s="429">
        <f t="shared" si="575"/>
        <v>0</v>
      </c>
      <c r="T2120" s="315">
        <f t="shared" si="576"/>
        <v>0</v>
      </c>
      <c r="U2120" s="252"/>
      <c r="V2120" s="252"/>
      <c r="W2120" s="253"/>
      <c r="X2120" s="313">
        <f t="shared" si="569"/>
        <v>0</v>
      </c>
    </row>
    <row r="2121" spans="2:24" ht="18.600000000000001" hidden="1" thickBot="1">
      <c r="B2121" s="173"/>
      <c r="C2121" s="137">
        <v>4217</v>
      </c>
      <c r="D2121" s="139" t="s">
        <v>253</v>
      </c>
      <c r="E2121" s="702"/>
      <c r="F2121" s="449"/>
      <c r="G2121" s="245"/>
      <c r="H2121" s="245"/>
      <c r="I2121" s="476">
        <f t="shared" si="572"/>
        <v>0</v>
      </c>
      <c r="J2121" s="243" t="str">
        <f t="shared" si="568"/>
        <v/>
      </c>
      <c r="K2121" s="244"/>
      <c r="L2121" s="423"/>
      <c r="M2121" s="252"/>
      <c r="N2121" s="315">
        <f t="shared" si="573"/>
        <v>0</v>
      </c>
      <c r="O2121" s="424">
        <f t="shared" si="574"/>
        <v>0</v>
      </c>
      <c r="P2121" s="244"/>
      <c r="Q2121" s="423"/>
      <c r="R2121" s="252"/>
      <c r="S2121" s="429">
        <f t="shared" si="575"/>
        <v>0</v>
      </c>
      <c r="T2121" s="315">
        <f t="shared" si="576"/>
        <v>0</v>
      </c>
      <c r="U2121" s="252"/>
      <c r="V2121" s="252"/>
      <c r="W2121" s="253"/>
      <c r="X2121" s="313">
        <f t="shared" si="569"/>
        <v>0</v>
      </c>
    </row>
    <row r="2122" spans="2:24" ht="18.600000000000001" hidden="1" thickBot="1">
      <c r="B2122" s="173"/>
      <c r="C2122" s="137">
        <v>4218</v>
      </c>
      <c r="D2122" s="145" t="s">
        <v>254</v>
      </c>
      <c r="E2122" s="702"/>
      <c r="F2122" s="449"/>
      <c r="G2122" s="245"/>
      <c r="H2122" s="245"/>
      <c r="I2122" s="476">
        <f t="shared" si="572"/>
        <v>0</v>
      </c>
      <c r="J2122" s="243" t="str">
        <f t="shared" si="568"/>
        <v/>
      </c>
      <c r="K2122" s="244"/>
      <c r="L2122" s="423"/>
      <c r="M2122" s="252"/>
      <c r="N2122" s="315">
        <f t="shared" si="573"/>
        <v>0</v>
      </c>
      <c r="O2122" s="424">
        <f t="shared" si="574"/>
        <v>0</v>
      </c>
      <c r="P2122" s="244"/>
      <c r="Q2122" s="423"/>
      <c r="R2122" s="252"/>
      <c r="S2122" s="429">
        <f t="shared" si="575"/>
        <v>0</v>
      </c>
      <c r="T2122" s="315">
        <f t="shared" si="576"/>
        <v>0</v>
      </c>
      <c r="U2122" s="252"/>
      <c r="V2122" s="252"/>
      <c r="W2122" s="253"/>
      <c r="X2122" s="313">
        <f t="shared" si="569"/>
        <v>0</v>
      </c>
    </row>
    <row r="2123" spans="2:24" ht="18.600000000000001" hidden="1" thickBot="1">
      <c r="B2123" s="173"/>
      <c r="C2123" s="137">
        <v>4219</v>
      </c>
      <c r="D2123" s="156" t="s">
        <v>255</v>
      </c>
      <c r="E2123" s="702"/>
      <c r="F2123" s="449"/>
      <c r="G2123" s="245"/>
      <c r="H2123" s="245"/>
      <c r="I2123" s="476">
        <f t="shared" si="572"/>
        <v>0</v>
      </c>
      <c r="J2123" s="243" t="str">
        <f t="shared" si="568"/>
        <v/>
      </c>
      <c r="K2123" s="244"/>
      <c r="L2123" s="423"/>
      <c r="M2123" s="252"/>
      <c r="N2123" s="315">
        <f t="shared" si="573"/>
        <v>0</v>
      </c>
      <c r="O2123" s="424">
        <f t="shared" si="574"/>
        <v>0</v>
      </c>
      <c r="P2123" s="244"/>
      <c r="Q2123" s="423"/>
      <c r="R2123" s="252"/>
      <c r="S2123" s="429">
        <f t="shared" si="575"/>
        <v>0</v>
      </c>
      <c r="T2123" s="315">
        <f t="shared" si="576"/>
        <v>0</v>
      </c>
      <c r="U2123" s="252"/>
      <c r="V2123" s="252"/>
      <c r="W2123" s="253"/>
      <c r="X2123" s="313">
        <f t="shared" si="569"/>
        <v>0</v>
      </c>
    </row>
    <row r="2124" spans="2:24" ht="18.600000000000001" hidden="1" thickBot="1">
      <c r="B2124" s="684">
        <v>4300</v>
      </c>
      <c r="C2124" s="946" t="s">
        <v>1683</v>
      </c>
      <c r="D2124" s="946"/>
      <c r="E2124" s="685"/>
      <c r="F2124" s="686">
        <f>SUM(F2125:F2127)</f>
        <v>0</v>
      </c>
      <c r="G2124" s="687">
        <f>SUM(G2125:G2127)</f>
        <v>0</v>
      </c>
      <c r="H2124" s="687">
        <f>SUM(H2125:H2127)</f>
        <v>0</v>
      </c>
      <c r="I2124" s="687">
        <f>SUM(I2125:I2127)</f>
        <v>0</v>
      </c>
      <c r="J2124" s="243" t="str">
        <f t="shared" si="568"/>
        <v/>
      </c>
      <c r="K2124" s="244"/>
      <c r="L2124" s="316">
        <f>SUM(L2125:L2127)</f>
        <v>0</v>
      </c>
      <c r="M2124" s="317">
        <f>SUM(M2125:M2127)</f>
        <v>0</v>
      </c>
      <c r="N2124" s="425">
        <f>SUM(N2125:N2127)</f>
        <v>0</v>
      </c>
      <c r="O2124" s="426">
        <f>SUM(O2125:O2127)</f>
        <v>0</v>
      </c>
      <c r="P2124" s="244"/>
      <c r="Q2124" s="316">
        <f t="shared" ref="Q2124:W2124" si="577">SUM(Q2125:Q2127)</f>
        <v>0</v>
      </c>
      <c r="R2124" s="317">
        <f t="shared" si="577"/>
        <v>0</v>
      </c>
      <c r="S2124" s="317">
        <f t="shared" si="577"/>
        <v>0</v>
      </c>
      <c r="T2124" s="317">
        <f t="shared" si="577"/>
        <v>0</v>
      </c>
      <c r="U2124" s="317">
        <f t="shared" si="577"/>
        <v>0</v>
      </c>
      <c r="V2124" s="317">
        <f t="shared" si="577"/>
        <v>0</v>
      </c>
      <c r="W2124" s="426">
        <f t="shared" si="577"/>
        <v>0</v>
      </c>
      <c r="X2124" s="313">
        <f t="shared" si="569"/>
        <v>0</v>
      </c>
    </row>
    <row r="2125" spans="2:24" ht="18.600000000000001" hidden="1" thickBot="1">
      <c r="B2125" s="173"/>
      <c r="C2125" s="144">
        <v>4301</v>
      </c>
      <c r="D2125" s="163" t="s">
        <v>256</v>
      </c>
      <c r="E2125" s="702"/>
      <c r="F2125" s="449"/>
      <c r="G2125" s="245"/>
      <c r="H2125" s="245"/>
      <c r="I2125" s="476">
        <f t="shared" ref="I2125:I2130" si="578">F2125+G2125+H2125</f>
        <v>0</v>
      </c>
      <c r="J2125" s="243" t="str">
        <f t="shared" si="568"/>
        <v/>
      </c>
      <c r="K2125" s="244"/>
      <c r="L2125" s="423"/>
      <c r="M2125" s="252"/>
      <c r="N2125" s="315">
        <f t="shared" ref="N2125:N2130" si="579">I2125</f>
        <v>0</v>
      </c>
      <c r="O2125" s="424">
        <f t="shared" ref="O2125:O2130" si="580">L2125+M2125-N2125</f>
        <v>0</v>
      </c>
      <c r="P2125" s="244"/>
      <c r="Q2125" s="423"/>
      <c r="R2125" s="252"/>
      <c r="S2125" s="429">
        <f t="shared" ref="S2125:S2130" si="581">+IF(+(L2125+M2125)&gt;=I2125,+M2125,+(+I2125-L2125))</f>
        <v>0</v>
      </c>
      <c r="T2125" s="315">
        <f t="shared" ref="T2125:T2130" si="582">Q2125+R2125-S2125</f>
        <v>0</v>
      </c>
      <c r="U2125" s="252"/>
      <c r="V2125" s="252"/>
      <c r="W2125" s="253"/>
      <c r="X2125" s="313">
        <f t="shared" si="569"/>
        <v>0</v>
      </c>
    </row>
    <row r="2126" spans="2:24" ht="18.600000000000001" hidden="1" thickBot="1">
      <c r="B2126" s="173"/>
      <c r="C2126" s="137">
        <v>4302</v>
      </c>
      <c r="D2126" s="139" t="s">
        <v>1061</v>
      </c>
      <c r="E2126" s="702"/>
      <c r="F2126" s="449"/>
      <c r="G2126" s="245"/>
      <c r="H2126" s="245"/>
      <c r="I2126" s="476">
        <f t="shared" si="578"/>
        <v>0</v>
      </c>
      <c r="J2126" s="243" t="str">
        <f t="shared" si="568"/>
        <v/>
      </c>
      <c r="K2126" s="244"/>
      <c r="L2126" s="423"/>
      <c r="M2126" s="252"/>
      <c r="N2126" s="315">
        <f t="shared" si="579"/>
        <v>0</v>
      </c>
      <c r="O2126" s="424">
        <f t="shared" si="580"/>
        <v>0</v>
      </c>
      <c r="P2126" s="244"/>
      <c r="Q2126" s="423"/>
      <c r="R2126" s="252"/>
      <c r="S2126" s="429">
        <f t="shared" si="581"/>
        <v>0</v>
      </c>
      <c r="T2126" s="315">
        <f t="shared" si="582"/>
        <v>0</v>
      </c>
      <c r="U2126" s="252"/>
      <c r="V2126" s="252"/>
      <c r="W2126" s="253"/>
      <c r="X2126" s="313">
        <f t="shared" si="569"/>
        <v>0</v>
      </c>
    </row>
    <row r="2127" spans="2:24" ht="18.600000000000001" hidden="1" thickBot="1">
      <c r="B2127" s="173"/>
      <c r="C2127" s="142">
        <v>4309</v>
      </c>
      <c r="D2127" s="148" t="s">
        <v>258</v>
      </c>
      <c r="E2127" s="702"/>
      <c r="F2127" s="449"/>
      <c r="G2127" s="245"/>
      <c r="H2127" s="245"/>
      <c r="I2127" s="476">
        <f t="shared" si="578"/>
        <v>0</v>
      </c>
      <c r="J2127" s="243" t="str">
        <f t="shared" si="568"/>
        <v/>
      </c>
      <c r="K2127" s="244"/>
      <c r="L2127" s="423"/>
      <c r="M2127" s="252"/>
      <c r="N2127" s="315">
        <f t="shared" si="579"/>
        <v>0</v>
      </c>
      <c r="O2127" s="424">
        <f t="shared" si="580"/>
        <v>0</v>
      </c>
      <c r="P2127" s="244"/>
      <c r="Q2127" s="423"/>
      <c r="R2127" s="252"/>
      <c r="S2127" s="429">
        <f t="shared" si="581"/>
        <v>0</v>
      </c>
      <c r="T2127" s="315">
        <f t="shared" si="582"/>
        <v>0</v>
      </c>
      <c r="U2127" s="252"/>
      <c r="V2127" s="252"/>
      <c r="W2127" s="253"/>
      <c r="X2127" s="313">
        <f t="shared" si="569"/>
        <v>0</v>
      </c>
    </row>
    <row r="2128" spans="2:24" ht="18.600000000000001" hidden="1" thickBot="1">
      <c r="B2128" s="684">
        <v>4400</v>
      </c>
      <c r="C2128" s="949" t="s">
        <v>1684</v>
      </c>
      <c r="D2128" s="949"/>
      <c r="E2128" s="685"/>
      <c r="F2128" s="688"/>
      <c r="G2128" s="689"/>
      <c r="H2128" s="689"/>
      <c r="I2128" s="690">
        <f t="shared" si="578"/>
        <v>0</v>
      </c>
      <c r="J2128" s="243" t="str">
        <f t="shared" si="568"/>
        <v/>
      </c>
      <c r="K2128" s="244"/>
      <c r="L2128" s="428"/>
      <c r="M2128" s="254"/>
      <c r="N2128" s="317">
        <f t="shared" si="579"/>
        <v>0</v>
      </c>
      <c r="O2128" s="424">
        <f t="shared" si="580"/>
        <v>0</v>
      </c>
      <c r="P2128" s="244"/>
      <c r="Q2128" s="428"/>
      <c r="R2128" s="254"/>
      <c r="S2128" s="429">
        <f t="shared" si="581"/>
        <v>0</v>
      </c>
      <c r="T2128" s="315">
        <f t="shared" si="582"/>
        <v>0</v>
      </c>
      <c r="U2128" s="254"/>
      <c r="V2128" s="254"/>
      <c r="W2128" s="253"/>
      <c r="X2128" s="313">
        <f t="shared" si="569"/>
        <v>0</v>
      </c>
    </row>
    <row r="2129" spans="2:24" ht="18.600000000000001" hidden="1" thickBot="1">
      <c r="B2129" s="684">
        <v>4500</v>
      </c>
      <c r="C2129" s="951" t="s">
        <v>1685</v>
      </c>
      <c r="D2129" s="951"/>
      <c r="E2129" s="685"/>
      <c r="F2129" s="688"/>
      <c r="G2129" s="689"/>
      <c r="H2129" s="689"/>
      <c r="I2129" s="690">
        <f t="shared" si="578"/>
        <v>0</v>
      </c>
      <c r="J2129" s="243" t="str">
        <f t="shared" si="568"/>
        <v/>
      </c>
      <c r="K2129" s="244"/>
      <c r="L2129" s="428"/>
      <c r="M2129" s="254"/>
      <c r="N2129" s="317">
        <f t="shared" si="579"/>
        <v>0</v>
      </c>
      <c r="O2129" s="424">
        <f t="shared" si="580"/>
        <v>0</v>
      </c>
      <c r="P2129" s="244"/>
      <c r="Q2129" s="428"/>
      <c r="R2129" s="254"/>
      <c r="S2129" s="429">
        <f t="shared" si="581"/>
        <v>0</v>
      </c>
      <c r="T2129" s="315">
        <f t="shared" si="582"/>
        <v>0</v>
      </c>
      <c r="U2129" s="254"/>
      <c r="V2129" s="254"/>
      <c r="W2129" s="253"/>
      <c r="X2129" s="313">
        <f t="shared" si="569"/>
        <v>0</v>
      </c>
    </row>
    <row r="2130" spans="2:24" ht="18.600000000000001" hidden="1" thickBot="1">
      <c r="B2130" s="684">
        <v>4600</v>
      </c>
      <c r="C2130" s="952" t="s">
        <v>259</v>
      </c>
      <c r="D2130" s="953"/>
      <c r="E2130" s="685"/>
      <c r="F2130" s="688"/>
      <c r="G2130" s="689"/>
      <c r="H2130" s="689"/>
      <c r="I2130" s="690">
        <f t="shared" si="578"/>
        <v>0</v>
      </c>
      <c r="J2130" s="243" t="str">
        <f t="shared" si="568"/>
        <v/>
      </c>
      <c r="K2130" s="244"/>
      <c r="L2130" s="428"/>
      <c r="M2130" s="254"/>
      <c r="N2130" s="317">
        <f t="shared" si="579"/>
        <v>0</v>
      </c>
      <c r="O2130" s="424">
        <f t="shared" si="580"/>
        <v>0</v>
      </c>
      <c r="P2130" s="244"/>
      <c r="Q2130" s="428"/>
      <c r="R2130" s="254"/>
      <c r="S2130" s="429">
        <f t="shared" si="581"/>
        <v>0</v>
      </c>
      <c r="T2130" s="315">
        <f t="shared" si="582"/>
        <v>0</v>
      </c>
      <c r="U2130" s="254"/>
      <c r="V2130" s="254"/>
      <c r="W2130" s="253"/>
      <c r="X2130" s="313">
        <f t="shared" si="569"/>
        <v>0</v>
      </c>
    </row>
    <row r="2131" spans="2:24" ht="18.600000000000001" hidden="1" thickBot="1">
      <c r="B2131" s="684">
        <v>4900</v>
      </c>
      <c r="C2131" s="948" t="s">
        <v>289</v>
      </c>
      <c r="D2131" s="948"/>
      <c r="E2131" s="685"/>
      <c r="F2131" s="686">
        <f>+F2132+F2133</f>
        <v>0</v>
      </c>
      <c r="G2131" s="687">
        <f>+G2132+G2133</f>
        <v>0</v>
      </c>
      <c r="H2131" s="687">
        <f>+H2132+H2133</f>
        <v>0</v>
      </c>
      <c r="I2131" s="687">
        <f>+I2132+I2133</f>
        <v>0</v>
      </c>
      <c r="J2131" s="243" t="str">
        <f t="shared" si="568"/>
        <v/>
      </c>
      <c r="K2131" s="244"/>
      <c r="L2131" s="663"/>
      <c r="M2131" s="664"/>
      <c r="N2131" s="664"/>
      <c r="O2131" s="710"/>
      <c r="P2131" s="244"/>
      <c r="Q2131" s="663"/>
      <c r="R2131" s="664"/>
      <c r="S2131" s="664"/>
      <c r="T2131" s="664"/>
      <c r="U2131" s="664"/>
      <c r="V2131" s="664"/>
      <c r="W2131" s="710"/>
      <c r="X2131" s="313">
        <f t="shared" si="569"/>
        <v>0</v>
      </c>
    </row>
    <row r="2132" spans="2:24" ht="18.600000000000001" hidden="1" thickBot="1">
      <c r="B2132" s="173"/>
      <c r="C2132" s="144">
        <v>4901</v>
      </c>
      <c r="D2132" s="174" t="s">
        <v>290</v>
      </c>
      <c r="E2132" s="702"/>
      <c r="F2132" s="449"/>
      <c r="G2132" s="245"/>
      <c r="H2132" s="245"/>
      <c r="I2132" s="476">
        <f>F2132+G2132+H2132</f>
        <v>0</v>
      </c>
      <c r="J2132" s="243" t="str">
        <f t="shared" si="568"/>
        <v/>
      </c>
      <c r="K2132" s="244"/>
      <c r="L2132" s="661"/>
      <c r="M2132" s="665"/>
      <c r="N2132" s="665"/>
      <c r="O2132" s="709"/>
      <c r="P2132" s="244"/>
      <c r="Q2132" s="661"/>
      <c r="R2132" s="665"/>
      <c r="S2132" s="665"/>
      <c r="T2132" s="665"/>
      <c r="U2132" s="665"/>
      <c r="V2132" s="665"/>
      <c r="W2132" s="709"/>
      <c r="X2132" s="313">
        <f t="shared" si="569"/>
        <v>0</v>
      </c>
    </row>
    <row r="2133" spans="2:24" ht="18.600000000000001" hidden="1" thickBot="1">
      <c r="B2133" s="173"/>
      <c r="C2133" s="142">
        <v>4902</v>
      </c>
      <c r="D2133" s="148" t="s">
        <v>291</v>
      </c>
      <c r="E2133" s="702"/>
      <c r="F2133" s="449"/>
      <c r="G2133" s="245"/>
      <c r="H2133" s="245"/>
      <c r="I2133" s="476">
        <f>F2133+G2133+H2133</f>
        <v>0</v>
      </c>
      <c r="J2133" s="243" t="str">
        <f t="shared" si="568"/>
        <v/>
      </c>
      <c r="K2133" s="244"/>
      <c r="L2133" s="661"/>
      <c r="M2133" s="665"/>
      <c r="N2133" s="665"/>
      <c r="O2133" s="709"/>
      <c r="P2133" s="244"/>
      <c r="Q2133" s="661"/>
      <c r="R2133" s="665"/>
      <c r="S2133" s="665"/>
      <c r="T2133" s="665"/>
      <c r="U2133" s="665"/>
      <c r="V2133" s="665"/>
      <c r="W2133" s="709"/>
      <c r="X2133" s="313">
        <f t="shared" si="569"/>
        <v>0</v>
      </c>
    </row>
    <row r="2134" spans="2:24" ht="18.600000000000001" hidden="1" thickBot="1">
      <c r="B2134" s="691">
        <v>5100</v>
      </c>
      <c r="C2134" s="963" t="s">
        <v>260</v>
      </c>
      <c r="D2134" s="963"/>
      <c r="E2134" s="692"/>
      <c r="F2134" s="693"/>
      <c r="G2134" s="694"/>
      <c r="H2134" s="694"/>
      <c r="I2134" s="690">
        <f>F2134+G2134+H2134</f>
        <v>0</v>
      </c>
      <c r="J2134" s="243" t="str">
        <f t="shared" si="568"/>
        <v/>
      </c>
      <c r="K2134" s="244"/>
      <c r="L2134" s="430"/>
      <c r="M2134" s="431"/>
      <c r="N2134" s="327">
        <f>I2134</f>
        <v>0</v>
      </c>
      <c r="O2134" s="424">
        <f>L2134+M2134-N2134</f>
        <v>0</v>
      </c>
      <c r="P2134" s="244"/>
      <c r="Q2134" s="430"/>
      <c r="R2134" s="431"/>
      <c r="S2134" s="429">
        <f>+IF(+(L2134+M2134)&gt;=I2134,+M2134,+(+I2134-L2134))</f>
        <v>0</v>
      </c>
      <c r="T2134" s="315">
        <f>Q2134+R2134-S2134</f>
        <v>0</v>
      </c>
      <c r="U2134" s="431"/>
      <c r="V2134" s="431"/>
      <c r="W2134" s="253"/>
      <c r="X2134" s="313">
        <f t="shared" si="569"/>
        <v>0</v>
      </c>
    </row>
    <row r="2135" spans="2:24" ht="18.600000000000001" hidden="1" thickBot="1">
      <c r="B2135" s="691">
        <v>5200</v>
      </c>
      <c r="C2135" s="947" t="s">
        <v>261</v>
      </c>
      <c r="D2135" s="947"/>
      <c r="E2135" s="692"/>
      <c r="F2135" s="695">
        <f>SUM(F2136:F2142)</f>
        <v>0</v>
      </c>
      <c r="G2135" s="696">
        <f>SUM(G2136:G2142)</f>
        <v>0</v>
      </c>
      <c r="H2135" s="696">
        <f>SUM(H2136:H2142)</f>
        <v>0</v>
      </c>
      <c r="I2135" s="696">
        <f>SUM(I2136:I2142)</f>
        <v>0</v>
      </c>
      <c r="J2135" s="243" t="str">
        <f t="shared" si="568"/>
        <v/>
      </c>
      <c r="K2135" s="244"/>
      <c r="L2135" s="326">
        <f>SUM(L2136:L2142)</f>
        <v>0</v>
      </c>
      <c r="M2135" s="327">
        <f>SUM(M2136:M2142)</f>
        <v>0</v>
      </c>
      <c r="N2135" s="432">
        <f>SUM(N2136:N2142)</f>
        <v>0</v>
      </c>
      <c r="O2135" s="433">
        <f>SUM(O2136:O2142)</f>
        <v>0</v>
      </c>
      <c r="P2135" s="244"/>
      <c r="Q2135" s="326">
        <f t="shared" ref="Q2135:W2135" si="583">SUM(Q2136:Q2142)</f>
        <v>0</v>
      </c>
      <c r="R2135" s="327">
        <f t="shared" si="583"/>
        <v>0</v>
      </c>
      <c r="S2135" s="327">
        <f t="shared" si="583"/>
        <v>0</v>
      </c>
      <c r="T2135" s="327">
        <f t="shared" si="583"/>
        <v>0</v>
      </c>
      <c r="U2135" s="327">
        <f t="shared" si="583"/>
        <v>0</v>
      </c>
      <c r="V2135" s="327">
        <f t="shared" si="583"/>
        <v>0</v>
      </c>
      <c r="W2135" s="433">
        <f t="shared" si="583"/>
        <v>0</v>
      </c>
      <c r="X2135" s="313">
        <f t="shared" si="569"/>
        <v>0</v>
      </c>
    </row>
    <row r="2136" spans="2:24" ht="18.600000000000001" hidden="1" thickBot="1">
      <c r="B2136" s="175"/>
      <c r="C2136" s="176">
        <v>5201</v>
      </c>
      <c r="D2136" s="177" t="s">
        <v>262</v>
      </c>
      <c r="E2136" s="703"/>
      <c r="F2136" s="473"/>
      <c r="G2136" s="434"/>
      <c r="H2136" s="434"/>
      <c r="I2136" s="476">
        <f t="shared" ref="I2136:I2142" si="584">F2136+G2136+H2136</f>
        <v>0</v>
      </c>
      <c r="J2136" s="243" t="str">
        <f t="shared" si="568"/>
        <v/>
      </c>
      <c r="K2136" s="244"/>
      <c r="L2136" s="435"/>
      <c r="M2136" s="436"/>
      <c r="N2136" s="330">
        <f t="shared" ref="N2136:N2142" si="585">I2136</f>
        <v>0</v>
      </c>
      <c r="O2136" s="424">
        <f t="shared" ref="O2136:O2142" si="586">L2136+M2136-N2136</f>
        <v>0</v>
      </c>
      <c r="P2136" s="244"/>
      <c r="Q2136" s="435"/>
      <c r="R2136" s="436"/>
      <c r="S2136" s="429">
        <f t="shared" ref="S2136:S2142" si="587">+IF(+(L2136+M2136)&gt;=I2136,+M2136,+(+I2136-L2136))</f>
        <v>0</v>
      </c>
      <c r="T2136" s="315">
        <f t="shared" ref="T2136:T2142" si="588">Q2136+R2136-S2136</f>
        <v>0</v>
      </c>
      <c r="U2136" s="436"/>
      <c r="V2136" s="436"/>
      <c r="W2136" s="253"/>
      <c r="X2136" s="313">
        <f t="shared" si="569"/>
        <v>0</v>
      </c>
    </row>
    <row r="2137" spans="2:24" ht="18.600000000000001" hidden="1" thickBot="1">
      <c r="B2137" s="175"/>
      <c r="C2137" s="178">
        <v>5202</v>
      </c>
      <c r="D2137" s="179" t="s">
        <v>263</v>
      </c>
      <c r="E2137" s="703"/>
      <c r="F2137" s="473"/>
      <c r="G2137" s="434"/>
      <c r="H2137" s="434"/>
      <c r="I2137" s="476">
        <f t="shared" si="584"/>
        <v>0</v>
      </c>
      <c r="J2137" s="243" t="str">
        <f t="shared" si="568"/>
        <v/>
      </c>
      <c r="K2137" s="244"/>
      <c r="L2137" s="435"/>
      <c r="M2137" s="436"/>
      <c r="N2137" s="330">
        <f t="shared" si="585"/>
        <v>0</v>
      </c>
      <c r="O2137" s="424">
        <f t="shared" si="586"/>
        <v>0</v>
      </c>
      <c r="P2137" s="244"/>
      <c r="Q2137" s="435"/>
      <c r="R2137" s="436"/>
      <c r="S2137" s="429">
        <f t="shared" si="587"/>
        <v>0</v>
      </c>
      <c r="T2137" s="315">
        <f t="shared" si="588"/>
        <v>0</v>
      </c>
      <c r="U2137" s="436"/>
      <c r="V2137" s="436"/>
      <c r="W2137" s="253"/>
      <c r="X2137" s="313">
        <f t="shared" si="569"/>
        <v>0</v>
      </c>
    </row>
    <row r="2138" spans="2:24" ht="18.600000000000001" hidden="1" thickBot="1">
      <c r="B2138" s="175"/>
      <c r="C2138" s="178">
        <v>5203</v>
      </c>
      <c r="D2138" s="179" t="s">
        <v>923</v>
      </c>
      <c r="E2138" s="703"/>
      <c r="F2138" s="473"/>
      <c r="G2138" s="434"/>
      <c r="H2138" s="434"/>
      <c r="I2138" s="476">
        <f t="shared" si="584"/>
        <v>0</v>
      </c>
      <c r="J2138" s="243" t="str">
        <f t="shared" si="568"/>
        <v/>
      </c>
      <c r="K2138" s="244"/>
      <c r="L2138" s="435"/>
      <c r="M2138" s="436"/>
      <c r="N2138" s="330">
        <f t="shared" si="585"/>
        <v>0</v>
      </c>
      <c r="O2138" s="424">
        <f t="shared" si="586"/>
        <v>0</v>
      </c>
      <c r="P2138" s="244"/>
      <c r="Q2138" s="435"/>
      <c r="R2138" s="436"/>
      <c r="S2138" s="429">
        <f t="shared" si="587"/>
        <v>0</v>
      </c>
      <c r="T2138" s="315">
        <f t="shared" si="588"/>
        <v>0</v>
      </c>
      <c r="U2138" s="436"/>
      <c r="V2138" s="436"/>
      <c r="W2138" s="253"/>
      <c r="X2138" s="313">
        <f t="shared" si="569"/>
        <v>0</v>
      </c>
    </row>
    <row r="2139" spans="2:24" ht="18.600000000000001" hidden="1" thickBot="1">
      <c r="B2139" s="175"/>
      <c r="C2139" s="178">
        <v>5204</v>
      </c>
      <c r="D2139" s="179" t="s">
        <v>924</v>
      </c>
      <c r="E2139" s="703"/>
      <c r="F2139" s="473"/>
      <c r="G2139" s="434"/>
      <c r="H2139" s="434"/>
      <c r="I2139" s="476">
        <f t="shared" si="584"/>
        <v>0</v>
      </c>
      <c r="J2139" s="243" t="str">
        <f t="shared" ref="J2139:J2161" si="589">(IF($E2139&lt;&gt;0,$J$2,IF($I2139&lt;&gt;0,$J$2,"")))</f>
        <v/>
      </c>
      <c r="K2139" s="244"/>
      <c r="L2139" s="435"/>
      <c r="M2139" s="436"/>
      <c r="N2139" s="330">
        <f t="shared" si="585"/>
        <v>0</v>
      </c>
      <c r="O2139" s="424">
        <f t="shared" si="586"/>
        <v>0</v>
      </c>
      <c r="P2139" s="244"/>
      <c r="Q2139" s="435"/>
      <c r="R2139" s="436"/>
      <c r="S2139" s="429">
        <f t="shared" si="587"/>
        <v>0</v>
      </c>
      <c r="T2139" s="315">
        <f t="shared" si="588"/>
        <v>0</v>
      </c>
      <c r="U2139" s="436"/>
      <c r="V2139" s="436"/>
      <c r="W2139" s="253"/>
      <c r="X2139" s="313">
        <f t="shared" ref="X2139:X2170" si="590">T2139-U2139-V2139-W2139</f>
        <v>0</v>
      </c>
    </row>
    <row r="2140" spans="2:24" ht="18.600000000000001" hidden="1" thickBot="1">
      <c r="B2140" s="175"/>
      <c r="C2140" s="178">
        <v>5205</v>
      </c>
      <c r="D2140" s="179" t="s">
        <v>925</v>
      </c>
      <c r="E2140" s="703"/>
      <c r="F2140" s="473"/>
      <c r="G2140" s="434"/>
      <c r="H2140" s="434"/>
      <c r="I2140" s="476">
        <f t="shared" si="584"/>
        <v>0</v>
      </c>
      <c r="J2140" s="243" t="str">
        <f t="shared" si="589"/>
        <v/>
      </c>
      <c r="K2140" s="244"/>
      <c r="L2140" s="435"/>
      <c r="M2140" s="436"/>
      <c r="N2140" s="330">
        <f t="shared" si="585"/>
        <v>0</v>
      </c>
      <c r="O2140" s="424">
        <f t="shared" si="586"/>
        <v>0</v>
      </c>
      <c r="P2140" s="244"/>
      <c r="Q2140" s="435"/>
      <c r="R2140" s="436"/>
      <c r="S2140" s="429">
        <f t="shared" si="587"/>
        <v>0</v>
      </c>
      <c r="T2140" s="315">
        <f t="shared" si="588"/>
        <v>0</v>
      </c>
      <c r="U2140" s="436"/>
      <c r="V2140" s="436"/>
      <c r="W2140" s="253"/>
      <c r="X2140" s="313">
        <f t="shared" si="590"/>
        <v>0</v>
      </c>
    </row>
    <row r="2141" spans="2:24" ht="18.600000000000001" hidden="1" thickBot="1">
      <c r="B2141" s="175"/>
      <c r="C2141" s="178">
        <v>5206</v>
      </c>
      <c r="D2141" s="179" t="s">
        <v>926</v>
      </c>
      <c r="E2141" s="703"/>
      <c r="F2141" s="473"/>
      <c r="G2141" s="434"/>
      <c r="H2141" s="434"/>
      <c r="I2141" s="476">
        <f t="shared" si="584"/>
        <v>0</v>
      </c>
      <c r="J2141" s="243" t="str">
        <f t="shared" si="589"/>
        <v/>
      </c>
      <c r="K2141" s="244"/>
      <c r="L2141" s="435"/>
      <c r="M2141" s="436"/>
      <c r="N2141" s="330">
        <f t="shared" si="585"/>
        <v>0</v>
      </c>
      <c r="O2141" s="424">
        <f t="shared" si="586"/>
        <v>0</v>
      </c>
      <c r="P2141" s="244"/>
      <c r="Q2141" s="435"/>
      <c r="R2141" s="436"/>
      <c r="S2141" s="429">
        <f t="shared" si="587"/>
        <v>0</v>
      </c>
      <c r="T2141" s="315">
        <f t="shared" si="588"/>
        <v>0</v>
      </c>
      <c r="U2141" s="436"/>
      <c r="V2141" s="436"/>
      <c r="W2141" s="253"/>
      <c r="X2141" s="313">
        <f t="shared" si="590"/>
        <v>0</v>
      </c>
    </row>
    <row r="2142" spans="2:24" ht="18.600000000000001" hidden="1" thickBot="1">
      <c r="B2142" s="175"/>
      <c r="C2142" s="180">
        <v>5219</v>
      </c>
      <c r="D2142" s="181" t="s">
        <v>927</v>
      </c>
      <c r="E2142" s="703"/>
      <c r="F2142" s="473"/>
      <c r="G2142" s="434"/>
      <c r="H2142" s="434"/>
      <c r="I2142" s="476">
        <f t="shared" si="584"/>
        <v>0</v>
      </c>
      <c r="J2142" s="243" t="str">
        <f t="shared" si="589"/>
        <v/>
      </c>
      <c r="K2142" s="244"/>
      <c r="L2142" s="435"/>
      <c r="M2142" s="436"/>
      <c r="N2142" s="330">
        <f t="shared" si="585"/>
        <v>0</v>
      </c>
      <c r="O2142" s="424">
        <f t="shared" si="586"/>
        <v>0</v>
      </c>
      <c r="P2142" s="244"/>
      <c r="Q2142" s="435"/>
      <c r="R2142" s="436"/>
      <c r="S2142" s="429">
        <f t="shared" si="587"/>
        <v>0</v>
      </c>
      <c r="T2142" s="315">
        <f t="shared" si="588"/>
        <v>0</v>
      </c>
      <c r="U2142" s="436"/>
      <c r="V2142" s="436"/>
      <c r="W2142" s="253"/>
      <c r="X2142" s="313">
        <f t="shared" si="590"/>
        <v>0</v>
      </c>
    </row>
    <row r="2143" spans="2:24" ht="18.600000000000001" hidden="1" thickBot="1">
      <c r="B2143" s="691">
        <v>5300</v>
      </c>
      <c r="C2143" s="954" t="s">
        <v>928</v>
      </c>
      <c r="D2143" s="954"/>
      <c r="E2143" s="692"/>
      <c r="F2143" s="695">
        <f>SUM(F2144:F2145)</f>
        <v>0</v>
      </c>
      <c r="G2143" s="696">
        <f>SUM(G2144:G2145)</f>
        <v>0</v>
      </c>
      <c r="H2143" s="696">
        <f>SUM(H2144:H2145)</f>
        <v>0</v>
      </c>
      <c r="I2143" s="696">
        <f>SUM(I2144:I2145)</f>
        <v>0</v>
      </c>
      <c r="J2143" s="243" t="str">
        <f t="shared" si="589"/>
        <v/>
      </c>
      <c r="K2143" s="244"/>
      <c r="L2143" s="326">
        <f>SUM(L2144:L2145)</f>
        <v>0</v>
      </c>
      <c r="M2143" s="327">
        <f>SUM(M2144:M2145)</f>
        <v>0</v>
      </c>
      <c r="N2143" s="432">
        <f>SUM(N2144:N2145)</f>
        <v>0</v>
      </c>
      <c r="O2143" s="433">
        <f>SUM(O2144:O2145)</f>
        <v>0</v>
      </c>
      <c r="P2143" s="244"/>
      <c r="Q2143" s="326">
        <f t="shared" ref="Q2143:W2143" si="591">SUM(Q2144:Q2145)</f>
        <v>0</v>
      </c>
      <c r="R2143" s="327">
        <f t="shared" si="591"/>
        <v>0</v>
      </c>
      <c r="S2143" s="327">
        <f t="shared" si="591"/>
        <v>0</v>
      </c>
      <c r="T2143" s="327">
        <f t="shared" si="591"/>
        <v>0</v>
      </c>
      <c r="U2143" s="327">
        <f t="shared" si="591"/>
        <v>0</v>
      </c>
      <c r="V2143" s="327">
        <f t="shared" si="591"/>
        <v>0</v>
      </c>
      <c r="W2143" s="433">
        <f t="shared" si="591"/>
        <v>0</v>
      </c>
      <c r="X2143" s="313">
        <f t="shared" si="590"/>
        <v>0</v>
      </c>
    </row>
    <row r="2144" spans="2:24" ht="18.600000000000001" hidden="1" thickBot="1">
      <c r="B2144" s="175"/>
      <c r="C2144" s="176">
        <v>5301</v>
      </c>
      <c r="D2144" s="177" t="s">
        <v>1440</v>
      </c>
      <c r="E2144" s="703"/>
      <c r="F2144" s="473"/>
      <c r="G2144" s="434"/>
      <c r="H2144" s="434"/>
      <c r="I2144" s="476">
        <f>F2144+G2144+H2144</f>
        <v>0</v>
      </c>
      <c r="J2144" s="243" t="str">
        <f t="shared" si="589"/>
        <v/>
      </c>
      <c r="K2144" s="244"/>
      <c r="L2144" s="435"/>
      <c r="M2144" s="436"/>
      <c r="N2144" s="330">
        <f>I2144</f>
        <v>0</v>
      </c>
      <c r="O2144" s="424">
        <f>L2144+M2144-N2144</f>
        <v>0</v>
      </c>
      <c r="P2144" s="244"/>
      <c r="Q2144" s="435"/>
      <c r="R2144" s="436"/>
      <c r="S2144" s="429">
        <f>+IF(+(L2144+M2144)&gt;=I2144,+M2144,+(+I2144-L2144))</f>
        <v>0</v>
      </c>
      <c r="T2144" s="315">
        <f>Q2144+R2144-S2144</f>
        <v>0</v>
      </c>
      <c r="U2144" s="436"/>
      <c r="V2144" s="436"/>
      <c r="W2144" s="253"/>
      <c r="X2144" s="313">
        <f t="shared" si="590"/>
        <v>0</v>
      </c>
    </row>
    <row r="2145" spans="2:24" ht="18.600000000000001" hidden="1" thickBot="1">
      <c r="B2145" s="175"/>
      <c r="C2145" s="180">
        <v>5309</v>
      </c>
      <c r="D2145" s="181" t="s">
        <v>929</v>
      </c>
      <c r="E2145" s="703"/>
      <c r="F2145" s="473"/>
      <c r="G2145" s="434"/>
      <c r="H2145" s="434"/>
      <c r="I2145" s="476">
        <f>F2145+G2145+H2145</f>
        <v>0</v>
      </c>
      <c r="J2145" s="243" t="str">
        <f t="shared" si="589"/>
        <v/>
      </c>
      <c r="K2145" s="244"/>
      <c r="L2145" s="435"/>
      <c r="M2145" s="436"/>
      <c r="N2145" s="330">
        <f>I2145</f>
        <v>0</v>
      </c>
      <c r="O2145" s="424">
        <f>L2145+M2145-N2145</f>
        <v>0</v>
      </c>
      <c r="P2145" s="244"/>
      <c r="Q2145" s="435"/>
      <c r="R2145" s="436"/>
      <c r="S2145" s="429">
        <f>+IF(+(L2145+M2145)&gt;=I2145,+M2145,+(+I2145-L2145))</f>
        <v>0</v>
      </c>
      <c r="T2145" s="315">
        <f>Q2145+R2145-S2145</f>
        <v>0</v>
      </c>
      <c r="U2145" s="436"/>
      <c r="V2145" s="436"/>
      <c r="W2145" s="253"/>
      <c r="X2145" s="313">
        <f t="shared" si="590"/>
        <v>0</v>
      </c>
    </row>
    <row r="2146" spans="2:24" ht="18.600000000000001" hidden="1" thickBot="1">
      <c r="B2146" s="691">
        <v>5400</v>
      </c>
      <c r="C2146" s="963" t="s">
        <v>1010</v>
      </c>
      <c r="D2146" s="963"/>
      <c r="E2146" s="692"/>
      <c r="F2146" s="693"/>
      <c r="G2146" s="694"/>
      <c r="H2146" s="694"/>
      <c r="I2146" s="690">
        <f>F2146+G2146+H2146</f>
        <v>0</v>
      </c>
      <c r="J2146" s="243" t="str">
        <f t="shared" si="589"/>
        <v/>
      </c>
      <c r="K2146" s="244"/>
      <c r="L2146" s="430"/>
      <c r="M2146" s="431"/>
      <c r="N2146" s="327">
        <f>I2146</f>
        <v>0</v>
      </c>
      <c r="O2146" s="424">
        <f>L2146+M2146-N2146</f>
        <v>0</v>
      </c>
      <c r="P2146" s="244"/>
      <c r="Q2146" s="430"/>
      <c r="R2146" s="431"/>
      <c r="S2146" s="429">
        <f>+IF(+(L2146+M2146)&gt;=I2146,+M2146,+(+I2146-L2146))</f>
        <v>0</v>
      </c>
      <c r="T2146" s="315">
        <f>Q2146+R2146-S2146</f>
        <v>0</v>
      </c>
      <c r="U2146" s="431"/>
      <c r="V2146" s="431"/>
      <c r="W2146" s="253"/>
      <c r="X2146" s="313">
        <f t="shared" si="590"/>
        <v>0</v>
      </c>
    </row>
    <row r="2147" spans="2:24" ht="18.600000000000001" hidden="1" thickBot="1">
      <c r="B2147" s="684">
        <v>5500</v>
      </c>
      <c r="C2147" s="948" t="s">
        <v>1011</v>
      </c>
      <c r="D2147" s="948"/>
      <c r="E2147" s="685"/>
      <c r="F2147" s="686">
        <f>SUM(F2148:F2151)</f>
        <v>0</v>
      </c>
      <c r="G2147" s="687">
        <f>SUM(G2148:G2151)</f>
        <v>0</v>
      </c>
      <c r="H2147" s="687">
        <f>SUM(H2148:H2151)</f>
        <v>0</v>
      </c>
      <c r="I2147" s="687">
        <f>SUM(I2148:I2151)</f>
        <v>0</v>
      </c>
      <c r="J2147" s="243" t="str">
        <f t="shared" si="589"/>
        <v/>
      </c>
      <c r="K2147" s="244"/>
      <c r="L2147" s="316">
        <f>SUM(L2148:L2151)</f>
        <v>0</v>
      </c>
      <c r="M2147" s="317">
        <f>SUM(M2148:M2151)</f>
        <v>0</v>
      </c>
      <c r="N2147" s="425">
        <f>SUM(N2148:N2151)</f>
        <v>0</v>
      </c>
      <c r="O2147" s="426">
        <f>SUM(O2148:O2151)</f>
        <v>0</v>
      </c>
      <c r="P2147" s="244"/>
      <c r="Q2147" s="316">
        <f t="shared" ref="Q2147:W2147" si="592">SUM(Q2148:Q2151)</f>
        <v>0</v>
      </c>
      <c r="R2147" s="317">
        <f t="shared" si="592"/>
        <v>0</v>
      </c>
      <c r="S2147" s="317">
        <f t="shared" si="592"/>
        <v>0</v>
      </c>
      <c r="T2147" s="317">
        <f t="shared" si="592"/>
        <v>0</v>
      </c>
      <c r="U2147" s="317">
        <f t="shared" si="592"/>
        <v>0</v>
      </c>
      <c r="V2147" s="317">
        <f t="shared" si="592"/>
        <v>0</v>
      </c>
      <c r="W2147" s="426">
        <f t="shared" si="592"/>
        <v>0</v>
      </c>
      <c r="X2147" s="313">
        <f t="shared" si="590"/>
        <v>0</v>
      </c>
    </row>
    <row r="2148" spans="2:24" ht="18.600000000000001" hidden="1" thickBot="1">
      <c r="B2148" s="173"/>
      <c r="C2148" s="144">
        <v>5501</v>
      </c>
      <c r="D2148" s="163" t="s">
        <v>1012</v>
      </c>
      <c r="E2148" s="702"/>
      <c r="F2148" s="449"/>
      <c r="G2148" s="245"/>
      <c r="H2148" s="245"/>
      <c r="I2148" s="476">
        <f>F2148+G2148+H2148</f>
        <v>0</v>
      </c>
      <c r="J2148" s="243" t="str">
        <f t="shared" si="589"/>
        <v/>
      </c>
      <c r="K2148" s="244"/>
      <c r="L2148" s="423"/>
      <c r="M2148" s="252"/>
      <c r="N2148" s="315">
        <f>I2148</f>
        <v>0</v>
      </c>
      <c r="O2148" s="424">
        <f>L2148+M2148-N2148</f>
        <v>0</v>
      </c>
      <c r="P2148" s="244"/>
      <c r="Q2148" s="423"/>
      <c r="R2148" s="252"/>
      <c r="S2148" s="429">
        <f>+IF(+(L2148+M2148)&gt;=I2148,+M2148,+(+I2148-L2148))</f>
        <v>0</v>
      </c>
      <c r="T2148" s="315">
        <f>Q2148+R2148-S2148</f>
        <v>0</v>
      </c>
      <c r="U2148" s="252"/>
      <c r="V2148" s="252"/>
      <c r="W2148" s="253"/>
      <c r="X2148" s="313">
        <f t="shared" si="590"/>
        <v>0</v>
      </c>
    </row>
    <row r="2149" spans="2:24" ht="18.600000000000001" hidden="1" thickBot="1">
      <c r="B2149" s="173"/>
      <c r="C2149" s="137">
        <v>5502</v>
      </c>
      <c r="D2149" s="145" t="s">
        <v>1013</v>
      </c>
      <c r="E2149" s="702"/>
      <c r="F2149" s="449"/>
      <c r="G2149" s="245"/>
      <c r="H2149" s="245"/>
      <c r="I2149" s="476">
        <f>F2149+G2149+H2149</f>
        <v>0</v>
      </c>
      <c r="J2149" s="243" t="str">
        <f t="shared" si="589"/>
        <v/>
      </c>
      <c r="K2149" s="244"/>
      <c r="L2149" s="423"/>
      <c r="M2149" s="252"/>
      <c r="N2149" s="315">
        <f>I2149</f>
        <v>0</v>
      </c>
      <c r="O2149" s="424">
        <f>L2149+M2149-N2149</f>
        <v>0</v>
      </c>
      <c r="P2149" s="244"/>
      <c r="Q2149" s="423"/>
      <c r="R2149" s="252"/>
      <c r="S2149" s="429">
        <f>+IF(+(L2149+M2149)&gt;=I2149,+M2149,+(+I2149-L2149))</f>
        <v>0</v>
      </c>
      <c r="T2149" s="315">
        <f>Q2149+R2149-S2149</f>
        <v>0</v>
      </c>
      <c r="U2149" s="252"/>
      <c r="V2149" s="252"/>
      <c r="W2149" s="253"/>
      <c r="X2149" s="313">
        <f t="shared" si="590"/>
        <v>0</v>
      </c>
    </row>
    <row r="2150" spans="2:24" ht="18.600000000000001" hidden="1" thickBot="1">
      <c r="B2150" s="173"/>
      <c r="C2150" s="137">
        <v>5503</v>
      </c>
      <c r="D2150" s="139" t="s">
        <v>1014</v>
      </c>
      <c r="E2150" s="702"/>
      <c r="F2150" s="449"/>
      <c r="G2150" s="245"/>
      <c r="H2150" s="245"/>
      <c r="I2150" s="476">
        <f>F2150+G2150+H2150</f>
        <v>0</v>
      </c>
      <c r="J2150" s="243" t="str">
        <f t="shared" si="589"/>
        <v/>
      </c>
      <c r="K2150" s="244"/>
      <c r="L2150" s="423"/>
      <c r="M2150" s="252"/>
      <c r="N2150" s="315">
        <f>I2150</f>
        <v>0</v>
      </c>
      <c r="O2150" s="424">
        <f>L2150+M2150-N2150</f>
        <v>0</v>
      </c>
      <c r="P2150" s="244"/>
      <c r="Q2150" s="423"/>
      <c r="R2150" s="252"/>
      <c r="S2150" s="429">
        <f>+IF(+(L2150+M2150)&gt;=I2150,+M2150,+(+I2150-L2150))</f>
        <v>0</v>
      </c>
      <c r="T2150" s="315">
        <f>Q2150+R2150-S2150</f>
        <v>0</v>
      </c>
      <c r="U2150" s="252"/>
      <c r="V2150" s="252"/>
      <c r="W2150" s="253"/>
      <c r="X2150" s="313">
        <f t="shared" si="590"/>
        <v>0</v>
      </c>
    </row>
    <row r="2151" spans="2:24" ht="18.600000000000001" hidden="1" thickBot="1">
      <c r="B2151" s="173"/>
      <c r="C2151" s="137">
        <v>5504</v>
      </c>
      <c r="D2151" s="145" t="s">
        <v>1015</v>
      </c>
      <c r="E2151" s="702"/>
      <c r="F2151" s="449"/>
      <c r="G2151" s="245"/>
      <c r="H2151" s="245"/>
      <c r="I2151" s="476">
        <f>F2151+G2151+H2151</f>
        <v>0</v>
      </c>
      <c r="J2151" s="243" t="str">
        <f t="shared" si="589"/>
        <v/>
      </c>
      <c r="K2151" s="244"/>
      <c r="L2151" s="423"/>
      <c r="M2151" s="252"/>
      <c r="N2151" s="315">
        <f>I2151</f>
        <v>0</v>
      </c>
      <c r="O2151" s="424">
        <f>L2151+M2151-N2151</f>
        <v>0</v>
      </c>
      <c r="P2151" s="244"/>
      <c r="Q2151" s="423"/>
      <c r="R2151" s="252"/>
      <c r="S2151" s="429">
        <f>+IF(+(L2151+M2151)&gt;=I2151,+M2151,+(+I2151-L2151))</f>
        <v>0</v>
      </c>
      <c r="T2151" s="315">
        <f>Q2151+R2151-S2151</f>
        <v>0</v>
      </c>
      <c r="U2151" s="252"/>
      <c r="V2151" s="252"/>
      <c r="W2151" s="253"/>
      <c r="X2151" s="313">
        <f t="shared" si="590"/>
        <v>0</v>
      </c>
    </row>
    <row r="2152" spans="2:24" ht="18.600000000000001" hidden="1" thickBot="1">
      <c r="B2152" s="684">
        <v>5700</v>
      </c>
      <c r="C2152" s="964" t="s">
        <v>1016</v>
      </c>
      <c r="D2152" s="965"/>
      <c r="E2152" s="692"/>
      <c r="F2152" s="671">
        <v>0</v>
      </c>
      <c r="G2152" s="671">
        <v>0</v>
      </c>
      <c r="H2152" s="671">
        <v>0</v>
      </c>
      <c r="I2152" s="696">
        <f>SUM(I2153:I2155)</f>
        <v>0</v>
      </c>
      <c r="J2152" s="243" t="str">
        <f t="shared" si="589"/>
        <v/>
      </c>
      <c r="K2152" s="244"/>
      <c r="L2152" s="326">
        <f>SUM(L2153:L2155)</f>
        <v>0</v>
      </c>
      <c r="M2152" s="327">
        <f>SUM(M2153:M2155)</f>
        <v>0</v>
      </c>
      <c r="N2152" s="432">
        <f>SUM(N2153:N2154)</f>
        <v>0</v>
      </c>
      <c r="O2152" s="433">
        <f>SUM(O2153:O2155)</f>
        <v>0</v>
      </c>
      <c r="P2152" s="244"/>
      <c r="Q2152" s="326">
        <f>SUM(Q2153:Q2155)</f>
        <v>0</v>
      </c>
      <c r="R2152" s="327">
        <f>SUM(R2153:R2155)</f>
        <v>0</v>
      </c>
      <c r="S2152" s="327">
        <f>SUM(S2153:S2155)</f>
        <v>0</v>
      </c>
      <c r="T2152" s="327">
        <f>SUM(T2153:T2155)</f>
        <v>0</v>
      </c>
      <c r="U2152" s="327">
        <f>SUM(U2153:U2155)</f>
        <v>0</v>
      </c>
      <c r="V2152" s="327">
        <f>SUM(V2153:V2154)</f>
        <v>0</v>
      </c>
      <c r="W2152" s="433">
        <f>SUM(W2153:W2155)</f>
        <v>0</v>
      </c>
      <c r="X2152" s="313">
        <f t="shared" si="590"/>
        <v>0</v>
      </c>
    </row>
    <row r="2153" spans="2:24" ht="18.600000000000001" hidden="1" thickBot="1">
      <c r="B2153" s="175"/>
      <c r="C2153" s="176">
        <v>5701</v>
      </c>
      <c r="D2153" s="177" t="s">
        <v>1017</v>
      </c>
      <c r="E2153" s="703"/>
      <c r="F2153" s="592">
        <v>0</v>
      </c>
      <c r="G2153" s="592">
        <v>0</v>
      </c>
      <c r="H2153" s="592">
        <v>0</v>
      </c>
      <c r="I2153" s="476">
        <f>F2153+G2153+H2153</f>
        <v>0</v>
      </c>
      <c r="J2153" s="243" t="str">
        <f t="shared" si="589"/>
        <v/>
      </c>
      <c r="K2153" s="244"/>
      <c r="L2153" s="435"/>
      <c r="M2153" s="436"/>
      <c r="N2153" s="330">
        <f>I2153</f>
        <v>0</v>
      </c>
      <c r="O2153" s="424">
        <f>L2153+M2153-N2153</f>
        <v>0</v>
      </c>
      <c r="P2153" s="244"/>
      <c r="Q2153" s="435"/>
      <c r="R2153" s="436"/>
      <c r="S2153" s="429">
        <f>+IF(+(L2153+M2153)&gt;=I2153,+M2153,+(+I2153-L2153))</f>
        <v>0</v>
      </c>
      <c r="T2153" s="315">
        <f>Q2153+R2153-S2153</f>
        <v>0</v>
      </c>
      <c r="U2153" s="436"/>
      <c r="V2153" s="436"/>
      <c r="W2153" s="253"/>
      <c r="X2153" s="313">
        <f t="shared" si="590"/>
        <v>0</v>
      </c>
    </row>
    <row r="2154" spans="2:24" ht="18.600000000000001" hidden="1" thickBot="1">
      <c r="B2154" s="175"/>
      <c r="C2154" s="180">
        <v>5702</v>
      </c>
      <c r="D2154" s="181" t="s">
        <v>1018</v>
      </c>
      <c r="E2154" s="703"/>
      <c r="F2154" s="592">
        <v>0</v>
      </c>
      <c r="G2154" s="592">
        <v>0</v>
      </c>
      <c r="H2154" s="592">
        <v>0</v>
      </c>
      <c r="I2154" s="476">
        <f>F2154+G2154+H2154</f>
        <v>0</v>
      </c>
      <c r="J2154" s="243" t="str">
        <f t="shared" si="589"/>
        <v/>
      </c>
      <c r="K2154" s="244"/>
      <c r="L2154" s="435"/>
      <c r="M2154" s="436"/>
      <c r="N2154" s="330">
        <f>I2154</f>
        <v>0</v>
      </c>
      <c r="O2154" s="424">
        <f>L2154+M2154-N2154</f>
        <v>0</v>
      </c>
      <c r="P2154" s="244"/>
      <c r="Q2154" s="435"/>
      <c r="R2154" s="436"/>
      <c r="S2154" s="429">
        <f>+IF(+(L2154+M2154)&gt;=I2154,+M2154,+(+I2154-L2154))</f>
        <v>0</v>
      </c>
      <c r="T2154" s="315">
        <f>Q2154+R2154-S2154</f>
        <v>0</v>
      </c>
      <c r="U2154" s="436"/>
      <c r="V2154" s="436"/>
      <c r="W2154" s="253"/>
      <c r="X2154" s="313">
        <f t="shared" si="590"/>
        <v>0</v>
      </c>
    </row>
    <row r="2155" spans="2:24" ht="18.600000000000001" hidden="1" thickBot="1">
      <c r="B2155" s="136"/>
      <c r="C2155" s="182">
        <v>4071</v>
      </c>
      <c r="D2155" s="464" t="s">
        <v>1019</v>
      </c>
      <c r="E2155" s="702"/>
      <c r="F2155" s="592">
        <v>0</v>
      </c>
      <c r="G2155" s="592">
        <v>0</v>
      </c>
      <c r="H2155" s="592">
        <v>0</v>
      </c>
      <c r="I2155" s="476">
        <f>F2155+G2155+H2155</f>
        <v>0</v>
      </c>
      <c r="J2155" s="243" t="str">
        <f t="shared" si="589"/>
        <v/>
      </c>
      <c r="K2155" s="244"/>
      <c r="L2155" s="711"/>
      <c r="M2155" s="665"/>
      <c r="N2155" s="665"/>
      <c r="O2155" s="712"/>
      <c r="P2155" s="244"/>
      <c r="Q2155" s="661"/>
      <c r="R2155" s="665"/>
      <c r="S2155" s="665"/>
      <c r="T2155" s="665"/>
      <c r="U2155" s="665"/>
      <c r="V2155" s="665"/>
      <c r="W2155" s="709"/>
      <c r="X2155" s="313">
        <f t="shared" si="590"/>
        <v>0</v>
      </c>
    </row>
    <row r="2156" spans="2:24" ht="16.2" hidden="1" thickBot="1">
      <c r="B2156" s="173"/>
      <c r="C2156" s="183"/>
      <c r="D2156" s="334"/>
      <c r="E2156" s="704"/>
      <c r="F2156" s="248"/>
      <c r="G2156" s="248"/>
      <c r="H2156" s="248"/>
      <c r="I2156" s="249"/>
      <c r="J2156" s="243" t="str">
        <f t="shared" si="589"/>
        <v/>
      </c>
      <c r="K2156" s="244"/>
      <c r="L2156" s="437"/>
      <c r="M2156" s="438"/>
      <c r="N2156" s="323"/>
      <c r="O2156" s="324"/>
      <c r="P2156" s="244"/>
      <c r="Q2156" s="437"/>
      <c r="R2156" s="438"/>
      <c r="S2156" s="323"/>
      <c r="T2156" s="323"/>
      <c r="U2156" s="438"/>
      <c r="V2156" s="323"/>
      <c r="W2156" s="324"/>
      <c r="X2156" s="324"/>
    </row>
    <row r="2157" spans="2:24" ht="18.600000000000001" hidden="1" thickBot="1">
      <c r="B2157" s="697">
        <v>98</v>
      </c>
      <c r="C2157" s="945" t="s">
        <v>1020</v>
      </c>
      <c r="D2157" s="946"/>
      <c r="E2157" s="685"/>
      <c r="F2157" s="688"/>
      <c r="G2157" s="689"/>
      <c r="H2157" s="689"/>
      <c r="I2157" s="690">
        <f>F2157+G2157+H2157</f>
        <v>0</v>
      </c>
      <c r="J2157" s="243" t="str">
        <f t="shared" si="589"/>
        <v/>
      </c>
      <c r="K2157" s="244"/>
      <c r="L2157" s="428"/>
      <c r="M2157" s="254"/>
      <c r="N2157" s="317">
        <f>I2157</f>
        <v>0</v>
      </c>
      <c r="O2157" s="424">
        <f>L2157+M2157-N2157</f>
        <v>0</v>
      </c>
      <c r="P2157" s="244"/>
      <c r="Q2157" s="428"/>
      <c r="R2157" s="254"/>
      <c r="S2157" s="429">
        <f>+IF(+(L2157+M2157)&gt;=I2157,+M2157,+(+I2157-L2157))</f>
        <v>0</v>
      </c>
      <c r="T2157" s="315">
        <f>Q2157+R2157-S2157</f>
        <v>0</v>
      </c>
      <c r="U2157" s="254"/>
      <c r="V2157" s="254"/>
      <c r="W2157" s="253"/>
      <c r="X2157" s="313">
        <f>T2157-U2157-V2157-W2157</f>
        <v>0</v>
      </c>
    </row>
    <row r="2158" spans="2:24" ht="16.8" hidden="1" thickBot="1">
      <c r="B2158" s="184"/>
      <c r="C2158" s="335" t="s">
        <v>1021</v>
      </c>
      <c r="D2158" s="336"/>
      <c r="E2158" s="395"/>
      <c r="F2158" s="395"/>
      <c r="G2158" s="395"/>
      <c r="H2158" s="395"/>
      <c r="I2158" s="337"/>
      <c r="J2158" s="243" t="str">
        <f t="shared" si="589"/>
        <v/>
      </c>
      <c r="K2158" s="244"/>
      <c r="L2158" s="338"/>
      <c r="M2158" s="339"/>
      <c r="N2158" s="339"/>
      <c r="O2158" s="340"/>
      <c r="P2158" s="244"/>
      <c r="Q2158" s="338"/>
      <c r="R2158" s="339"/>
      <c r="S2158" s="339"/>
      <c r="T2158" s="339"/>
      <c r="U2158" s="339"/>
      <c r="V2158" s="339"/>
      <c r="W2158" s="340"/>
      <c r="X2158" s="340"/>
    </row>
    <row r="2159" spans="2:24" ht="16.8" hidden="1" thickBot="1">
      <c r="B2159" s="184"/>
      <c r="C2159" s="341" t="s">
        <v>1022</v>
      </c>
      <c r="D2159" s="334"/>
      <c r="E2159" s="384"/>
      <c r="F2159" s="384"/>
      <c r="G2159" s="384"/>
      <c r="H2159" s="384"/>
      <c r="I2159" s="307"/>
      <c r="J2159" s="243" t="str">
        <f t="shared" si="589"/>
        <v/>
      </c>
      <c r="K2159" s="244"/>
      <c r="L2159" s="342"/>
      <c r="M2159" s="343"/>
      <c r="N2159" s="343"/>
      <c r="O2159" s="344"/>
      <c r="P2159" s="244"/>
      <c r="Q2159" s="342"/>
      <c r="R2159" s="343"/>
      <c r="S2159" s="343"/>
      <c r="T2159" s="343"/>
      <c r="U2159" s="343"/>
      <c r="V2159" s="343"/>
      <c r="W2159" s="344"/>
      <c r="X2159" s="344"/>
    </row>
    <row r="2160" spans="2:24" ht="16.8" hidden="1" thickBot="1">
      <c r="B2160" s="185"/>
      <c r="C2160" s="345" t="s">
        <v>1686</v>
      </c>
      <c r="D2160" s="346"/>
      <c r="E2160" s="396"/>
      <c r="F2160" s="396"/>
      <c r="G2160" s="396"/>
      <c r="H2160" s="396"/>
      <c r="I2160" s="309"/>
      <c r="J2160" s="243" t="str">
        <f t="shared" si="589"/>
        <v/>
      </c>
      <c r="K2160" s="244"/>
      <c r="L2160" s="347"/>
      <c r="M2160" s="348"/>
      <c r="N2160" s="348"/>
      <c r="O2160" s="349"/>
      <c r="P2160" s="244"/>
      <c r="Q2160" s="347"/>
      <c r="R2160" s="348"/>
      <c r="S2160" s="348"/>
      <c r="T2160" s="348"/>
      <c r="U2160" s="348"/>
      <c r="V2160" s="348"/>
      <c r="W2160" s="349"/>
      <c r="X2160" s="349"/>
    </row>
    <row r="2161" spans="2:24" ht="18.600000000000001" thickBot="1">
      <c r="B2161" s="607"/>
      <c r="C2161" s="608" t="s">
        <v>1241</v>
      </c>
      <c r="D2161" s="609" t="s">
        <v>1023</v>
      </c>
      <c r="E2161" s="698"/>
      <c r="F2161" s="698">
        <f>SUM(F2043,F2046,F2052,F2060,F2061,F2079,F2083,F2089,F2092,F2093,F2094,F2095,F2099,F2108,F2114,F2115,F2116,F2117,F2124,F2128,F2129,F2130,F2131,F2134,F2135,F2143,F2146,F2147,F2152)+F2157</f>
        <v>66179</v>
      </c>
      <c r="G2161" s="698">
        <f>SUM(G2043,G2046,G2052,G2060,G2061,G2079,G2083,G2089,G2092,G2093,G2094,G2095,G2099,G2108,G2114,G2115,G2116,G2117,G2124,G2128,G2129,G2130,G2131,G2134,G2135,G2143,G2146,G2147,G2152)+G2157</f>
        <v>0</v>
      </c>
      <c r="H2161" s="698">
        <f>SUM(H2043,H2046,H2052,H2060,H2061,H2079,H2083,H2089,H2092,H2093,H2094,H2095,H2099,H2108,H2114,H2115,H2116,H2117,H2124,H2128,H2129,H2130,H2131,H2134,H2135,H2143,H2146,H2147,H2152)+H2157</f>
        <v>0</v>
      </c>
      <c r="I2161" s="698">
        <f>SUM(I2043,I2046,I2052,I2060,I2061,I2079,I2083,I2089,I2092,I2093,I2094,I2095,I2099,I2108,I2114,I2115,I2116,I2117,I2124,I2128,I2129,I2130,I2131,I2134,I2135,I2143,I2146,I2147,I2152)+I2157</f>
        <v>66179</v>
      </c>
      <c r="J2161" s="243">
        <f t="shared" si="589"/>
        <v>1</v>
      </c>
      <c r="K2161" s="439" t="str">
        <f>LEFT(C2040,1)</f>
        <v>4</v>
      </c>
      <c r="L2161" s="276">
        <f>SUM(L2043,L2046,L2052,L2060,L2061,L2079,L2083,L2089,L2092,L2093,L2094,L2095,L2099,L2108,L2114,L2115,L2116,L2117,L2124,L2128,L2129,L2130,L2131,L2134,L2135,L2143,L2146,L2147,L2152)+L2157</f>
        <v>0</v>
      </c>
      <c r="M2161" s="276">
        <f>SUM(M2043,M2046,M2052,M2060,M2061,M2079,M2083,M2089,M2092,M2093,M2094,M2095,M2099,M2108,M2114,M2115,M2116,M2117,M2124,M2128,M2129,M2130,M2131,M2134,M2135,M2143,M2146,M2147,M2152)+M2157</f>
        <v>0</v>
      </c>
      <c r="N2161" s="276">
        <f>SUM(N2043,N2046,N2052,N2060,N2061,N2079,N2083,N2089,N2092,N2093,N2094,N2095,N2099,N2108,N2114,N2115,N2116,N2117,N2124,N2128,N2129,N2130,N2131,N2134,N2135,N2143,N2146,N2147,N2152)+N2157</f>
        <v>66179</v>
      </c>
      <c r="O2161" s="276">
        <f>SUM(O2043,O2046,O2052,O2060,O2061,O2079,O2083,O2089,O2092,O2093,O2094,O2095,O2099,O2108,O2114,O2115,O2116,O2117,O2124,O2128,O2129,O2130,O2131,O2134,O2135,O2143,O2146,O2147,O2152)+O2157</f>
        <v>-66179</v>
      </c>
      <c r="P2161" s="222"/>
      <c r="Q2161" s="276">
        <f t="shared" ref="Q2161:W2161" si="593">SUM(Q2043,Q2046,Q2052,Q2060,Q2061,Q2079,Q2083,Q2089,Q2092,Q2093,Q2094,Q2095,Q2099,Q2108,Q2114,Q2115,Q2116,Q2117,Q2124,Q2128,Q2129,Q2130,Q2131,Q2134,Q2135,Q2143,Q2146,Q2147,Q2152)+Q2157</f>
        <v>0</v>
      </c>
      <c r="R2161" s="276">
        <f t="shared" si="593"/>
        <v>0</v>
      </c>
      <c r="S2161" s="276">
        <f t="shared" si="593"/>
        <v>9000</v>
      </c>
      <c r="T2161" s="276">
        <f t="shared" si="593"/>
        <v>-9000</v>
      </c>
      <c r="U2161" s="276">
        <f t="shared" si="593"/>
        <v>0</v>
      </c>
      <c r="V2161" s="276">
        <f t="shared" si="593"/>
        <v>0</v>
      </c>
      <c r="W2161" s="276">
        <f t="shared" si="593"/>
        <v>0</v>
      </c>
      <c r="X2161" s="313">
        <f>T2161-U2161-V2161-W2161</f>
        <v>-9000</v>
      </c>
    </row>
    <row r="2162" spans="2:24">
      <c r="B2162" s="554" t="s">
        <v>32</v>
      </c>
      <c r="C2162" s="186"/>
      <c r="I2162" s="219"/>
      <c r="J2162" s="221">
        <f>J2161</f>
        <v>1</v>
      </c>
      <c r="P2162"/>
    </row>
    <row r="2163" spans="2:24">
      <c r="B2163" s="392"/>
      <c r="C2163" s="392"/>
      <c r="D2163" s="393"/>
      <c r="E2163" s="392"/>
      <c r="F2163" s="392"/>
      <c r="G2163" s="392"/>
      <c r="H2163" s="392"/>
      <c r="I2163" s="394"/>
      <c r="J2163" s="221">
        <f>J2161</f>
        <v>1</v>
      </c>
      <c r="L2163" s="392"/>
      <c r="M2163" s="392"/>
      <c r="N2163" s="394"/>
      <c r="O2163" s="394"/>
      <c r="P2163" s="394"/>
      <c r="Q2163" s="392"/>
      <c r="R2163" s="392"/>
      <c r="S2163" s="394"/>
      <c r="T2163" s="394"/>
      <c r="U2163" s="392"/>
      <c r="V2163" s="394"/>
      <c r="W2163" s="394"/>
      <c r="X2163" s="394"/>
    </row>
    <row r="2164" spans="2:24" ht="18" hidden="1">
      <c r="B2164" s="402"/>
      <c r="C2164" s="402"/>
      <c r="D2164" s="402"/>
      <c r="E2164" s="402"/>
      <c r="F2164" s="402"/>
      <c r="G2164" s="402"/>
      <c r="H2164" s="402"/>
      <c r="I2164" s="484"/>
      <c r="J2164" s="440">
        <f>(IF(E2161&lt;&gt;0,$G$2,IF(I2161&lt;&gt;0,$G$2,"")))</f>
        <v>0</v>
      </c>
    </row>
    <row r="2165" spans="2:24" ht="18" hidden="1">
      <c r="B2165" s="402"/>
      <c r="C2165" s="402"/>
      <c r="D2165" s="474"/>
      <c r="E2165" s="402"/>
      <c r="F2165" s="402"/>
      <c r="G2165" s="402"/>
      <c r="H2165" s="402"/>
      <c r="I2165" s="484"/>
      <c r="J2165" s="440" t="str">
        <f>(IF(E2162&lt;&gt;0,$G$2,IF(I2162&lt;&gt;0,$G$2,"")))</f>
        <v/>
      </c>
    </row>
    <row r="2166" spans="2:24">
      <c r="E2166" s="278"/>
      <c r="F2166" s="278"/>
      <c r="G2166" s="278"/>
      <c r="H2166" s="278"/>
      <c r="I2166" s="282"/>
      <c r="J2166" s="221">
        <f>(IF($E2302&lt;&gt;0,$J$2,IF($I2302&lt;&gt;0,$J$2,"")))</f>
        <v>1</v>
      </c>
      <c r="L2166" s="278"/>
      <c r="M2166" s="278"/>
      <c r="N2166" s="282"/>
      <c r="O2166" s="282"/>
      <c r="P2166" s="282"/>
      <c r="Q2166" s="278"/>
      <c r="R2166" s="278"/>
      <c r="S2166" s="282"/>
      <c r="T2166" s="282"/>
      <c r="U2166" s="278"/>
      <c r="V2166" s="282"/>
      <c r="W2166" s="282"/>
    </row>
    <row r="2167" spans="2:24">
      <c r="C2167" s="227"/>
      <c r="D2167" s="228"/>
      <c r="E2167" s="278"/>
      <c r="F2167" s="278"/>
      <c r="G2167" s="278"/>
      <c r="H2167" s="278"/>
      <c r="I2167" s="282"/>
      <c r="J2167" s="221">
        <f>(IF($E2302&lt;&gt;0,$J$2,IF($I2302&lt;&gt;0,$J$2,"")))</f>
        <v>1</v>
      </c>
      <c r="L2167" s="278"/>
      <c r="M2167" s="278"/>
      <c r="N2167" s="282"/>
      <c r="O2167" s="282"/>
      <c r="P2167" s="282"/>
      <c r="Q2167" s="278"/>
      <c r="R2167" s="278"/>
      <c r="S2167" s="282"/>
      <c r="T2167" s="282"/>
      <c r="U2167" s="278"/>
      <c r="V2167" s="282"/>
      <c r="W2167" s="282"/>
    </row>
    <row r="2168" spans="2:24">
      <c r="B2168" s="935" t="str">
        <f>$B$7</f>
        <v>БЮДЖЕТ - НАЧАЛЕН ПЛАН
ПО ПЪЛНА ЕДИННА БЮДЖЕТНА КЛАСИФИКАЦИЯ</v>
      </c>
      <c r="C2168" s="936"/>
      <c r="D2168" s="936"/>
      <c r="E2168" s="278"/>
      <c r="F2168" s="278"/>
      <c r="G2168" s="278"/>
      <c r="H2168" s="278"/>
      <c r="I2168" s="282"/>
      <c r="J2168" s="221">
        <f>(IF($E2302&lt;&gt;0,$J$2,IF($I2302&lt;&gt;0,$J$2,"")))</f>
        <v>1</v>
      </c>
      <c r="L2168" s="278"/>
      <c r="M2168" s="278"/>
      <c r="N2168" s="282"/>
      <c r="O2168" s="282"/>
      <c r="P2168" s="282"/>
      <c r="Q2168" s="278"/>
      <c r="R2168" s="278"/>
      <c r="S2168" s="282"/>
      <c r="T2168" s="282"/>
      <c r="U2168" s="278"/>
      <c r="V2168" s="282"/>
      <c r="W2168" s="282"/>
    </row>
    <row r="2169" spans="2:24">
      <c r="C2169" s="227"/>
      <c r="D2169" s="228"/>
      <c r="E2169" s="279" t="s">
        <v>1654</v>
      </c>
      <c r="F2169" s="279" t="s">
        <v>1522</v>
      </c>
      <c r="G2169" s="278"/>
      <c r="H2169" s="278"/>
      <c r="I2169" s="282"/>
      <c r="J2169" s="221">
        <f>(IF($E2302&lt;&gt;0,$J$2,IF($I2302&lt;&gt;0,$J$2,"")))</f>
        <v>1</v>
      </c>
      <c r="L2169" s="278"/>
      <c r="M2169" s="278"/>
      <c r="N2169" s="282"/>
      <c r="O2169" s="282"/>
      <c r="P2169" s="282"/>
      <c r="Q2169" s="278"/>
      <c r="R2169" s="278"/>
      <c r="S2169" s="282"/>
      <c r="T2169" s="282"/>
      <c r="U2169" s="278"/>
      <c r="V2169" s="282"/>
      <c r="W2169" s="282"/>
    </row>
    <row r="2170" spans="2:24" ht="17.399999999999999">
      <c r="B2170" s="937" t="str">
        <f>$B$9</f>
        <v>Маджарово</v>
      </c>
      <c r="C2170" s="938"/>
      <c r="D2170" s="939"/>
      <c r="E2170" s="578">
        <f>$E$9</f>
        <v>45292</v>
      </c>
      <c r="F2170" s="579">
        <f>$F$9</f>
        <v>45657</v>
      </c>
      <c r="G2170" s="278"/>
      <c r="H2170" s="278"/>
      <c r="I2170" s="282"/>
      <c r="J2170" s="221">
        <f>(IF($E2302&lt;&gt;0,$J$2,IF($I2302&lt;&gt;0,$J$2,"")))</f>
        <v>1</v>
      </c>
      <c r="L2170" s="278"/>
      <c r="M2170" s="278"/>
      <c r="N2170" s="282"/>
      <c r="O2170" s="282"/>
      <c r="P2170" s="282"/>
      <c r="Q2170" s="278"/>
      <c r="R2170" s="278"/>
      <c r="S2170" s="282"/>
      <c r="T2170" s="282"/>
      <c r="U2170" s="278"/>
      <c r="V2170" s="282"/>
      <c r="W2170" s="282"/>
    </row>
    <row r="2171" spans="2:24">
      <c r="B2171" s="230" t="str">
        <f>$B$10</f>
        <v>(наименование на разпоредителя с бюджет)</v>
      </c>
      <c r="E2171" s="278"/>
      <c r="F2171" s="280">
        <f>$F$10</f>
        <v>0</v>
      </c>
      <c r="G2171" s="278"/>
      <c r="H2171" s="278"/>
      <c r="I2171" s="282"/>
      <c r="J2171" s="221">
        <f>(IF($E2302&lt;&gt;0,$J$2,IF($I2302&lt;&gt;0,$J$2,"")))</f>
        <v>1</v>
      </c>
      <c r="L2171" s="278"/>
      <c r="M2171" s="278"/>
      <c r="N2171" s="282"/>
      <c r="O2171" s="282"/>
      <c r="P2171" s="282"/>
      <c r="Q2171" s="278"/>
      <c r="R2171" s="278"/>
      <c r="S2171" s="282"/>
      <c r="T2171" s="282"/>
      <c r="U2171" s="278"/>
      <c r="V2171" s="282"/>
      <c r="W2171" s="282"/>
    </row>
    <row r="2172" spans="2:24">
      <c r="B2172" s="230"/>
      <c r="E2172" s="281"/>
      <c r="F2172" s="278"/>
      <c r="G2172" s="278"/>
      <c r="H2172" s="278"/>
      <c r="I2172" s="282"/>
      <c r="J2172" s="221">
        <f>(IF($E2302&lt;&gt;0,$J$2,IF($I2302&lt;&gt;0,$J$2,"")))</f>
        <v>1</v>
      </c>
      <c r="L2172" s="278"/>
      <c r="M2172" s="278"/>
      <c r="N2172" s="282"/>
      <c r="O2172" s="282"/>
      <c r="P2172" s="282"/>
      <c r="Q2172" s="278"/>
      <c r="R2172" s="278"/>
      <c r="S2172" s="282"/>
      <c r="T2172" s="282"/>
      <c r="U2172" s="278"/>
      <c r="V2172" s="282"/>
      <c r="W2172" s="282"/>
    </row>
    <row r="2173" spans="2:24" ht="18">
      <c r="B2173" s="906" t="str">
        <f>$B$12</f>
        <v>Маджарово</v>
      </c>
      <c r="C2173" s="907"/>
      <c r="D2173" s="908"/>
      <c r="E2173" s="229" t="s">
        <v>1655</v>
      </c>
      <c r="F2173" s="580" t="str">
        <f>$F$12</f>
        <v>7604</v>
      </c>
      <c r="G2173" s="278"/>
      <c r="H2173" s="278"/>
      <c r="I2173" s="282"/>
      <c r="J2173" s="221">
        <f>(IF($E2302&lt;&gt;0,$J$2,IF($I2302&lt;&gt;0,$J$2,"")))</f>
        <v>1</v>
      </c>
      <c r="L2173" s="278"/>
      <c r="M2173" s="278"/>
      <c r="N2173" s="282"/>
      <c r="O2173" s="282"/>
      <c r="P2173" s="282"/>
      <c r="Q2173" s="278"/>
      <c r="R2173" s="278"/>
      <c r="S2173" s="282"/>
      <c r="T2173" s="282"/>
      <c r="U2173" s="278"/>
      <c r="V2173" s="282"/>
      <c r="W2173" s="282"/>
    </row>
    <row r="2174" spans="2:24">
      <c r="B2174" s="581" t="str">
        <f>$B$13</f>
        <v>(наименование на първостепенния разпоредител с бюджет)</v>
      </c>
      <c r="E2174" s="281" t="s">
        <v>1656</v>
      </c>
      <c r="F2174" s="278"/>
      <c r="G2174" s="278"/>
      <c r="H2174" s="278"/>
      <c r="I2174" s="282"/>
      <c r="J2174" s="221">
        <f>(IF($E2302&lt;&gt;0,$J$2,IF($I2302&lt;&gt;0,$J$2,"")))</f>
        <v>1</v>
      </c>
      <c r="L2174" s="278"/>
      <c r="M2174" s="278"/>
      <c r="N2174" s="282"/>
      <c r="O2174" s="282"/>
      <c r="P2174" s="282"/>
      <c r="Q2174" s="278"/>
      <c r="R2174" s="278"/>
      <c r="S2174" s="282"/>
      <c r="T2174" s="282"/>
      <c r="U2174" s="278"/>
      <c r="V2174" s="282"/>
      <c r="W2174" s="282"/>
    </row>
    <row r="2175" spans="2:24" ht="18">
      <c r="B2175" s="230"/>
      <c r="D2175" s="441"/>
      <c r="E2175" s="277"/>
      <c r="F2175" s="277"/>
      <c r="G2175" s="277"/>
      <c r="H2175" s="277"/>
      <c r="I2175" s="384"/>
      <c r="J2175" s="221">
        <f>(IF($E2302&lt;&gt;0,$J$2,IF($I2302&lt;&gt;0,$J$2,"")))</f>
        <v>1</v>
      </c>
      <c r="L2175" s="278"/>
      <c r="M2175" s="278"/>
      <c r="N2175" s="282"/>
      <c r="O2175" s="282"/>
      <c r="P2175" s="282"/>
      <c r="Q2175" s="278"/>
      <c r="R2175" s="278"/>
      <c r="S2175" s="282"/>
      <c r="T2175" s="282"/>
      <c r="U2175" s="278"/>
      <c r="V2175" s="282"/>
      <c r="W2175" s="282"/>
    </row>
    <row r="2176" spans="2:24" ht="16.8" thickBot="1">
      <c r="C2176" s="227"/>
      <c r="D2176" s="228"/>
      <c r="E2176" s="278"/>
      <c r="F2176" s="281"/>
      <c r="G2176" s="281"/>
      <c r="H2176" s="281"/>
      <c r="I2176" s="284" t="s">
        <v>1657</v>
      </c>
      <c r="J2176" s="221">
        <f>(IF($E2302&lt;&gt;0,$J$2,IF($I2302&lt;&gt;0,$J$2,"")))</f>
        <v>1</v>
      </c>
      <c r="L2176" s="283" t="s">
        <v>91</v>
      </c>
      <c r="M2176" s="278"/>
      <c r="N2176" s="282"/>
      <c r="O2176" s="284" t="s">
        <v>1657</v>
      </c>
      <c r="P2176" s="282"/>
      <c r="Q2176" s="283" t="s">
        <v>92</v>
      </c>
      <c r="R2176" s="278"/>
      <c r="S2176" s="282"/>
      <c r="T2176" s="284" t="s">
        <v>1657</v>
      </c>
      <c r="U2176" s="278"/>
      <c r="V2176" s="282"/>
      <c r="W2176" s="284" t="s">
        <v>1657</v>
      </c>
    </row>
    <row r="2177" spans="2:24" ht="18.600000000000001" thickBot="1">
      <c r="B2177" s="672"/>
      <c r="C2177" s="673"/>
      <c r="D2177" s="674" t="s">
        <v>1054</v>
      </c>
      <c r="E2177" s="675"/>
      <c r="F2177" s="956" t="s">
        <v>1459</v>
      </c>
      <c r="G2177" s="957"/>
      <c r="H2177" s="958"/>
      <c r="I2177" s="959"/>
      <c r="J2177" s="221">
        <f>(IF($E2302&lt;&gt;0,$J$2,IF($I2302&lt;&gt;0,$J$2,"")))</f>
        <v>1</v>
      </c>
      <c r="L2177" s="916" t="s">
        <v>1893</v>
      </c>
      <c r="M2177" s="916" t="s">
        <v>1894</v>
      </c>
      <c r="N2177" s="918" t="s">
        <v>1895</v>
      </c>
      <c r="O2177" s="918" t="s">
        <v>93</v>
      </c>
      <c r="P2177" s="222"/>
      <c r="Q2177" s="918" t="s">
        <v>1896</v>
      </c>
      <c r="R2177" s="918" t="s">
        <v>1897</v>
      </c>
      <c r="S2177" s="918" t="s">
        <v>1898</v>
      </c>
      <c r="T2177" s="918" t="s">
        <v>94</v>
      </c>
      <c r="U2177" s="409" t="s">
        <v>95</v>
      </c>
      <c r="V2177" s="410"/>
      <c r="W2177" s="411"/>
      <c r="X2177" s="291"/>
    </row>
    <row r="2178" spans="2:24" ht="31.8" thickBot="1">
      <c r="B2178" s="676" t="s">
        <v>1573</v>
      </c>
      <c r="C2178" s="677" t="s">
        <v>1658</v>
      </c>
      <c r="D2178" s="678" t="s">
        <v>1055</v>
      </c>
      <c r="E2178" s="679"/>
      <c r="F2178" s="605" t="s">
        <v>1460</v>
      </c>
      <c r="G2178" s="605" t="s">
        <v>1461</v>
      </c>
      <c r="H2178" s="605" t="s">
        <v>1458</v>
      </c>
      <c r="I2178" s="605" t="s">
        <v>1048</v>
      </c>
      <c r="J2178" s="221">
        <f>(IF($E2302&lt;&gt;0,$J$2,IF($I2302&lt;&gt;0,$J$2,"")))</f>
        <v>1</v>
      </c>
      <c r="L2178" s="970"/>
      <c r="M2178" s="955"/>
      <c r="N2178" s="970"/>
      <c r="O2178" s="955"/>
      <c r="P2178" s="222"/>
      <c r="Q2178" s="967"/>
      <c r="R2178" s="967"/>
      <c r="S2178" s="967"/>
      <c r="T2178" s="967"/>
      <c r="U2178" s="412">
        <f>$C$3</f>
        <v>2024</v>
      </c>
      <c r="V2178" s="412">
        <f>$C$3+1</f>
        <v>2025</v>
      </c>
      <c r="W2178" s="412" t="str">
        <f>CONCATENATE("след ",$C$3+1)</f>
        <v>след 2025</v>
      </c>
      <c r="X2178" s="413" t="s">
        <v>96</v>
      </c>
    </row>
    <row r="2179" spans="2:24" ht="18" thickBot="1">
      <c r="B2179" s="506"/>
      <c r="C2179" s="397"/>
      <c r="D2179" s="295" t="s">
        <v>1243</v>
      </c>
      <c r="E2179" s="699"/>
      <c r="F2179" s="296"/>
      <c r="G2179" s="296"/>
      <c r="H2179" s="296"/>
      <c r="I2179" s="483"/>
      <c r="J2179" s="221">
        <f>(IF($E2302&lt;&gt;0,$J$2,IF($I2302&lt;&gt;0,$J$2,"")))</f>
        <v>1</v>
      </c>
      <c r="L2179" s="297" t="s">
        <v>97</v>
      </c>
      <c r="M2179" s="297" t="s">
        <v>98</v>
      </c>
      <c r="N2179" s="298" t="s">
        <v>99</v>
      </c>
      <c r="O2179" s="298" t="s">
        <v>100</v>
      </c>
      <c r="P2179" s="222"/>
      <c r="Q2179" s="504" t="s">
        <v>101</v>
      </c>
      <c r="R2179" s="504" t="s">
        <v>102</v>
      </c>
      <c r="S2179" s="504" t="s">
        <v>103</v>
      </c>
      <c r="T2179" s="504" t="s">
        <v>104</v>
      </c>
      <c r="U2179" s="504" t="s">
        <v>1025</v>
      </c>
      <c r="V2179" s="504" t="s">
        <v>1026</v>
      </c>
      <c r="W2179" s="504" t="s">
        <v>1027</v>
      </c>
      <c r="X2179" s="414" t="s">
        <v>1028</v>
      </c>
    </row>
    <row r="2180" spans="2:24" ht="122.4" thickBot="1">
      <c r="B2180" s="236"/>
      <c r="C2180" s="511">
        <f>VLOOKUP(D2180,OP_LIST2,2,FALSE)</f>
        <v>0</v>
      </c>
      <c r="D2180" s="512" t="s">
        <v>943</v>
      </c>
      <c r="E2180" s="700"/>
      <c r="F2180" s="368"/>
      <c r="G2180" s="368"/>
      <c r="H2180" s="368"/>
      <c r="I2180" s="303"/>
      <c r="J2180" s="221">
        <f>(IF($E2302&lt;&gt;0,$J$2,IF($I2302&lt;&gt;0,$J$2,"")))</f>
        <v>1</v>
      </c>
      <c r="L2180" s="415" t="s">
        <v>1029</v>
      </c>
      <c r="M2180" s="415" t="s">
        <v>1029</v>
      </c>
      <c r="N2180" s="415" t="s">
        <v>1030</v>
      </c>
      <c r="O2180" s="415" t="s">
        <v>1031</v>
      </c>
      <c r="P2180" s="222"/>
      <c r="Q2180" s="415" t="s">
        <v>1029</v>
      </c>
      <c r="R2180" s="415" t="s">
        <v>1029</v>
      </c>
      <c r="S2180" s="415" t="s">
        <v>1056</v>
      </c>
      <c r="T2180" s="415" t="s">
        <v>1033</v>
      </c>
      <c r="U2180" s="415" t="s">
        <v>1029</v>
      </c>
      <c r="V2180" s="415" t="s">
        <v>1029</v>
      </c>
      <c r="W2180" s="415" t="s">
        <v>1029</v>
      </c>
      <c r="X2180" s="306" t="s">
        <v>1034</v>
      </c>
    </row>
    <row r="2181" spans="2:24" ht="18" thickBot="1">
      <c r="B2181" s="510"/>
      <c r="C2181" s="513">
        <f>VLOOKUP(D2182,EBK_DEIN2,2,FALSE)</f>
        <v>5561</v>
      </c>
      <c r="D2181" s="505" t="s">
        <v>1443</v>
      </c>
      <c r="E2181" s="701"/>
      <c r="F2181" s="368"/>
      <c r="G2181" s="368"/>
      <c r="H2181" s="368"/>
      <c r="I2181" s="303"/>
      <c r="J2181" s="221">
        <f>(IF($E2302&lt;&gt;0,$J$2,IF($I2302&lt;&gt;0,$J$2,"")))</f>
        <v>1</v>
      </c>
      <c r="L2181" s="416"/>
      <c r="M2181" s="416"/>
      <c r="N2181" s="344"/>
      <c r="O2181" s="417"/>
      <c r="P2181" s="222"/>
      <c r="Q2181" s="416"/>
      <c r="R2181" s="416"/>
      <c r="S2181" s="344"/>
      <c r="T2181" s="417"/>
      <c r="U2181" s="416"/>
      <c r="V2181" s="344"/>
      <c r="W2181" s="417"/>
      <c r="X2181" s="418"/>
    </row>
    <row r="2182" spans="2:24" ht="18">
      <c r="B2182" s="419"/>
      <c r="C2182" s="238"/>
      <c r="D2182" s="502" t="s">
        <v>1792</v>
      </c>
      <c r="E2182" s="701"/>
      <c r="F2182" s="368"/>
      <c r="G2182" s="368"/>
      <c r="H2182" s="368"/>
      <c r="I2182" s="303"/>
      <c r="J2182" s="221">
        <f>(IF($E2302&lt;&gt;0,$J$2,IF($I2302&lt;&gt;0,$J$2,"")))</f>
        <v>1</v>
      </c>
      <c r="L2182" s="416"/>
      <c r="M2182" s="416"/>
      <c r="N2182" s="344"/>
      <c r="O2182" s="420">
        <f>SUMIF(O2185:O2186,"&lt;0")+SUMIF(O2188:O2192,"&lt;0")+SUMIF(O2194:O2201,"&lt;0")+SUMIF(O2203:O2219,"&lt;0")+SUMIF(O2225:O2229,"&lt;0")+SUMIF(O2231:O2236,"&lt;0")+SUMIF(O2242:O2248,"&lt;0")+SUMIF(O2255:O2256,"&lt;0")+SUMIF(O2259:O2264,"&lt;0")+SUMIF(O2266:O2271,"&lt;0")+SUMIF(O2275,"&lt;0")+SUMIF(O2277:O2283,"&lt;0")+SUMIF(O2285:O2287,"&lt;0")+SUMIF(O2289:O2292,"&lt;0")+SUMIF(O2294:O2295,"&lt;0")+SUMIF(O2298,"&lt;0")</f>
        <v>-110851</v>
      </c>
      <c r="P2182" s="222"/>
      <c r="Q2182" s="416"/>
      <c r="R2182" s="416"/>
      <c r="S2182" s="344"/>
      <c r="T2182" s="420">
        <f>SUMIF(T2185:T2186,"&lt;0")+SUMIF(T2188:T2192,"&lt;0")+SUMIF(T2194:T2201,"&lt;0")+SUMIF(T2203:T2219,"&lt;0")+SUMIF(T2225:T2229,"&lt;0")+SUMIF(T2231:T2236,"&lt;0")+SUMIF(T2242:T2248,"&lt;0")+SUMIF(T2255:T2256,"&lt;0")+SUMIF(T2259:T2264,"&lt;0")+SUMIF(T2266:T2271,"&lt;0")+SUMIF(T2275,"&lt;0")+SUMIF(T2277:T2283,"&lt;0")+SUMIF(T2285:T2287,"&lt;0")+SUMIF(T2289:T2292,"&lt;0")+SUMIF(T2294:T2295,"&lt;0")+SUMIF(T2298,"&lt;0")</f>
        <v>-43851</v>
      </c>
      <c r="U2182" s="416"/>
      <c r="V2182" s="344"/>
      <c r="W2182" s="417"/>
      <c r="X2182" s="308"/>
    </row>
    <row r="2183" spans="2:24" ht="18.600000000000001" thickBot="1">
      <c r="B2183" s="354"/>
      <c r="C2183" s="238"/>
      <c r="D2183" s="292" t="s">
        <v>1057</v>
      </c>
      <c r="E2183" s="701"/>
      <c r="F2183" s="368"/>
      <c r="G2183" s="368"/>
      <c r="H2183" s="368"/>
      <c r="I2183" s="303"/>
      <c r="J2183" s="221">
        <f>(IF($E2302&lt;&gt;0,$J$2,IF($I2302&lt;&gt;0,$J$2,"")))</f>
        <v>1</v>
      </c>
      <c r="L2183" s="416"/>
      <c r="M2183" s="416"/>
      <c r="N2183" s="344"/>
      <c r="O2183" s="417"/>
      <c r="P2183" s="222"/>
      <c r="Q2183" s="416"/>
      <c r="R2183" s="416"/>
      <c r="S2183" s="344"/>
      <c r="T2183" s="417"/>
      <c r="U2183" s="416"/>
      <c r="V2183" s="344"/>
      <c r="W2183" s="417"/>
      <c r="X2183" s="310"/>
    </row>
    <row r="2184" spans="2:24" ht="18.600000000000001" thickBot="1">
      <c r="B2184" s="680">
        <v>100</v>
      </c>
      <c r="C2184" s="960" t="s">
        <v>1244</v>
      </c>
      <c r="D2184" s="961"/>
      <c r="E2184" s="681"/>
      <c r="F2184" s="682">
        <f>SUM(F2185:F2186)</f>
        <v>55000</v>
      </c>
      <c r="G2184" s="683">
        <f>SUM(G2185:G2186)</f>
        <v>0</v>
      </c>
      <c r="H2184" s="683">
        <f>SUM(H2185:H2186)</f>
        <v>0</v>
      </c>
      <c r="I2184" s="683">
        <f>SUM(I2185:I2186)</f>
        <v>55000</v>
      </c>
      <c r="J2184" s="243">
        <f t="shared" ref="J2184:J2215" si="594">(IF($E2184&lt;&gt;0,$J$2,IF($I2184&lt;&gt;0,$J$2,"")))</f>
        <v>1</v>
      </c>
      <c r="K2184" s="244"/>
      <c r="L2184" s="311">
        <f>SUM(L2185:L2186)</f>
        <v>0</v>
      </c>
      <c r="M2184" s="312">
        <f>SUM(M2185:M2186)</f>
        <v>0</v>
      </c>
      <c r="N2184" s="421">
        <f>SUM(N2185:N2186)</f>
        <v>55000</v>
      </c>
      <c r="O2184" s="422">
        <f>SUM(O2185:O2186)</f>
        <v>-55000</v>
      </c>
      <c r="P2184" s="244"/>
      <c r="Q2184" s="705"/>
      <c r="R2184" s="706"/>
      <c r="S2184" s="707"/>
      <c r="T2184" s="706"/>
      <c r="U2184" s="706"/>
      <c r="V2184" s="706"/>
      <c r="W2184" s="708"/>
      <c r="X2184" s="313">
        <f t="shared" ref="X2184:X2215" si="595">T2184-U2184-V2184-W2184</f>
        <v>0</v>
      </c>
    </row>
    <row r="2185" spans="2:24" ht="18.600000000000001" thickBot="1">
      <c r="B2185" s="140"/>
      <c r="C2185" s="144">
        <v>101</v>
      </c>
      <c r="D2185" s="138" t="s">
        <v>1245</v>
      </c>
      <c r="E2185" s="702"/>
      <c r="F2185" s="449">
        <v>55000</v>
      </c>
      <c r="G2185" s="245"/>
      <c r="H2185" s="245"/>
      <c r="I2185" s="476">
        <f>F2185+G2185+H2185</f>
        <v>55000</v>
      </c>
      <c r="J2185" s="243">
        <f t="shared" si="594"/>
        <v>1</v>
      </c>
      <c r="K2185" s="244"/>
      <c r="L2185" s="423"/>
      <c r="M2185" s="252"/>
      <c r="N2185" s="315">
        <f>I2185</f>
        <v>55000</v>
      </c>
      <c r="O2185" s="424">
        <f>L2185+M2185-N2185</f>
        <v>-55000</v>
      </c>
      <c r="P2185" s="244"/>
      <c r="Q2185" s="661"/>
      <c r="R2185" s="665"/>
      <c r="S2185" s="665"/>
      <c r="T2185" s="665"/>
      <c r="U2185" s="665"/>
      <c r="V2185" s="665"/>
      <c r="W2185" s="709"/>
      <c r="X2185" s="313">
        <f t="shared" si="595"/>
        <v>0</v>
      </c>
    </row>
    <row r="2186" spans="2:24" ht="18.600000000000001" hidden="1" thickBot="1">
      <c r="B2186" s="140"/>
      <c r="C2186" s="137">
        <v>102</v>
      </c>
      <c r="D2186" s="139" t="s">
        <v>1246</v>
      </c>
      <c r="E2186" s="702"/>
      <c r="F2186" s="449"/>
      <c r="G2186" s="245"/>
      <c r="H2186" s="245"/>
      <c r="I2186" s="476">
        <f>F2186+G2186+H2186</f>
        <v>0</v>
      </c>
      <c r="J2186" s="243" t="str">
        <f t="shared" si="594"/>
        <v/>
      </c>
      <c r="K2186" s="244"/>
      <c r="L2186" s="423"/>
      <c r="M2186" s="252"/>
      <c r="N2186" s="315">
        <f>I2186</f>
        <v>0</v>
      </c>
      <c r="O2186" s="424">
        <f>L2186+M2186-N2186</f>
        <v>0</v>
      </c>
      <c r="P2186" s="244"/>
      <c r="Q2186" s="661"/>
      <c r="R2186" s="665"/>
      <c r="S2186" s="665"/>
      <c r="T2186" s="665"/>
      <c r="U2186" s="665"/>
      <c r="V2186" s="665"/>
      <c r="W2186" s="709"/>
      <c r="X2186" s="313">
        <f t="shared" si="595"/>
        <v>0</v>
      </c>
    </row>
    <row r="2187" spans="2:24" ht="18.600000000000001" hidden="1" thickBot="1">
      <c r="B2187" s="684">
        <v>200</v>
      </c>
      <c r="C2187" s="968" t="s">
        <v>1247</v>
      </c>
      <c r="D2187" s="968"/>
      <c r="E2187" s="685"/>
      <c r="F2187" s="686">
        <f>SUM(F2188:F2192)</f>
        <v>0</v>
      </c>
      <c r="G2187" s="687">
        <f>SUM(G2188:G2192)</f>
        <v>0</v>
      </c>
      <c r="H2187" s="687">
        <f>SUM(H2188:H2192)</f>
        <v>0</v>
      </c>
      <c r="I2187" s="687">
        <f>SUM(I2188:I2192)</f>
        <v>0</v>
      </c>
      <c r="J2187" s="243" t="str">
        <f t="shared" si="594"/>
        <v/>
      </c>
      <c r="K2187" s="244"/>
      <c r="L2187" s="316">
        <f>SUM(L2188:L2192)</f>
        <v>0</v>
      </c>
      <c r="M2187" s="317">
        <f>SUM(M2188:M2192)</f>
        <v>0</v>
      </c>
      <c r="N2187" s="425">
        <f>SUM(N2188:N2192)</f>
        <v>0</v>
      </c>
      <c r="O2187" s="426">
        <f>SUM(O2188:O2192)</f>
        <v>0</v>
      </c>
      <c r="P2187" s="244"/>
      <c r="Q2187" s="663"/>
      <c r="R2187" s="664"/>
      <c r="S2187" s="664"/>
      <c r="T2187" s="664"/>
      <c r="U2187" s="664"/>
      <c r="V2187" s="664"/>
      <c r="W2187" s="710"/>
      <c r="X2187" s="313">
        <f t="shared" si="595"/>
        <v>0</v>
      </c>
    </row>
    <row r="2188" spans="2:24" ht="18.600000000000001" hidden="1" thickBot="1">
      <c r="B2188" s="143"/>
      <c r="C2188" s="144">
        <v>201</v>
      </c>
      <c r="D2188" s="138" t="s">
        <v>1248</v>
      </c>
      <c r="E2188" s="702"/>
      <c r="F2188" s="449"/>
      <c r="G2188" s="245"/>
      <c r="H2188" s="245"/>
      <c r="I2188" s="476">
        <f>F2188+G2188+H2188</f>
        <v>0</v>
      </c>
      <c r="J2188" s="243" t="str">
        <f t="shared" si="594"/>
        <v/>
      </c>
      <c r="K2188" s="244"/>
      <c r="L2188" s="423"/>
      <c r="M2188" s="252"/>
      <c r="N2188" s="315">
        <f>I2188</f>
        <v>0</v>
      </c>
      <c r="O2188" s="424">
        <f>L2188+M2188-N2188</f>
        <v>0</v>
      </c>
      <c r="P2188" s="244"/>
      <c r="Q2188" s="661"/>
      <c r="R2188" s="665"/>
      <c r="S2188" s="665"/>
      <c r="T2188" s="665"/>
      <c r="U2188" s="665"/>
      <c r="V2188" s="665"/>
      <c r="W2188" s="709"/>
      <c r="X2188" s="313">
        <f t="shared" si="595"/>
        <v>0</v>
      </c>
    </row>
    <row r="2189" spans="2:24" ht="18.600000000000001" hidden="1" thickBot="1">
      <c r="B2189" s="136"/>
      <c r="C2189" s="137">
        <v>202</v>
      </c>
      <c r="D2189" s="145" t="s">
        <v>1249</v>
      </c>
      <c r="E2189" s="702"/>
      <c r="F2189" s="449"/>
      <c r="G2189" s="245"/>
      <c r="H2189" s="245"/>
      <c r="I2189" s="476">
        <f>F2189+G2189+H2189</f>
        <v>0</v>
      </c>
      <c r="J2189" s="243" t="str">
        <f t="shared" si="594"/>
        <v/>
      </c>
      <c r="K2189" s="244"/>
      <c r="L2189" s="423"/>
      <c r="M2189" s="252"/>
      <c r="N2189" s="315">
        <f>I2189</f>
        <v>0</v>
      </c>
      <c r="O2189" s="424">
        <f>L2189+M2189-N2189</f>
        <v>0</v>
      </c>
      <c r="P2189" s="244"/>
      <c r="Q2189" s="661"/>
      <c r="R2189" s="665"/>
      <c r="S2189" s="665"/>
      <c r="T2189" s="665"/>
      <c r="U2189" s="665"/>
      <c r="V2189" s="665"/>
      <c r="W2189" s="709"/>
      <c r="X2189" s="313">
        <f t="shared" si="595"/>
        <v>0</v>
      </c>
    </row>
    <row r="2190" spans="2:24" ht="32.4" hidden="1" thickBot="1">
      <c r="B2190" s="152"/>
      <c r="C2190" s="137">
        <v>205</v>
      </c>
      <c r="D2190" s="145" t="s">
        <v>900</v>
      </c>
      <c r="E2190" s="702"/>
      <c r="F2190" s="449"/>
      <c r="G2190" s="245"/>
      <c r="H2190" s="245"/>
      <c r="I2190" s="476">
        <f>F2190+G2190+H2190</f>
        <v>0</v>
      </c>
      <c r="J2190" s="243" t="str">
        <f t="shared" si="594"/>
        <v/>
      </c>
      <c r="K2190" s="244"/>
      <c r="L2190" s="423"/>
      <c r="M2190" s="252"/>
      <c r="N2190" s="315">
        <f>I2190</f>
        <v>0</v>
      </c>
      <c r="O2190" s="424">
        <f>L2190+M2190-N2190</f>
        <v>0</v>
      </c>
      <c r="P2190" s="244"/>
      <c r="Q2190" s="661"/>
      <c r="R2190" s="665"/>
      <c r="S2190" s="665"/>
      <c r="T2190" s="665"/>
      <c r="U2190" s="665"/>
      <c r="V2190" s="665"/>
      <c r="W2190" s="709"/>
      <c r="X2190" s="313">
        <f t="shared" si="595"/>
        <v>0</v>
      </c>
    </row>
    <row r="2191" spans="2:24" ht="18.600000000000001" hidden="1" thickBot="1">
      <c r="B2191" s="152"/>
      <c r="C2191" s="137">
        <v>208</v>
      </c>
      <c r="D2191" s="159" t="s">
        <v>901</v>
      </c>
      <c r="E2191" s="702"/>
      <c r="F2191" s="449"/>
      <c r="G2191" s="245"/>
      <c r="H2191" s="245"/>
      <c r="I2191" s="476">
        <f>F2191+G2191+H2191</f>
        <v>0</v>
      </c>
      <c r="J2191" s="243" t="str">
        <f t="shared" si="594"/>
        <v/>
      </c>
      <c r="K2191" s="244"/>
      <c r="L2191" s="423"/>
      <c r="M2191" s="252"/>
      <c r="N2191" s="315">
        <f>I2191</f>
        <v>0</v>
      </c>
      <c r="O2191" s="424">
        <f>L2191+M2191-N2191</f>
        <v>0</v>
      </c>
      <c r="P2191" s="244"/>
      <c r="Q2191" s="661"/>
      <c r="R2191" s="665"/>
      <c r="S2191" s="665"/>
      <c r="T2191" s="665"/>
      <c r="U2191" s="665"/>
      <c r="V2191" s="665"/>
      <c r="W2191" s="709"/>
      <c r="X2191" s="313">
        <f t="shared" si="595"/>
        <v>0</v>
      </c>
    </row>
    <row r="2192" spans="2:24" ht="18.600000000000001" hidden="1" thickBot="1">
      <c r="B2192" s="143"/>
      <c r="C2192" s="142">
        <v>209</v>
      </c>
      <c r="D2192" s="148" t="s">
        <v>902</v>
      </c>
      <c r="E2192" s="702"/>
      <c r="F2192" s="449"/>
      <c r="G2192" s="245"/>
      <c r="H2192" s="245"/>
      <c r="I2192" s="476">
        <f>F2192+G2192+H2192</f>
        <v>0</v>
      </c>
      <c r="J2192" s="243" t="str">
        <f t="shared" si="594"/>
        <v/>
      </c>
      <c r="K2192" s="244"/>
      <c r="L2192" s="423"/>
      <c r="M2192" s="252"/>
      <c r="N2192" s="315">
        <f>I2192</f>
        <v>0</v>
      </c>
      <c r="O2192" s="424">
        <f>L2192+M2192-N2192</f>
        <v>0</v>
      </c>
      <c r="P2192" s="244"/>
      <c r="Q2192" s="661"/>
      <c r="R2192" s="665"/>
      <c r="S2192" s="665"/>
      <c r="T2192" s="665"/>
      <c r="U2192" s="665"/>
      <c r="V2192" s="665"/>
      <c r="W2192" s="709"/>
      <c r="X2192" s="313">
        <f t="shared" si="595"/>
        <v>0</v>
      </c>
    </row>
    <row r="2193" spans="2:24" ht="18.600000000000001" thickBot="1">
      <c r="B2193" s="684">
        <v>500</v>
      </c>
      <c r="C2193" s="969" t="s">
        <v>203</v>
      </c>
      <c r="D2193" s="969"/>
      <c r="E2193" s="685"/>
      <c r="F2193" s="686">
        <f>SUM(F2194:F2200)</f>
        <v>12000</v>
      </c>
      <c r="G2193" s="687">
        <f>SUM(G2194:G2200)</f>
        <v>0</v>
      </c>
      <c r="H2193" s="687">
        <f>SUM(H2194:H2200)</f>
        <v>0</v>
      </c>
      <c r="I2193" s="687">
        <f>SUM(I2194:I2200)</f>
        <v>12000</v>
      </c>
      <c r="J2193" s="243">
        <f t="shared" si="594"/>
        <v>1</v>
      </c>
      <c r="K2193" s="244"/>
      <c r="L2193" s="316">
        <f>SUM(L2194:L2200)</f>
        <v>0</v>
      </c>
      <c r="M2193" s="317">
        <f>SUM(M2194:M2200)</f>
        <v>0</v>
      </c>
      <c r="N2193" s="425">
        <f>SUM(N2194:N2200)</f>
        <v>12000</v>
      </c>
      <c r="O2193" s="426">
        <f>SUM(O2194:O2200)</f>
        <v>-12000</v>
      </c>
      <c r="P2193" s="244"/>
      <c r="Q2193" s="663"/>
      <c r="R2193" s="664"/>
      <c r="S2193" s="665"/>
      <c r="T2193" s="664"/>
      <c r="U2193" s="664"/>
      <c r="V2193" s="664"/>
      <c r="W2193" s="710"/>
      <c r="X2193" s="313">
        <f t="shared" si="595"/>
        <v>0</v>
      </c>
    </row>
    <row r="2194" spans="2:24" ht="18.600000000000001" thickBot="1">
      <c r="B2194" s="143"/>
      <c r="C2194" s="160">
        <v>551</v>
      </c>
      <c r="D2194" s="456" t="s">
        <v>204</v>
      </c>
      <c r="E2194" s="702"/>
      <c r="F2194" s="449">
        <v>8000</v>
      </c>
      <c r="G2194" s="245"/>
      <c r="H2194" s="245"/>
      <c r="I2194" s="476">
        <f t="shared" ref="I2194:I2201" si="596">F2194+G2194+H2194</f>
        <v>8000</v>
      </c>
      <c r="J2194" s="243">
        <f t="shared" si="594"/>
        <v>1</v>
      </c>
      <c r="K2194" s="244"/>
      <c r="L2194" s="423"/>
      <c r="M2194" s="252"/>
      <c r="N2194" s="315">
        <f t="shared" ref="N2194:N2201" si="597">I2194</f>
        <v>8000</v>
      </c>
      <c r="O2194" s="424">
        <f t="shared" ref="O2194:O2201" si="598">L2194+M2194-N2194</f>
        <v>-8000</v>
      </c>
      <c r="P2194" s="244"/>
      <c r="Q2194" s="661"/>
      <c r="R2194" s="665"/>
      <c r="S2194" s="665"/>
      <c r="T2194" s="665"/>
      <c r="U2194" s="665"/>
      <c r="V2194" s="665"/>
      <c r="W2194" s="709"/>
      <c r="X2194" s="313">
        <f t="shared" si="595"/>
        <v>0</v>
      </c>
    </row>
    <row r="2195" spans="2:24" ht="18.600000000000001" hidden="1" thickBot="1">
      <c r="B2195" s="143"/>
      <c r="C2195" s="161">
        <v>552</v>
      </c>
      <c r="D2195" s="457" t="s">
        <v>205</v>
      </c>
      <c r="E2195" s="702"/>
      <c r="F2195" s="449"/>
      <c r="G2195" s="245"/>
      <c r="H2195" s="245"/>
      <c r="I2195" s="476">
        <f t="shared" si="596"/>
        <v>0</v>
      </c>
      <c r="J2195" s="243" t="str">
        <f t="shared" si="594"/>
        <v/>
      </c>
      <c r="K2195" s="244"/>
      <c r="L2195" s="423"/>
      <c r="M2195" s="252"/>
      <c r="N2195" s="315">
        <f t="shared" si="597"/>
        <v>0</v>
      </c>
      <c r="O2195" s="424">
        <f t="shared" si="598"/>
        <v>0</v>
      </c>
      <c r="P2195" s="244"/>
      <c r="Q2195" s="661"/>
      <c r="R2195" s="665"/>
      <c r="S2195" s="665"/>
      <c r="T2195" s="665"/>
      <c r="U2195" s="665"/>
      <c r="V2195" s="665"/>
      <c r="W2195" s="709"/>
      <c r="X2195" s="313">
        <f t="shared" si="595"/>
        <v>0</v>
      </c>
    </row>
    <row r="2196" spans="2:24" ht="18.600000000000001" hidden="1" thickBot="1">
      <c r="B2196" s="143"/>
      <c r="C2196" s="161">
        <v>558</v>
      </c>
      <c r="D2196" s="457" t="s">
        <v>1674</v>
      </c>
      <c r="E2196" s="702"/>
      <c r="F2196" s="592">
        <v>0</v>
      </c>
      <c r="G2196" s="592">
        <v>0</v>
      </c>
      <c r="H2196" s="592">
        <v>0</v>
      </c>
      <c r="I2196" s="476">
        <f t="shared" si="596"/>
        <v>0</v>
      </c>
      <c r="J2196" s="243" t="str">
        <f t="shared" si="594"/>
        <v/>
      </c>
      <c r="K2196" s="244"/>
      <c r="L2196" s="423"/>
      <c r="M2196" s="252"/>
      <c r="N2196" s="315">
        <f t="shared" si="597"/>
        <v>0</v>
      </c>
      <c r="O2196" s="424">
        <f t="shared" si="598"/>
        <v>0</v>
      </c>
      <c r="P2196" s="244"/>
      <c r="Q2196" s="661"/>
      <c r="R2196" s="665"/>
      <c r="S2196" s="665"/>
      <c r="T2196" s="665"/>
      <c r="U2196" s="665"/>
      <c r="V2196" s="665"/>
      <c r="W2196" s="709"/>
      <c r="X2196" s="313">
        <f t="shared" si="595"/>
        <v>0</v>
      </c>
    </row>
    <row r="2197" spans="2:24" ht="18.600000000000001" thickBot="1">
      <c r="B2197" s="143"/>
      <c r="C2197" s="161">
        <v>560</v>
      </c>
      <c r="D2197" s="458" t="s">
        <v>206</v>
      </c>
      <c r="E2197" s="702"/>
      <c r="F2197" s="449">
        <v>3000</v>
      </c>
      <c r="G2197" s="245"/>
      <c r="H2197" s="245"/>
      <c r="I2197" s="476">
        <f t="shared" si="596"/>
        <v>3000</v>
      </c>
      <c r="J2197" s="243">
        <f t="shared" si="594"/>
        <v>1</v>
      </c>
      <c r="K2197" s="244"/>
      <c r="L2197" s="423"/>
      <c r="M2197" s="252"/>
      <c r="N2197" s="315">
        <f t="shared" si="597"/>
        <v>3000</v>
      </c>
      <c r="O2197" s="424">
        <f t="shared" si="598"/>
        <v>-3000</v>
      </c>
      <c r="P2197" s="244"/>
      <c r="Q2197" s="661"/>
      <c r="R2197" s="665"/>
      <c r="S2197" s="665"/>
      <c r="T2197" s="665"/>
      <c r="U2197" s="665"/>
      <c r="V2197" s="665"/>
      <c r="W2197" s="709"/>
      <c r="X2197" s="313">
        <f t="shared" si="595"/>
        <v>0</v>
      </c>
    </row>
    <row r="2198" spans="2:24" ht="18.600000000000001" thickBot="1">
      <c r="B2198" s="143"/>
      <c r="C2198" s="161">
        <v>580</v>
      </c>
      <c r="D2198" s="457" t="s">
        <v>207</v>
      </c>
      <c r="E2198" s="702"/>
      <c r="F2198" s="449">
        <v>1000</v>
      </c>
      <c r="G2198" s="245"/>
      <c r="H2198" s="245"/>
      <c r="I2198" s="476">
        <f t="shared" si="596"/>
        <v>1000</v>
      </c>
      <c r="J2198" s="243">
        <f t="shared" si="594"/>
        <v>1</v>
      </c>
      <c r="K2198" s="244"/>
      <c r="L2198" s="423"/>
      <c r="M2198" s="252"/>
      <c r="N2198" s="315">
        <f t="shared" si="597"/>
        <v>1000</v>
      </c>
      <c r="O2198" s="424">
        <f t="shared" si="598"/>
        <v>-1000</v>
      </c>
      <c r="P2198" s="244"/>
      <c r="Q2198" s="661"/>
      <c r="R2198" s="665"/>
      <c r="S2198" s="665"/>
      <c r="T2198" s="665"/>
      <c r="U2198" s="665"/>
      <c r="V2198" s="665"/>
      <c r="W2198" s="709"/>
      <c r="X2198" s="313">
        <f t="shared" si="595"/>
        <v>0</v>
      </c>
    </row>
    <row r="2199" spans="2:24" ht="18.600000000000001" hidden="1" thickBot="1">
      <c r="B2199" s="143"/>
      <c r="C2199" s="161">
        <v>588</v>
      </c>
      <c r="D2199" s="457" t="s">
        <v>1679</v>
      </c>
      <c r="E2199" s="702"/>
      <c r="F2199" s="592">
        <v>0</v>
      </c>
      <c r="G2199" s="592">
        <v>0</v>
      </c>
      <c r="H2199" s="592">
        <v>0</v>
      </c>
      <c r="I2199" s="476">
        <f t="shared" si="596"/>
        <v>0</v>
      </c>
      <c r="J2199" s="243" t="str">
        <f t="shared" si="594"/>
        <v/>
      </c>
      <c r="K2199" s="244"/>
      <c r="L2199" s="423"/>
      <c r="M2199" s="252"/>
      <c r="N2199" s="315">
        <f t="shared" si="597"/>
        <v>0</v>
      </c>
      <c r="O2199" s="424">
        <f t="shared" si="598"/>
        <v>0</v>
      </c>
      <c r="P2199" s="244"/>
      <c r="Q2199" s="661"/>
      <c r="R2199" s="665"/>
      <c r="S2199" s="665"/>
      <c r="T2199" s="665"/>
      <c r="U2199" s="665"/>
      <c r="V2199" s="665"/>
      <c r="W2199" s="709"/>
      <c r="X2199" s="313">
        <f t="shared" si="595"/>
        <v>0</v>
      </c>
    </row>
    <row r="2200" spans="2:24" ht="32.4" hidden="1" thickBot="1">
      <c r="B2200" s="143"/>
      <c r="C2200" s="162">
        <v>590</v>
      </c>
      <c r="D2200" s="459" t="s">
        <v>208</v>
      </c>
      <c r="E2200" s="702"/>
      <c r="F2200" s="449"/>
      <c r="G2200" s="245"/>
      <c r="H2200" s="245"/>
      <c r="I2200" s="476">
        <f t="shared" si="596"/>
        <v>0</v>
      </c>
      <c r="J2200" s="243" t="str">
        <f t="shared" si="594"/>
        <v/>
      </c>
      <c r="K2200" s="244"/>
      <c r="L2200" s="423"/>
      <c r="M2200" s="252"/>
      <c r="N2200" s="315">
        <f t="shared" si="597"/>
        <v>0</v>
      </c>
      <c r="O2200" s="424">
        <f t="shared" si="598"/>
        <v>0</v>
      </c>
      <c r="P2200" s="244"/>
      <c r="Q2200" s="661"/>
      <c r="R2200" s="665"/>
      <c r="S2200" s="665"/>
      <c r="T2200" s="665"/>
      <c r="U2200" s="665"/>
      <c r="V2200" s="665"/>
      <c r="W2200" s="709"/>
      <c r="X2200" s="313">
        <f t="shared" si="595"/>
        <v>0</v>
      </c>
    </row>
    <row r="2201" spans="2:24" ht="18.600000000000001" hidden="1" thickBot="1">
      <c r="B2201" s="684">
        <v>800</v>
      </c>
      <c r="C2201" s="969" t="s">
        <v>1058</v>
      </c>
      <c r="D2201" s="969"/>
      <c r="E2201" s="685"/>
      <c r="F2201" s="688"/>
      <c r="G2201" s="689"/>
      <c r="H2201" s="689"/>
      <c r="I2201" s="690">
        <f t="shared" si="596"/>
        <v>0</v>
      </c>
      <c r="J2201" s="243" t="str">
        <f t="shared" si="594"/>
        <v/>
      </c>
      <c r="K2201" s="244"/>
      <c r="L2201" s="428"/>
      <c r="M2201" s="254"/>
      <c r="N2201" s="315">
        <f t="shared" si="597"/>
        <v>0</v>
      </c>
      <c r="O2201" s="424">
        <f t="shared" si="598"/>
        <v>0</v>
      </c>
      <c r="P2201" s="244"/>
      <c r="Q2201" s="663"/>
      <c r="R2201" s="664"/>
      <c r="S2201" s="665"/>
      <c r="T2201" s="665"/>
      <c r="U2201" s="664"/>
      <c r="V2201" s="665"/>
      <c r="W2201" s="709"/>
      <c r="X2201" s="313">
        <f t="shared" si="595"/>
        <v>0</v>
      </c>
    </row>
    <row r="2202" spans="2:24" ht="18.600000000000001" thickBot="1">
      <c r="B2202" s="684">
        <v>1000</v>
      </c>
      <c r="C2202" s="971" t="s">
        <v>210</v>
      </c>
      <c r="D2202" s="971"/>
      <c r="E2202" s="685"/>
      <c r="F2202" s="686">
        <f>SUM(F2203:F2219)</f>
        <v>43851</v>
      </c>
      <c r="G2202" s="687">
        <f>SUM(G2203:G2219)</f>
        <v>0</v>
      </c>
      <c r="H2202" s="687">
        <f>SUM(H2203:H2219)</f>
        <v>0</v>
      </c>
      <c r="I2202" s="687">
        <f>SUM(I2203:I2219)</f>
        <v>43851</v>
      </c>
      <c r="J2202" s="243">
        <f t="shared" si="594"/>
        <v>1</v>
      </c>
      <c r="K2202" s="244"/>
      <c r="L2202" s="316">
        <f>SUM(L2203:L2219)</f>
        <v>0</v>
      </c>
      <c r="M2202" s="317">
        <f>SUM(M2203:M2219)</f>
        <v>0</v>
      </c>
      <c r="N2202" s="425">
        <f>SUM(N2203:N2219)</f>
        <v>43851</v>
      </c>
      <c r="O2202" s="426">
        <f>SUM(O2203:O2219)</f>
        <v>-43851</v>
      </c>
      <c r="P2202" s="244"/>
      <c r="Q2202" s="316">
        <f t="shared" ref="Q2202:W2202" si="599">SUM(Q2203:Q2219)</f>
        <v>0</v>
      </c>
      <c r="R2202" s="317">
        <f t="shared" si="599"/>
        <v>0</v>
      </c>
      <c r="S2202" s="317">
        <f t="shared" si="599"/>
        <v>43851</v>
      </c>
      <c r="T2202" s="317">
        <f t="shared" si="599"/>
        <v>-43851</v>
      </c>
      <c r="U2202" s="317">
        <f t="shared" si="599"/>
        <v>0</v>
      </c>
      <c r="V2202" s="317">
        <f t="shared" si="599"/>
        <v>0</v>
      </c>
      <c r="W2202" s="426">
        <f t="shared" si="599"/>
        <v>0</v>
      </c>
      <c r="X2202" s="313">
        <f t="shared" si="595"/>
        <v>-43851</v>
      </c>
    </row>
    <row r="2203" spans="2:24" ht="18.600000000000001" hidden="1" thickBot="1">
      <c r="B2203" s="136"/>
      <c r="C2203" s="144">
        <v>1011</v>
      </c>
      <c r="D2203" s="163" t="s">
        <v>211</v>
      </c>
      <c r="E2203" s="702"/>
      <c r="F2203" s="449"/>
      <c r="G2203" s="245"/>
      <c r="H2203" s="245"/>
      <c r="I2203" s="476">
        <f t="shared" ref="I2203:I2219" si="600">F2203+G2203+H2203</f>
        <v>0</v>
      </c>
      <c r="J2203" s="243" t="str">
        <f t="shared" si="594"/>
        <v/>
      </c>
      <c r="K2203" s="244"/>
      <c r="L2203" s="423"/>
      <c r="M2203" s="252"/>
      <c r="N2203" s="315">
        <f t="shared" ref="N2203:N2219" si="601">I2203</f>
        <v>0</v>
      </c>
      <c r="O2203" s="424">
        <f t="shared" ref="O2203:O2219" si="602">L2203+M2203-N2203</f>
        <v>0</v>
      </c>
      <c r="P2203" s="244"/>
      <c r="Q2203" s="423"/>
      <c r="R2203" s="252"/>
      <c r="S2203" s="429">
        <f t="shared" ref="S2203:S2210" si="603">+IF(+(L2203+M2203)&gt;=I2203,+M2203,+(+I2203-L2203))</f>
        <v>0</v>
      </c>
      <c r="T2203" s="315">
        <f t="shared" ref="T2203:T2210" si="604">Q2203+R2203-S2203</f>
        <v>0</v>
      </c>
      <c r="U2203" s="252"/>
      <c r="V2203" s="252"/>
      <c r="W2203" s="253"/>
      <c r="X2203" s="313">
        <f t="shared" si="595"/>
        <v>0</v>
      </c>
    </row>
    <row r="2204" spans="2:24" ht="18.600000000000001" hidden="1" thickBot="1">
      <c r="B2204" s="136"/>
      <c r="C2204" s="137">
        <v>1012</v>
      </c>
      <c r="D2204" s="145" t="s">
        <v>212</v>
      </c>
      <c r="E2204" s="702"/>
      <c r="F2204" s="449"/>
      <c r="G2204" s="245"/>
      <c r="H2204" s="245"/>
      <c r="I2204" s="476">
        <f t="shared" si="600"/>
        <v>0</v>
      </c>
      <c r="J2204" s="243" t="str">
        <f t="shared" si="594"/>
        <v/>
      </c>
      <c r="K2204" s="244"/>
      <c r="L2204" s="423"/>
      <c r="M2204" s="252"/>
      <c r="N2204" s="315">
        <f t="shared" si="601"/>
        <v>0</v>
      </c>
      <c r="O2204" s="424">
        <f t="shared" si="602"/>
        <v>0</v>
      </c>
      <c r="P2204" s="244"/>
      <c r="Q2204" s="423"/>
      <c r="R2204" s="252"/>
      <c r="S2204" s="429">
        <f t="shared" si="603"/>
        <v>0</v>
      </c>
      <c r="T2204" s="315">
        <f t="shared" si="604"/>
        <v>0</v>
      </c>
      <c r="U2204" s="252"/>
      <c r="V2204" s="252"/>
      <c r="W2204" s="253"/>
      <c r="X2204" s="313">
        <f t="shared" si="595"/>
        <v>0</v>
      </c>
    </row>
    <row r="2205" spans="2:24" ht="18.600000000000001" hidden="1" thickBot="1">
      <c r="B2205" s="136"/>
      <c r="C2205" s="137">
        <v>1013</v>
      </c>
      <c r="D2205" s="145" t="s">
        <v>213</v>
      </c>
      <c r="E2205" s="702"/>
      <c r="F2205" s="449"/>
      <c r="G2205" s="245"/>
      <c r="H2205" s="245"/>
      <c r="I2205" s="476">
        <f t="shared" si="600"/>
        <v>0</v>
      </c>
      <c r="J2205" s="243" t="str">
        <f t="shared" si="594"/>
        <v/>
      </c>
      <c r="K2205" s="244"/>
      <c r="L2205" s="423"/>
      <c r="M2205" s="252"/>
      <c r="N2205" s="315">
        <f t="shared" si="601"/>
        <v>0</v>
      </c>
      <c r="O2205" s="424">
        <f t="shared" si="602"/>
        <v>0</v>
      </c>
      <c r="P2205" s="244"/>
      <c r="Q2205" s="423"/>
      <c r="R2205" s="252"/>
      <c r="S2205" s="429">
        <f t="shared" si="603"/>
        <v>0</v>
      </c>
      <c r="T2205" s="315">
        <f t="shared" si="604"/>
        <v>0</v>
      </c>
      <c r="U2205" s="252"/>
      <c r="V2205" s="252"/>
      <c r="W2205" s="253"/>
      <c r="X2205" s="313">
        <f t="shared" si="595"/>
        <v>0</v>
      </c>
    </row>
    <row r="2206" spans="2:24" ht="18.600000000000001" hidden="1" thickBot="1">
      <c r="B2206" s="136"/>
      <c r="C2206" s="137">
        <v>1014</v>
      </c>
      <c r="D2206" s="145" t="s">
        <v>214</v>
      </c>
      <c r="E2206" s="702"/>
      <c r="F2206" s="449"/>
      <c r="G2206" s="245"/>
      <c r="H2206" s="245"/>
      <c r="I2206" s="476">
        <f t="shared" si="600"/>
        <v>0</v>
      </c>
      <c r="J2206" s="243" t="str">
        <f t="shared" si="594"/>
        <v/>
      </c>
      <c r="K2206" s="244"/>
      <c r="L2206" s="423"/>
      <c r="M2206" s="252"/>
      <c r="N2206" s="315">
        <f t="shared" si="601"/>
        <v>0</v>
      </c>
      <c r="O2206" s="424">
        <f t="shared" si="602"/>
        <v>0</v>
      </c>
      <c r="P2206" s="244"/>
      <c r="Q2206" s="423"/>
      <c r="R2206" s="252"/>
      <c r="S2206" s="429">
        <f t="shared" si="603"/>
        <v>0</v>
      </c>
      <c r="T2206" s="315">
        <f t="shared" si="604"/>
        <v>0</v>
      </c>
      <c r="U2206" s="252"/>
      <c r="V2206" s="252"/>
      <c r="W2206" s="253"/>
      <c r="X2206" s="313">
        <f t="shared" si="595"/>
        <v>0</v>
      </c>
    </row>
    <row r="2207" spans="2:24" ht="18.600000000000001" thickBot="1">
      <c r="B2207" s="136"/>
      <c r="C2207" s="137">
        <v>1015</v>
      </c>
      <c r="D2207" s="145" t="s">
        <v>215</v>
      </c>
      <c r="E2207" s="702"/>
      <c r="F2207" s="449">
        <v>20000</v>
      </c>
      <c r="G2207" s="245"/>
      <c r="H2207" s="245"/>
      <c r="I2207" s="476">
        <f t="shared" si="600"/>
        <v>20000</v>
      </c>
      <c r="J2207" s="243">
        <f t="shared" si="594"/>
        <v>1</v>
      </c>
      <c r="K2207" s="244"/>
      <c r="L2207" s="423"/>
      <c r="M2207" s="252"/>
      <c r="N2207" s="315">
        <f t="shared" si="601"/>
        <v>20000</v>
      </c>
      <c r="O2207" s="424">
        <f t="shared" si="602"/>
        <v>-20000</v>
      </c>
      <c r="P2207" s="244"/>
      <c r="Q2207" s="423"/>
      <c r="R2207" s="252"/>
      <c r="S2207" s="429">
        <f t="shared" si="603"/>
        <v>20000</v>
      </c>
      <c r="T2207" s="315">
        <f t="shared" si="604"/>
        <v>-20000</v>
      </c>
      <c r="U2207" s="252"/>
      <c r="V2207" s="252"/>
      <c r="W2207" s="253"/>
      <c r="X2207" s="313">
        <f t="shared" si="595"/>
        <v>-20000</v>
      </c>
    </row>
    <row r="2208" spans="2:24" ht="18.600000000000001" hidden="1" thickBot="1">
      <c r="B2208" s="136"/>
      <c r="C2208" s="137">
        <v>1016</v>
      </c>
      <c r="D2208" s="145" t="s">
        <v>216</v>
      </c>
      <c r="E2208" s="702"/>
      <c r="F2208" s="449"/>
      <c r="G2208" s="245"/>
      <c r="H2208" s="245"/>
      <c r="I2208" s="476">
        <f t="shared" si="600"/>
        <v>0</v>
      </c>
      <c r="J2208" s="243" t="str">
        <f t="shared" si="594"/>
        <v/>
      </c>
      <c r="K2208" s="244"/>
      <c r="L2208" s="423"/>
      <c r="M2208" s="252"/>
      <c r="N2208" s="315">
        <f t="shared" si="601"/>
        <v>0</v>
      </c>
      <c r="O2208" s="424">
        <f t="shared" si="602"/>
        <v>0</v>
      </c>
      <c r="P2208" s="244"/>
      <c r="Q2208" s="423"/>
      <c r="R2208" s="252"/>
      <c r="S2208" s="429">
        <f t="shared" si="603"/>
        <v>0</v>
      </c>
      <c r="T2208" s="315">
        <f t="shared" si="604"/>
        <v>0</v>
      </c>
      <c r="U2208" s="252"/>
      <c r="V2208" s="252"/>
      <c r="W2208" s="253"/>
      <c r="X2208" s="313">
        <f t="shared" si="595"/>
        <v>0</v>
      </c>
    </row>
    <row r="2209" spans="2:24" ht="18.600000000000001" thickBot="1">
      <c r="B2209" s="140"/>
      <c r="C2209" s="164">
        <v>1020</v>
      </c>
      <c r="D2209" s="165" t="s">
        <v>217</v>
      </c>
      <c r="E2209" s="702"/>
      <c r="F2209" s="449">
        <v>23851</v>
      </c>
      <c r="G2209" s="245"/>
      <c r="H2209" s="245"/>
      <c r="I2209" s="476">
        <f t="shared" si="600"/>
        <v>23851</v>
      </c>
      <c r="J2209" s="243">
        <f t="shared" si="594"/>
        <v>1</v>
      </c>
      <c r="K2209" s="244"/>
      <c r="L2209" s="423"/>
      <c r="M2209" s="252"/>
      <c r="N2209" s="315">
        <f t="shared" si="601"/>
        <v>23851</v>
      </c>
      <c r="O2209" s="424">
        <f t="shared" si="602"/>
        <v>-23851</v>
      </c>
      <c r="P2209" s="244"/>
      <c r="Q2209" s="423"/>
      <c r="R2209" s="252"/>
      <c r="S2209" s="429">
        <f t="shared" si="603"/>
        <v>23851</v>
      </c>
      <c r="T2209" s="315">
        <f t="shared" si="604"/>
        <v>-23851</v>
      </c>
      <c r="U2209" s="252"/>
      <c r="V2209" s="252"/>
      <c r="W2209" s="253"/>
      <c r="X2209" s="313">
        <f t="shared" si="595"/>
        <v>-23851</v>
      </c>
    </row>
    <row r="2210" spans="2:24" ht="18.600000000000001" hidden="1" thickBot="1">
      <c r="B2210" s="136"/>
      <c r="C2210" s="137">
        <v>1030</v>
      </c>
      <c r="D2210" s="145" t="s">
        <v>218</v>
      </c>
      <c r="E2210" s="702"/>
      <c r="F2210" s="449"/>
      <c r="G2210" s="245"/>
      <c r="H2210" s="245"/>
      <c r="I2210" s="476">
        <f t="shared" si="600"/>
        <v>0</v>
      </c>
      <c r="J2210" s="243" t="str">
        <f t="shared" si="594"/>
        <v/>
      </c>
      <c r="K2210" s="244"/>
      <c r="L2210" s="423"/>
      <c r="M2210" s="252"/>
      <c r="N2210" s="315">
        <f t="shared" si="601"/>
        <v>0</v>
      </c>
      <c r="O2210" s="424">
        <f t="shared" si="602"/>
        <v>0</v>
      </c>
      <c r="P2210" s="244"/>
      <c r="Q2210" s="423"/>
      <c r="R2210" s="252"/>
      <c r="S2210" s="429">
        <f t="shared" si="603"/>
        <v>0</v>
      </c>
      <c r="T2210" s="315">
        <f t="shared" si="604"/>
        <v>0</v>
      </c>
      <c r="U2210" s="252"/>
      <c r="V2210" s="252"/>
      <c r="W2210" s="253"/>
      <c r="X2210" s="313">
        <f t="shared" si="595"/>
        <v>0</v>
      </c>
    </row>
    <row r="2211" spans="2:24" ht="18.600000000000001" hidden="1" thickBot="1">
      <c r="B2211" s="136"/>
      <c r="C2211" s="164">
        <v>1051</v>
      </c>
      <c r="D2211" s="167" t="s">
        <v>219</v>
      </c>
      <c r="E2211" s="702"/>
      <c r="F2211" s="449"/>
      <c r="G2211" s="245"/>
      <c r="H2211" s="245"/>
      <c r="I2211" s="476">
        <f t="shared" si="600"/>
        <v>0</v>
      </c>
      <c r="J2211" s="243" t="str">
        <f t="shared" si="594"/>
        <v/>
      </c>
      <c r="K2211" s="244"/>
      <c r="L2211" s="423"/>
      <c r="M2211" s="252"/>
      <c r="N2211" s="315">
        <f t="shared" si="601"/>
        <v>0</v>
      </c>
      <c r="O2211" s="424">
        <f t="shared" si="602"/>
        <v>0</v>
      </c>
      <c r="P2211" s="244"/>
      <c r="Q2211" s="661"/>
      <c r="R2211" s="665"/>
      <c r="S2211" s="665"/>
      <c r="T2211" s="665"/>
      <c r="U2211" s="665"/>
      <c r="V2211" s="665"/>
      <c r="W2211" s="709"/>
      <c r="X2211" s="313">
        <f t="shared" si="595"/>
        <v>0</v>
      </c>
    </row>
    <row r="2212" spans="2:24" ht="18.600000000000001" hidden="1" thickBot="1">
      <c r="B2212" s="136"/>
      <c r="C2212" s="137">
        <v>1052</v>
      </c>
      <c r="D2212" s="145" t="s">
        <v>220</v>
      </c>
      <c r="E2212" s="702"/>
      <c r="F2212" s="449"/>
      <c r="G2212" s="245"/>
      <c r="H2212" s="245"/>
      <c r="I2212" s="476">
        <f t="shared" si="600"/>
        <v>0</v>
      </c>
      <c r="J2212" s="243" t="str">
        <f t="shared" si="594"/>
        <v/>
      </c>
      <c r="K2212" s="244"/>
      <c r="L2212" s="423"/>
      <c r="M2212" s="252"/>
      <c r="N2212" s="315">
        <f t="shared" si="601"/>
        <v>0</v>
      </c>
      <c r="O2212" s="424">
        <f t="shared" si="602"/>
        <v>0</v>
      </c>
      <c r="P2212" s="244"/>
      <c r="Q2212" s="661"/>
      <c r="R2212" s="665"/>
      <c r="S2212" s="665"/>
      <c r="T2212" s="665"/>
      <c r="U2212" s="665"/>
      <c r="V2212" s="665"/>
      <c r="W2212" s="709"/>
      <c r="X2212" s="313">
        <f t="shared" si="595"/>
        <v>0</v>
      </c>
    </row>
    <row r="2213" spans="2:24" ht="18.600000000000001" hidden="1" thickBot="1">
      <c r="B2213" s="136"/>
      <c r="C2213" s="168">
        <v>1053</v>
      </c>
      <c r="D2213" s="169" t="s">
        <v>1680</v>
      </c>
      <c r="E2213" s="702"/>
      <c r="F2213" s="449"/>
      <c r="G2213" s="245"/>
      <c r="H2213" s="245"/>
      <c r="I2213" s="476">
        <f t="shared" si="600"/>
        <v>0</v>
      </c>
      <c r="J2213" s="243" t="str">
        <f t="shared" si="594"/>
        <v/>
      </c>
      <c r="K2213" s="244"/>
      <c r="L2213" s="423"/>
      <c r="M2213" s="252"/>
      <c r="N2213" s="315">
        <f t="shared" si="601"/>
        <v>0</v>
      </c>
      <c r="O2213" s="424">
        <f t="shared" si="602"/>
        <v>0</v>
      </c>
      <c r="P2213" s="244"/>
      <c r="Q2213" s="661"/>
      <c r="R2213" s="665"/>
      <c r="S2213" s="665"/>
      <c r="T2213" s="665"/>
      <c r="U2213" s="665"/>
      <c r="V2213" s="665"/>
      <c r="W2213" s="709"/>
      <c r="X2213" s="313">
        <f t="shared" si="595"/>
        <v>0</v>
      </c>
    </row>
    <row r="2214" spans="2:24" ht="18.600000000000001" hidden="1" thickBot="1">
      <c r="B2214" s="136"/>
      <c r="C2214" s="137">
        <v>1062</v>
      </c>
      <c r="D2214" s="139" t="s">
        <v>221</v>
      </c>
      <c r="E2214" s="702"/>
      <c r="F2214" s="449"/>
      <c r="G2214" s="245"/>
      <c r="H2214" s="245"/>
      <c r="I2214" s="476">
        <f t="shared" si="600"/>
        <v>0</v>
      </c>
      <c r="J2214" s="243" t="str">
        <f t="shared" si="594"/>
        <v/>
      </c>
      <c r="K2214" s="244"/>
      <c r="L2214" s="423"/>
      <c r="M2214" s="252"/>
      <c r="N2214" s="315">
        <f t="shared" si="601"/>
        <v>0</v>
      </c>
      <c r="O2214" s="424">
        <f t="shared" si="602"/>
        <v>0</v>
      </c>
      <c r="P2214" s="244"/>
      <c r="Q2214" s="423"/>
      <c r="R2214" s="252"/>
      <c r="S2214" s="429">
        <f>+IF(+(L2214+M2214)&gt;=I2214,+M2214,+(+I2214-L2214))</f>
        <v>0</v>
      </c>
      <c r="T2214" s="315">
        <f>Q2214+R2214-S2214</f>
        <v>0</v>
      </c>
      <c r="U2214" s="252"/>
      <c r="V2214" s="252"/>
      <c r="W2214" s="253"/>
      <c r="X2214" s="313">
        <f t="shared" si="595"/>
        <v>0</v>
      </c>
    </row>
    <row r="2215" spans="2:24" ht="18.600000000000001" hidden="1" thickBot="1">
      <c r="B2215" s="136"/>
      <c r="C2215" s="137">
        <v>1063</v>
      </c>
      <c r="D2215" s="139" t="s">
        <v>222</v>
      </c>
      <c r="E2215" s="702"/>
      <c r="F2215" s="449"/>
      <c r="G2215" s="245"/>
      <c r="H2215" s="245"/>
      <c r="I2215" s="476">
        <f t="shared" si="600"/>
        <v>0</v>
      </c>
      <c r="J2215" s="243" t="str">
        <f t="shared" si="594"/>
        <v/>
      </c>
      <c r="K2215" s="244"/>
      <c r="L2215" s="423"/>
      <c r="M2215" s="252"/>
      <c r="N2215" s="315">
        <f t="shared" si="601"/>
        <v>0</v>
      </c>
      <c r="O2215" s="424">
        <f t="shared" si="602"/>
        <v>0</v>
      </c>
      <c r="P2215" s="244"/>
      <c r="Q2215" s="661"/>
      <c r="R2215" s="665"/>
      <c r="S2215" s="665"/>
      <c r="T2215" s="665"/>
      <c r="U2215" s="665"/>
      <c r="V2215" s="665"/>
      <c r="W2215" s="709"/>
      <c r="X2215" s="313">
        <f t="shared" si="595"/>
        <v>0</v>
      </c>
    </row>
    <row r="2216" spans="2:24" ht="18.600000000000001" hidden="1" thickBot="1">
      <c r="B2216" s="136"/>
      <c r="C2216" s="168">
        <v>1069</v>
      </c>
      <c r="D2216" s="170" t="s">
        <v>223</v>
      </c>
      <c r="E2216" s="702"/>
      <c r="F2216" s="449"/>
      <c r="G2216" s="245"/>
      <c r="H2216" s="245"/>
      <c r="I2216" s="476">
        <f t="shared" si="600"/>
        <v>0</v>
      </c>
      <c r="J2216" s="243" t="str">
        <f t="shared" ref="J2216:J2247" si="605">(IF($E2216&lt;&gt;0,$J$2,IF($I2216&lt;&gt;0,$J$2,"")))</f>
        <v/>
      </c>
      <c r="K2216" s="244"/>
      <c r="L2216" s="423"/>
      <c r="M2216" s="252"/>
      <c r="N2216" s="315">
        <f t="shared" si="601"/>
        <v>0</v>
      </c>
      <c r="O2216" s="424">
        <f t="shared" si="602"/>
        <v>0</v>
      </c>
      <c r="P2216" s="244"/>
      <c r="Q2216" s="423"/>
      <c r="R2216" s="252"/>
      <c r="S2216" s="429">
        <f>+IF(+(L2216+M2216)&gt;=I2216,+M2216,+(+I2216-L2216))</f>
        <v>0</v>
      </c>
      <c r="T2216" s="315">
        <f>Q2216+R2216-S2216</f>
        <v>0</v>
      </c>
      <c r="U2216" s="252"/>
      <c r="V2216" s="252"/>
      <c r="W2216" s="253"/>
      <c r="X2216" s="313">
        <f t="shared" ref="X2216:X2247" si="606">T2216-U2216-V2216-W2216</f>
        <v>0</v>
      </c>
    </row>
    <row r="2217" spans="2:24" ht="31.8" hidden="1" thickBot="1">
      <c r="B2217" s="140"/>
      <c r="C2217" s="137">
        <v>1091</v>
      </c>
      <c r="D2217" s="145" t="s">
        <v>224</v>
      </c>
      <c r="E2217" s="702"/>
      <c r="F2217" s="449"/>
      <c r="G2217" s="245"/>
      <c r="H2217" s="245"/>
      <c r="I2217" s="476">
        <f t="shared" si="600"/>
        <v>0</v>
      </c>
      <c r="J2217" s="243" t="str">
        <f t="shared" si="605"/>
        <v/>
      </c>
      <c r="K2217" s="244"/>
      <c r="L2217" s="423"/>
      <c r="M2217" s="252"/>
      <c r="N2217" s="315">
        <f t="shared" si="601"/>
        <v>0</v>
      </c>
      <c r="O2217" s="424">
        <f t="shared" si="602"/>
        <v>0</v>
      </c>
      <c r="P2217" s="244"/>
      <c r="Q2217" s="423"/>
      <c r="R2217" s="252"/>
      <c r="S2217" s="429">
        <f>+IF(+(L2217+M2217)&gt;=I2217,+M2217,+(+I2217-L2217))</f>
        <v>0</v>
      </c>
      <c r="T2217" s="315">
        <f>Q2217+R2217-S2217</f>
        <v>0</v>
      </c>
      <c r="U2217" s="252"/>
      <c r="V2217" s="252"/>
      <c r="W2217" s="253"/>
      <c r="X2217" s="313">
        <f t="shared" si="606"/>
        <v>0</v>
      </c>
    </row>
    <row r="2218" spans="2:24" ht="18.600000000000001" hidden="1" thickBot="1">
      <c r="B2218" s="136"/>
      <c r="C2218" s="137">
        <v>1092</v>
      </c>
      <c r="D2218" s="145" t="s">
        <v>351</v>
      </c>
      <c r="E2218" s="702"/>
      <c r="F2218" s="449"/>
      <c r="G2218" s="245"/>
      <c r="H2218" s="245"/>
      <c r="I2218" s="476">
        <f t="shared" si="600"/>
        <v>0</v>
      </c>
      <c r="J2218" s="243" t="str">
        <f t="shared" si="605"/>
        <v/>
      </c>
      <c r="K2218" s="244"/>
      <c r="L2218" s="423"/>
      <c r="M2218" s="252"/>
      <c r="N2218" s="315">
        <f t="shared" si="601"/>
        <v>0</v>
      </c>
      <c r="O2218" s="424">
        <f t="shared" si="602"/>
        <v>0</v>
      </c>
      <c r="P2218" s="244"/>
      <c r="Q2218" s="661"/>
      <c r="R2218" s="665"/>
      <c r="S2218" s="665"/>
      <c r="T2218" s="665"/>
      <c r="U2218" s="665"/>
      <c r="V2218" s="665"/>
      <c r="W2218" s="709"/>
      <c r="X2218" s="313">
        <f t="shared" si="606"/>
        <v>0</v>
      </c>
    </row>
    <row r="2219" spans="2:24" ht="18.600000000000001" hidden="1" thickBot="1">
      <c r="B2219" s="136"/>
      <c r="C2219" s="142">
        <v>1098</v>
      </c>
      <c r="D2219" s="146" t="s">
        <v>225</v>
      </c>
      <c r="E2219" s="702"/>
      <c r="F2219" s="449"/>
      <c r="G2219" s="245"/>
      <c r="H2219" s="245"/>
      <c r="I2219" s="476">
        <f t="shared" si="600"/>
        <v>0</v>
      </c>
      <c r="J2219" s="243" t="str">
        <f t="shared" si="605"/>
        <v/>
      </c>
      <c r="K2219" s="244"/>
      <c r="L2219" s="423"/>
      <c r="M2219" s="252"/>
      <c r="N2219" s="315">
        <f t="shared" si="601"/>
        <v>0</v>
      </c>
      <c r="O2219" s="424">
        <f t="shared" si="602"/>
        <v>0</v>
      </c>
      <c r="P2219" s="244"/>
      <c r="Q2219" s="423"/>
      <c r="R2219" s="252"/>
      <c r="S2219" s="429">
        <f>+IF(+(L2219+M2219)&gt;=I2219,+M2219,+(+I2219-L2219))</f>
        <v>0</v>
      </c>
      <c r="T2219" s="315">
        <f>Q2219+R2219-S2219</f>
        <v>0</v>
      </c>
      <c r="U2219" s="252"/>
      <c r="V2219" s="252"/>
      <c r="W2219" s="253"/>
      <c r="X2219" s="313">
        <f t="shared" si="606"/>
        <v>0</v>
      </c>
    </row>
    <row r="2220" spans="2:24" ht="18.600000000000001" hidden="1" thickBot="1">
      <c r="B2220" s="684">
        <v>1900</v>
      </c>
      <c r="C2220" s="946" t="s">
        <v>285</v>
      </c>
      <c r="D2220" s="946"/>
      <c r="E2220" s="685"/>
      <c r="F2220" s="686">
        <f>SUM(F2221:F2223)</f>
        <v>0</v>
      </c>
      <c r="G2220" s="687">
        <f>SUM(G2221:G2223)</f>
        <v>0</v>
      </c>
      <c r="H2220" s="687">
        <f>SUM(H2221:H2223)</f>
        <v>0</v>
      </c>
      <c r="I2220" s="687">
        <f>SUM(I2221:I2223)</f>
        <v>0</v>
      </c>
      <c r="J2220" s="243" t="str">
        <f t="shared" si="605"/>
        <v/>
      </c>
      <c r="K2220" s="244"/>
      <c r="L2220" s="316">
        <f>SUM(L2221:L2223)</f>
        <v>0</v>
      </c>
      <c r="M2220" s="317">
        <f>SUM(M2221:M2223)</f>
        <v>0</v>
      </c>
      <c r="N2220" s="425">
        <f>SUM(N2221:N2223)</f>
        <v>0</v>
      </c>
      <c r="O2220" s="426">
        <f>SUM(O2221:O2223)</f>
        <v>0</v>
      </c>
      <c r="P2220" s="244"/>
      <c r="Q2220" s="663"/>
      <c r="R2220" s="664"/>
      <c r="S2220" s="664"/>
      <c r="T2220" s="664"/>
      <c r="U2220" s="664"/>
      <c r="V2220" s="664"/>
      <c r="W2220" s="710"/>
      <c r="X2220" s="313">
        <f t="shared" si="606"/>
        <v>0</v>
      </c>
    </row>
    <row r="2221" spans="2:24" ht="18.600000000000001" hidden="1" thickBot="1">
      <c r="B2221" s="136"/>
      <c r="C2221" s="144">
        <v>1901</v>
      </c>
      <c r="D2221" s="138" t="s">
        <v>286</v>
      </c>
      <c r="E2221" s="702"/>
      <c r="F2221" s="449"/>
      <c r="G2221" s="245"/>
      <c r="H2221" s="245"/>
      <c r="I2221" s="476">
        <f>F2221+G2221+H2221</f>
        <v>0</v>
      </c>
      <c r="J2221" s="243" t="str">
        <f t="shared" si="605"/>
        <v/>
      </c>
      <c r="K2221" s="244"/>
      <c r="L2221" s="423"/>
      <c r="M2221" s="252"/>
      <c r="N2221" s="315">
        <f>I2221</f>
        <v>0</v>
      </c>
      <c r="O2221" s="424">
        <f>L2221+M2221-N2221</f>
        <v>0</v>
      </c>
      <c r="P2221" s="244"/>
      <c r="Q2221" s="661"/>
      <c r="R2221" s="665"/>
      <c r="S2221" s="665"/>
      <c r="T2221" s="665"/>
      <c r="U2221" s="665"/>
      <c r="V2221" s="665"/>
      <c r="W2221" s="709"/>
      <c r="X2221" s="313">
        <f t="shared" si="606"/>
        <v>0</v>
      </c>
    </row>
    <row r="2222" spans="2:24" ht="18.600000000000001" hidden="1" thickBot="1">
      <c r="B2222" s="136"/>
      <c r="C2222" s="137">
        <v>1981</v>
      </c>
      <c r="D2222" s="139" t="s">
        <v>287</v>
      </c>
      <c r="E2222" s="702"/>
      <c r="F2222" s="449"/>
      <c r="G2222" s="245"/>
      <c r="H2222" s="245"/>
      <c r="I2222" s="476">
        <f>F2222+G2222+H2222</f>
        <v>0</v>
      </c>
      <c r="J2222" s="243" t="str">
        <f t="shared" si="605"/>
        <v/>
      </c>
      <c r="K2222" s="244"/>
      <c r="L2222" s="423"/>
      <c r="M2222" s="252"/>
      <c r="N2222" s="315">
        <f>I2222</f>
        <v>0</v>
      </c>
      <c r="O2222" s="424">
        <f>L2222+M2222-N2222</f>
        <v>0</v>
      </c>
      <c r="P2222" s="244"/>
      <c r="Q2222" s="661"/>
      <c r="R2222" s="665"/>
      <c r="S2222" s="665"/>
      <c r="T2222" s="665"/>
      <c r="U2222" s="665"/>
      <c r="V2222" s="665"/>
      <c r="W2222" s="709"/>
      <c r="X2222" s="313">
        <f t="shared" si="606"/>
        <v>0</v>
      </c>
    </row>
    <row r="2223" spans="2:24" ht="18.600000000000001" hidden="1" thickBot="1">
      <c r="B2223" s="136"/>
      <c r="C2223" s="142">
        <v>1991</v>
      </c>
      <c r="D2223" s="141" t="s">
        <v>288</v>
      </c>
      <c r="E2223" s="702"/>
      <c r="F2223" s="449"/>
      <c r="G2223" s="245"/>
      <c r="H2223" s="245"/>
      <c r="I2223" s="476">
        <f>F2223+G2223+H2223</f>
        <v>0</v>
      </c>
      <c r="J2223" s="243" t="str">
        <f t="shared" si="605"/>
        <v/>
      </c>
      <c r="K2223" s="244"/>
      <c r="L2223" s="423"/>
      <c r="M2223" s="252"/>
      <c r="N2223" s="315">
        <f>I2223</f>
        <v>0</v>
      </c>
      <c r="O2223" s="424">
        <f>L2223+M2223-N2223</f>
        <v>0</v>
      </c>
      <c r="P2223" s="244"/>
      <c r="Q2223" s="661"/>
      <c r="R2223" s="665"/>
      <c r="S2223" s="665"/>
      <c r="T2223" s="665"/>
      <c r="U2223" s="665"/>
      <c r="V2223" s="665"/>
      <c r="W2223" s="709"/>
      <c r="X2223" s="313">
        <f t="shared" si="606"/>
        <v>0</v>
      </c>
    </row>
    <row r="2224" spans="2:24" ht="18.600000000000001" hidden="1" thickBot="1">
      <c r="B2224" s="684">
        <v>2100</v>
      </c>
      <c r="C2224" s="946" t="s">
        <v>1066</v>
      </c>
      <c r="D2224" s="946"/>
      <c r="E2224" s="685"/>
      <c r="F2224" s="686">
        <f>SUM(F2225:F2229)</f>
        <v>0</v>
      </c>
      <c r="G2224" s="687">
        <f>SUM(G2225:G2229)</f>
        <v>0</v>
      </c>
      <c r="H2224" s="687">
        <f>SUM(H2225:H2229)</f>
        <v>0</v>
      </c>
      <c r="I2224" s="687">
        <f>SUM(I2225:I2229)</f>
        <v>0</v>
      </c>
      <c r="J2224" s="243" t="str">
        <f t="shared" si="605"/>
        <v/>
      </c>
      <c r="K2224" s="244"/>
      <c r="L2224" s="316">
        <f>SUM(L2225:L2229)</f>
        <v>0</v>
      </c>
      <c r="M2224" s="317">
        <f>SUM(M2225:M2229)</f>
        <v>0</v>
      </c>
      <c r="N2224" s="425">
        <f>SUM(N2225:N2229)</f>
        <v>0</v>
      </c>
      <c r="O2224" s="426">
        <f>SUM(O2225:O2229)</f>
        <v>0</v>
      </c>
      <c r="P2224" s="244"/>
      <c r="Q2224" s="663"/>
      <c r="R2224" s="664"/>
      <c r="S2224" s="664"/>
      <c r="T2224" s="664"/>
      <c r="U2224" s="664"/>
      <c r="V2224" s="664"/>
      <c r="W2224" s="710"/>
      <c r="X2224" s="313">
        <f t="shared" si="606"/>
        <v>0</v>
      </c>
    </row>
    <row r="2225" spans="2:24" ht="18.600000000000001" hidden="1" thickBot="1">
      <c r="B2225" s="136"/>
      <c r="C2225" s="144">
        <v>2110</v>
      </c>
      <c r="D2225" s="147" t="s">
        <v>226</v>
      </c>
      <c r="E2225" s="702"/>
      <c r="F2225" s="449"/>
      <c r="G2225" s="245"/>
      <c r="H2225" s="245"/>
      <c r="I2225" s="476">
        <f>F2225+G2225+H2225</f>
        <v>0</v>
      </c>
      <c r="J2225" s="243" t="str">
        <f t="shared" si="605"/>
        <v/>
      </c>
      <c r="K2225" s="244"/>
      <c r="L2225" s="423"/>
      <c r="M2225" s="252"/>
      <c r="N2225" s="315">
        <f>I2225</f>
        <v>0</v>
      </c>
      <c r="O2225" s="424">
        <f>L2225+M2225-N2225</f>
        <v>0</v>
      </c>
      <c r="P2225" s="244"/>
      <c r="Q2225" s="661"/>
      <c r="R2225" s="665"/>
      <c r="S2225" s="665"/>
      <c r="T2225" s="665"/>
      <c r="U2225" s="665"/>
      <c r="V2225" s="665"/>
      <c r="W2225" s="709"/>
      <c r="X2225" s="313">
        <f t="shared" si="606"/>
        <v>0</v>
      </c>
    </row>
    <row r="2226" spans="2:24" ht="18.600000000000001" hidden="1" thickBot="1">
      <c r="B2226" s="171"/>
      <c r="C2226" s="137">
        <v>2120</v>
      </c>
      <c r="D2226" s="159" t="s">
        <v>227</v>
      </c>
      <c r="E2226" s="702"/>
      <c r="F2226" s="449"/>
      <c r="G2226" s="245"/>
      <c r="H2226" s="245"/>
      <c r="I2226" s="476">
        <f>F2226+G2226+H2226</f>
        <v>0</v>
      </c>
      <c r="J2226" s="243" t="str">
        <f t="shared" si="605"/>
        <v/>
      </c>
      <c r="K2226" s="244"/>
      <c r="L2226" s="423"/>
      <c r="M2226" s="252"/>
      <c r="N2226" s="315">
        <f>I2226</f>
        <v>0</v>
      </c>
      <c r="O2226" s="424">
        <f>L2226+M2226-N2226</f>
        <v>0</v>
      </c>
      <c r="P2226" s="244"/>
      <c r="Q2226" s="661"/>
      <c r="R2226" s="665"/>
      <c r="S2226" s="665"/>
      <c r="T2226" s="665"/>
      <c r="U2226" s="665"/>
      <c r="V2226" s="665"/>
      <c r="W2226" s="709"/>
      <c r="X2226" s="313">
        <f t="shared" si="606"/>
        <v>0</v>
      </c>
    </row>
    <row r="2227" spans="2:24" ht="18.600000000000001" hidden="1" thickBot="1">
      <c r="B2227" s="171"/>
      <c r="C2227" s="137">
        <v>2125</v>
      </c>
      <c r="D2227" s="156" t="s">
        <v>1059</v>
      </c>
      <c r="E2227" s="702"/>
      <c r="F2227" s="592">
        <v>0</v>
      </c>
      <c r="G2227" s="592">
        <v>0</v>
      </c>
      <c r="H2227" s="592">
        <v>0</v>
      </c>
      <c r="I2227" s="476">
        <f>F2227+G2227+H2227</f>
        <v>0</v>
      </c>
      <c r="J2227" s="243" t="str">
        <f t="shared" si="605"/>
        <v/>
      </c>
      <c r="K2227" s="244"/>
      <c r="L2227" s="423"/>
      <c r="M2227" s="252"/>
      <c r="N2227" s="315">
        <f>I2227</f>
        <v>0</v>
      </c>
      <c r="O2227" s="424">
        <f>L2227+M2227-N2227</f>
        <v>0</v>
      </c>
      <c r="P2227" s="244"/>
      <c r="Q2227" s="661"/>
      <c r="R2227" s="665"/>
      <c r="S2227" s="665"/>
      <c r="T2227" s="665"/>
      <c r="U2227" s="665"/>
      <c r="V2227" s="665"/>
      <c r="W2227" s="709"/>
      <c r="X2227" s="313">
        <f t="shared" si="606"/>
        <v>0</v>
      </c>
    </row>
    <row r="2228" spans="2:24" ht="18.600000000000001" hidden="1" thickBot="1">
      <c r="B2228" s="143"/>
      <c r="C2228" s="137">
        <v>2140</v>
      </c>
      <c r="D2228" s="159" t="s">
        <v>229</v>
      </c>
      <c r="E2228" s="702"/>
      <c r="F2228" s="592">
        <v>0</v>
      </c>
      <c r="G2228" s="592">
        <v>0</v>
      </c>
      <c r="H2228" s="592">
        <v>0</v>
      </c>
      <c r="I2228" s="476">
        <f>F2228+G2228+H2228</f>
        <v>0</v>
      </c>
      <c r="J2228" s="243" t="str">
        <f t="shared" si="605"/>
        <v/>
      </c>
      <c r="K2228" s="244"/>
      <c r="L2228" s="423"/>
      <c r="M2228" s="252"/>
      <c r="N2228" s="315">
        <f>I2228</f>
        <v>0</v>
      </c>
      <c r="O2228" s="424">
        <f>L2228+M2228-N2228</f>
        <v>0</v>
      </c>
      <c r="P2228" s="244"/>
      <c r="Q2228" s="661"/>
      <c r="R2228" s="665"/>
      <c r="S2228" s="665"/>
      <c r="T2228" s="665"/>
      <c r="U2228" s="665"/>
      <c r="V2228" s="665"/>
      <c r="W2228" s="709"/>
      <c r="X2228" s="313">
        <f t="shared" si="606"/>
        <v>0</v>
      </c>
    </row>
    <row r="2229" spans="2:24" ht="18.600000000000001" hidden="1" thickBot="1">
      <c r="B2229" s="136"/>
      <c r="C2229" s="142">
        <v>2190</v>
      </c>
      <c r="D2229" s="491" t="s">
        <v>230</v>
      </c>
      <c r="E2229" s="702"/>
      <c r="F2229" s="449"/>
      <c r="G2229" s="245"/>
      <c r="H2229" s="245"/>
      <c r="I2229" s="476">
        <f>F2229+G2229+H2229</f>
        <v>0</v>
      </c>
      <c r="J2229" s="243" t="str">
        <f t="shared" si="605"/>
        <v/>
      </c>
      <c r="K2229" s="244"/>
      <c r="L2229" s="423"/>
      <c r="M2229" s="252"/>
      <c r="N2229" s="315">
        <f>I2229</f>
        <v>0</v>
      </c>
      <c r="O2229" s="424">
        <f>L2229+M2229-N2229</f>
        <v>0</v>
      </c>
      <c r="P2229" s="244"/>
      <c r="Q2229" s="661"/>
      <c r="R2229" s="665"/>
      <c r="S2229" s="665"/>
      <c r="T2229" s="665"/>
      <c r="U2229" s="665"/>
      <c r="V2229" s="665"/>
      <c r="W2229" s="709"/>
      <c r="X2229" s="313">
        <f t="shared" si="606"/>
        <v>0</v>
      </c>
    </row>
    <row r="2230" spans="2:24" ht="18.600000000000001" hidden="1" thickBot="1">
      <c r="B2230" s="684">
        <v>2200</v>
      </c>
      <c r="C2230" s="946" t="s">
        <v>231</v>
      </c>
      <c r="D2230" s="946"/>
      <c r="E2230" s="685"/>
      <c r="F2230" s="686">
        <f>SUM(F2231:F2232)</f>
        <v>0</v>
      </c>
      <c r="G2230" s="687">
        <f>SUM(G2231:G2232)</f>
        <v>0</v>
      </c>
      <c r="H2230" s="687">
        <f>SUM(H2231:H2232)</f>
        <v>0</v>
      </c>
      <c r="I2230" s="687">
        <f>SUM(I2231:I2232)</f>
        <v>0</v>
      </c>
      <c r="J2230" s="243" t="str">
        <f t="shared" si="605"/>
        <v/>
      </c>
      <c r="K2230" s="244"/>
      <c r="L2230" s="316">
        <f>SUM(L2231:L2232)</f>
        <v>0</v>
      </c>
      <c r="M2230" s="317">
        <f>SUM(M2231:M2232)</f>
        <v>0</v>
      </c>
      <c r="N2230" s="425">
        <f>SUM(N2231:N2232)</f>
        <v>0</v>
      </c>
      <c r="O2230" s="426">
        <f>SUM(O2231:O2232)</f>
        <v>0</v>
      </c>
      <c r="P2230" s="244"/>
      <c r="Q2230" s="663"/>
      <c r="R2230" s="664"/>
      <c r="S2230" s="664"/>
      <c r="T2230" s="664"/>
      <c r="U2230" s="664"/>
      <c r="V2230" s="664"/>
      <c r="W2230" s="710"/>
      <c r="X2230" s="313">
        <f t="shared" si="606"/>
        <v>0</v>
      </c>
    </row>
    <row r="2231" spans="2:24" ht="18.600000000000001" hidden="1" thickBot="1">
      <c r="B2231" s="136"/>
      <c r="C2231" s="137">
        <v>2221</v>
      </c>
      <c r="D2231" s="139" t="s">
        <v>1439</v>
      </c>
      <c r="E2231" s="702"/>
      <c r="F2231" s="449"/>
      <c r="G2231" s="245"/>
      <c r="H2231" s="245"/>
      <c r="I2231" s="476">
        <f>F2231+G2231+H2231</f>
        <v>0</v>
      </c>
      <c r="J2231" s="243" t="str">
        <f t="shared" si="605"/>
        <v/>
      </c>
      <c r="K2231" s="244"/>
      <c r="L2231" s="423"/>
      <c r="M2231" s="252"/>
      <c r="N2231" s="315">
        <f t="shared" ref="N2231:N2239" si="607">I2231</f>
        <v>0</v>
      </c>
      <c r="O2231" s="424">
        <f t="shared" ref="O2231:O2239" si="608">L2231+M2231-N2231</f>
        <v>0</v>
      </c>
      <c r="P2231" s="244"/>
      <c r="Q2231" s="661"/>
      <c r="R2231" s="665"/>
      <c r="S2231" s="665"/>
      <c r="T2231" s="665"/>
      <c r="U2231" s="665"/>
      <c r="V2231" s="665"/>
      <c r="W2231" s="709"/>
      <c r="X2231" s="313">
        <f t="shared" si="606"/>
        <v>0</v>
      </c>
    </row>
    <row r="2232" spans="2:24" ht="18.600000000000001" hidden="1" thickBot="1">
      <c r="B2232" s="136"/>
      <c r="C2232" s="142">
        <v>2224</v>
      </c>
      <c r="D2232" s="141" t="s">
        <v>232</v>
      </c>
      <c r="E2232" s="702"/>
      <c r="F2232" s="449"/>
      <c r="G2232" s="245"/>
      <c r="H2232" s="245"/>
      <c r="I2232" s="476">
        <f>F2232+G2232+H2232</f>
        <v>0</v>
      </c>
      <c r="J2232" s="243" t="str">
        <f t="shared" si="605"/>
        <v/>
      </c>
      <c r="K2232" s="244"/>
      <c r="L2232" s="423"/>
      <c r="M2232" s="252"/>
      <c r="N2232" s="315">
        <f t="shared" si="607"/>
        <v>0</v>
      </c>
      <c r="O2232" s="424">
        <f t="shared" si="608"/>
        <v>0</v>
      </c>
      <c r="P2232" s="244"/>
      <c r="Q2232" s="661"/>
      <c r="R2232" s="665"/>
      <c r="S2232" s="665"/>
      <c r="T2232" s="665"/>
      <c r="U2232" s="665"/>
      <c r="V2232" s="665"/>
      <c r="W2232" s="709"/>
      <c r="X2232" s="313">
        <f t="shared" si="606"/>
        <v>0</v>
      </c>
    </row>
    <row r="2233" spans="2:24" ht="18.600000000000001" hidden="1" thickBot="1">
      <c r="B2233" s="684">
        <v>2500</v>
      </c>
      <c r="C2233" s="949" t="s">
        <v>233</v>
      </c>
      <c r="D2233" s="949"/>
      <c r="E2233" s="685"/>
      <c r="F2233" s="688"/>
      <c r="G2233" s="689"/>
      <c r="H2233" s="689"/>
      <c r="I2233" s="690">
        <f>F2233+G2233+H2233</f>
        <v>0</v>
      </c>
      <c r="J2233" s="243" t="str">
        <f t="shared" si="605"/>
        <v/>
      </c>
      <c r="K2233" s="244"/>
      <c r="L2233" s="428"/>
      <c r="M2233" s="254"/>
      <c r="N2233" s="315">
        <f t="shared" si="607"/>
        <v>0</v>
      </c>
      <c r="O2233" s="424">
        <f t="shared" si="608"/>
        <v>0</v>
      </c>
      <c r="P2233" s="244"/>
      <c r="Q2233" s="663"/>
      <c r="R2233" s="664"/>
      <c r="S2233" s="665"/>
      <c r="T2233" s="665"/>
      <c r="U2233" s="664"/>
      <c r="V2233" s="665"/>
      <c r="W2233" s="709"/>
      <c r="X2233" s="313">
        <f t="shared" si="606"/>
        <v>0</v>
      </c>
    </row>
    <row r="2234" spans="2:24" ht="18.600000000000001" hidden="1" thickBot="1">
      <c r="B2234" s="684">
        <v>2600</v>
      </c>
      <c r="C2234" s="952" t="s">
        <v>234</v>
      </c>
      <c r="D2234" s="962"/>
      <c r="E2234" s="685"/>
      <c r="F2234" s="688"/>
      <c r="G2234" s="689"/>
      <c r="H2234" s="689"/>
      <c r="I2234" s="690">
        <f>F2234+G2234+H2234</f>
        <v>0</v>
      </c>
      <c r="J2234" s="243" t="str">
        <f t="shared" si="605"/>
        <v/>
      </c>
      <c r="K2234" s="244"/>
      <c r="L2234" s="428"/>
      <c r="M2234" s="254"/>
      <c r="N2234" s="315">
        <f t="shared" si="607"/>
        <v>0</v>
      </c>
      <c r="O2234" s="424">
        <f t="shared" si="608"/>
        <v>0</v>
      </c>
      <c r="P2234" s="244"/>
      <c r="Q2234" s="663"/>
      <c r="R2234" s="664"/>
      <c r="S2234" s="665"/>
      <c r="T2234" s="665"/>
      <c r="U2234" s="664"/>
      <c r="V2234" s="665"/>
      <c r="W2234" s="709"/>
      <c r="X2234" s="313">
        <f t="shared" si="606"/>
        <v>0</v>
      </c>
    </row>
    <row r="2235" spans="2:24" ht="18.600000000000001" hidden="1" thickBot="1">
      <c r="B2235" s="684">
        <v>2700</v>
      </c>
      <c r="C2235" s="952" t="s">
        <v>235</v>
      </c>
      <c r="D2235" s="962"/>
      <c r="E2235" s="685"/>
      <c r="F2235" s="688"/>
      <c r="G2235" s="689"/>
      <c r="H2235" s="689"/>
      <c r="I2235" s="690">
        <f>F2235+G2235+H2235</f>
        <v>0</v>
      </c>
      <c r="J2235" s="243" t="str">
        <f t="shared" si="605"/>
        <v/>
      </c>
      <c r="K2235" s="244"/>
      <c r="L2235" s="428"/>
      <c r="M2235" s="254"/>
      <c r="N2235" s="315">
        <f t="shared" si="607"/>
        <v>0</v>
      </c>
      <c r="O2235" s="424">
        <f t="shared" si="608"/>
        <v>0</v>
      </c>
      <c r="P2235" s="244"/>
      <c r="Q2235" s="663"/>
      <c r="R2235" s="664"/>
      <c r="S2235" s="665"/>
      <c r="T2235" s="665"/>
      <c r="U2235" s="664"/>
      <c r="V2235" s="665"/>
      <c r="W2235" s="709"/>
      <c r="X2235" s="313">
        <f t="shared" si="606"/>
        <v>0</v>
      </c>
    </row>
    <row r="2236" spans="2:24" ht="18.600000000000001" hidden="1" thickBot="1">
      <c r="B2236" s="684">
        <v>2800</v>
      </c>
      <c r="C2236" s="952" t="s">
        <v>1681</v>
      </c>
      <c r="D2236" s="962"/>
      <c r="E2236" s="685"/>
      <c r="F2236" s="686">
        <f>SUM(F2237:F2239)</f>
        <v>0</v>
      </c>
      <c r="G2236" s="687">
        <f>SUM(G2237:G2239)</f>
        <v>0</v>
      </c>
      <c r="H2236" s="687">
        <f>SUM(H2237:H2239)</f>
        <v>0</v>
      </c>
      <c r="I2236" s="687">
        <f>SUM(I2237:I2239)</f>
        <v>0</v>
      </c>
      <c r="J2236" s="243" t="str">
        <f t="shared" si="605"/>
        <v/>
      </c>
      <c r="K2236" s="244"/>
      <c r="L2236" s="428"/>
      <c r="M2236" s="254"/>
      <c r="N2236" s="315">
        <f t="shared" si="607"/>
        <v>0</v>
      </c>
      <c r="O2236" s="424">
        <f t="shared" si="608"/>
        <v>0</v>
      </c>
      <c r="P2236" s="244"/>
      <c r="Q2236" s="663"/>
      <c r="R2236" s="664"/>
      <c r="S2236" s="665"/>
      <c r="T2236" s="665"/>
      <c r="U2236" s="664"/>
      <c r="V2236" s="665"/>
      <c r="W2236" s="709"/>
      <c r="X2236" s="313">
        <f t="shared" si="606"/>
        <v>0</v>
      </c>
    </row>
    <row r="2237" spans="2:24" ht="18.600000000000001" hidden="1" thickBot="1">
      <c r="B2237" s="136"/>
      <c r="C2237" s="144">
        <v>2810</v>
      </c>
      <c r="D2237" s="138" t="s">
        <v>1880</v>
      </c>
      <c r="E2237" s="702"/>
      <c r="F2237" s="449"/>
      <c r="G2237" s="245"/>
      <c r="H2237" s="245"/>
      <c r="I2237" s="476"/>
      <c r="J2237" s="243" t="str">
        <f t="shared" si="605"/>
        <v/>
      </c>
      <c r="K2237" s="244"/>
      <c r="L2237" s="423"/>
      <c r="M2237" s="252"/>
      <c r="N2237" s="315">
        <f t="shared" si="607"/>
        <v>0</v>
      </c>
      <c r="O2237" s="424">
        <f t="shared" si="608"/>
        <v>0</v>
      </c>
      <c r="P2237" s="244"/>
      <c r="Q2237" s="661"/>
      <c r="R2237" s="665"/>
      <c r="S2237" s="665"/>
      <c r="T2237" s="665"/>
      <c r="U2237" s="665"/>
      <c r="V2237" s="665"/>
      <c r="W2237" s="709"/>
      <c r="X2237" s="313">
        <f t="shared" si="606"/>
        <v>0</v>
      </c>
    </row>
    <row r="2238" spans="2:24" ht="18.600000000000001" hidden="1" thickBot="1">
      <c r="B2238" s="136"/>
      <c r="C2238" s="137">
        <v>2820</v>
      </c>
      <c r="D2238" s="139" t="s">
        <v>1881</v>
      </c>
      <c r="E2238" s="702"/>
      <c r="F2238" s="449"/>
      <c r="G2238" s="245"/>
      <c r="H2238" s="245"/>
      <c r="I2238" s="476">
        <f>F2238+G2238+H2238</f>
        <v>0</v>
      </c>
      <c r="J2238" s="243" t="str">
        <f t="shared" si="605"/>
        <v/>
      </c>
      <c r="K2238" s="244"/>
      <c r="L2238" s="423"/>
      <c r="M2238" s="252"/>
      <c r="N2238" s="315">
        <f t="shared" si="607"/>
        <v>0</v>
      </c>
      <c r="O2238" s="424">
        <f t="shared" si="608"/>
        <v>0</v>
      </c>
      <c r="P2238" s="244"/>
      <c r="Q2238" s="661"/>
      <c r="R2238" s="665"/>
      <c r="S2238" s="665"/>
      <c r="T2238" s="665"/>
      <c r="U2238" s="665"/>
      <c r="V2238" s="665"/>
      <c r="W2238" s="709"/>
      <c r="X2238" s="313">
        <f t="shared" si="606"/>
        <v>0</v>
      </c>
    </row>
    <row r="2239" spans="2:24" ht="31.8" hidden="1" thickBot="1">
      <c r="B2239" s="136"/>
      <c r="C2239" s="142">
        <v>2890</v>
      </c>
      <c r="D2239" s="141" t="s">
        <v>1882</v>
      </c>
      <c r="E2239" s="702"/>
      <c r="F2239" s="449"/>
      <c r="G2239" s="245"/>
      <c r="H2239" s="245"/>
      <c r="I2239" s="476">
        <f>F2239+G2239+H2239</f>
        <v>0</v>
      </c>
      <c r="J2239" s="243" t="str">
        <f t="shared" si="605"/>
        <v/>
      </c>
      <c r="K2239" s="244"/>
      <c r="L2239" s="423"/>
      <c r="M2239" s="252"/>
      <c r="N2239" s="315">
        <f t="shared" si="607"/>
        <v>0</v>
      </c>
      <c r="O2239" s="424">
        <f t="shared" si="608"/>
        <v>0</v>
      </c>
      <c r="P2239" s="244"/>
      <c r="Q2239" s="661"/>
      <c r="R2239" s="665"/>
      <c r="S2239" s="665"/>
      <c r="T2239" s="665"/>
      <c r="U2239" s="665"/>
      <c r="V2239" s="665"/>
      <c r="W2239" s="709"/>
      <c r="X2239" s="313">
        <f t="shared" si="606"/>
        <v>0</v>
      </c>
    </row>
    <row r="2240" spans="2:24" ht="18.600000000000001" hidden="1" thickBot="1">
      <c r="B2240" s="684">
        <v>2900</v>
      </c>
      <c r="C2240" s="948" t="s">
        <v>236</v>
      </c>
      <c r="D2240" s="966"/>
      <c r="E2240" s="685"/>
      <c r="F2240" s="686">
        <f>SUM(F2241:F2248)</f>
        <v>0</v>
      </c>
      <c r="G2240" s="687">
        <f>SUM(G2241:G2248)</f>
        <v>0</v>
      </c>
      <c r="H2240" s="687">
        <f>SUM(H2241:H2248)</f>
        <v>0</v>
      </c>
      <c r="I2240" s="687">
        <f>SUM(I2241:I2248)</f>
        <v>0</v>
      </c>
      <c r="J2240" s="243" t="str">
        <f t="shared" si="605"/>
        <v/>
      </c>
      <c r="K2240" s="244"/>
      <c r="L2240" s="316">
        <f>SUM(L2241:L2248)</f>
        <v>0</v>
      </c>
      <c r="M2240" s="317">
        <f>SUM(M2241:M2248)</f>
        <v>0</v>
      </c>
      <c r="N2240" s="425">
        <f>SUM(N2241:N2248)</f>
        <v>0</v>
      </c>
      <c r="O2240" s="426">
        <f>SUM(O2241:O2248)</f>
        <v>0</v>
      </c>
      <c r="P2240" s="244"/>
      <c r="Q2240" s="663"/>
      <c r="R2240" s="664"/>
      <c r="S2240" s="664"/>
      <c r="T2240" s="664"/>
      <c r="U2240" s="664"/>
      <c r="V2240" s="664"/>
      <c r="W2240" s="710"/>
      <c r="X2240" s="313">
        <f t="shared" si="606"/>
        <v>0</v>
      </c>
    </row>
    <row r="2241" spans="2:24" ht="18.600000000000001" hidden="1" thickBot="1">
      <c r="B2241" s="172"/>
      <c r="C2241" s="144">
        <v>2910</v>
      </c>
      <c r="D2241" s="319" t="s">
        <v>1718</v>
      </c>
      <c r="E2241" s="702"/>
      <c r="F2241" s="449"/>
      <c r="G2241" s="245"/>
      <c r="H2241" s="245"/>
      <c r="I2241" s="476">
        <f t="shared" ref="I2241:I2248" si="609">F2241+G2241+H2241</f>
        <v>0</v>
      </c>
      <c r="J2241" s="243" t="str">
        <f t="shared" si="605"/>
        <v/>
      </c>
      <c r="K2241" s="244"/>
      <c r="L2241" s="423"/>
      <c r="M2241" s="252"/>
      <c r="N2241" s="315">
        <f t="shared" ref="N2241:N2248" si="610">I2241</f>
        <v>0</v>
      </c>
      <c r="O2241" s="424">
        <f t="shared" ref="O2241:O2248" si="611">L2241+M2241-N2241</f>
        <v>0</v>
      </c>
      <c r="P2241" s="244"/>
      <c r="Q2241" s="661"/>
      <c r="R2241" s="665"/>
      <c r="S2241" s="665"/>
      <c r="T2241" s="665"/>
      <c r="U2241" s="665"/>
      <c r="V2241" s="665"/>
      <c r="W2241" s="709"/>
      <c r="X2241" s="313">
        <f t="shared" si="606"/>
        <v>0</v>
      </c>
    </row>
    <row r="2242" spans="2:24" ht="18.600000000000001" hidden="1" thickBot="1">
      <c r="B2242" s="172"/>
      <c r="C2242" s="144">
        <v>2920</v>
      </c>
      <c r="D2242" s="319" t="s">
        <v>237</v>
      </c>
      <c r="E2242" s="702"/>
      <c r="F2242" s="449"/>
      <c r="G2242" s="245"/>
      <c r="H2242" s="245"/>
      <c r="I2242" s="476">
        <f t="shared" si="609"/>
        <v>0</v>
      </c>
      <c r="J2242" s="243" t="str">
        <f t="shared" si="605"/>
        <v/>
      </c>
      <c r="K2242" s="244"/>
      <c r="L2242" s="423"/>
      <c r="M2242" s="252"/>
      <c r="N2242" s="315">
        <f t="shared" si="610"/>
        <v>0</v>
      </c>
      <c r="O2242" s="424">
        <f t="shared" si="611"/>
        <v>0</v>
      </c>
      <c r="P2242" s="244"/>
      <c r="Q2242" s="661"/>
      <c r="R2242" s="665"/>
      <c r="S2242" s="665"/>
      <c r="T2242" s="665"/>
      <c r="U2242" s="665"/>
      <c r="V2242" s="665"/>
      <c r="W2242" s="709"/>
      <c r="X2242" s="313">
        <f t="shared" si="606"/>
        <v>0</v>
      </c>
    </row>
    <row r="2243" spans="2:24" ht="33" hidden="1" thickBot="1">
      <c r="B2243" s="172"/>
      <c r="C2243" s="168">
        <v>2969</v>
      </c>
      <c r="D2243" s="320" t="s">
        <v>238</v>
      </c>
      <c r="E2243" s="702"/>
      <c r="F2243" s="449"/>
      <c r="G2243" s="245"/>
      <c r="H2243" s="245"/>
      <c r="I2243" s="476">
        <f t="shared" si="609"/>
        <v>0</v>
      </c>
      <c r="J2243" s="243" t="str">
        <f t="shared" si="605"/>
        <v/>
      </c>
      <c r="K2243" s="244"/>
      <c r="L2243" s="423"/>
      <c r="M2243" s="252"/>
      <c r="N2243" s="315">
        <f t="shared" si="610"/>
        <v>0</v>
      </c>
      <c r="O2243" s="424">
        <f t="shared" si="611"/>
        <v>0</v>
      </c>
      <c r="P2243" s="244"/>
      <c r="Q2243" s="661"/>
      <c r="R2243" s="665"/>
      <c r="S2243" s="665"/>
      <c r="T2243" s="665"/>
      <c r="U2243" s="665"/>
      <c r="V2243" s="665"/>
      <c r="W2243" s="709"/>
      <c r="X2243" s="313">
        <f t="shared" si="606"/>
        <v>0</v>
      </c>
    </row>
    <row r="2244" spans="2:24" ht="33" hidden="1" thickBot="1">
      <c r="B2244" s="172"/>
      <c r="C2244" s="168">
        <v>2970</v>
      </c>
      <c r="D2244" s="320" t="s">
        <v>239</v>
      </c>
      <c r="E2244" s="702"/>
      <c r="F2244" s="449"/>
      <c r="G2244" s="245"/>
      <c r="H2244" s="245"/>
      <c r="I2244" s="476">
        <f t="shared" si="609"/>
        <v>0</v>
      </c>
      <c r="J2244" s="243" t="str">
        <f t="shared" si="605"/>
        <v/>
      </c>
      <c r="K2244" s="244"/>
      <c r="L2244" s="423"/>
      <c r="M2244" s="252"/>
      <c r="N2244" s="315">
        <f t="shared" si="610"/>
        <v>0</v>
      </c>
      <c r="O2244" s="424">
        <f t="shared" si="611"/>
        <v>0</v>
      </c>
      <c r="P2244" s="244"/>
      <c r="Q2244" s="661"/>
      <c r="R2244" s="665"/>
      <c r="S2244" s="665"/>
      <c r="T2244" s="665"/>
      <c r="U2244" s="665"/>
      <c r="V2244" s="665"/>
      <c r="W2244" s="709"/>
      <c r="X2244" s="313">
        <f t="shared" si="606"/>
        <v>0</v>
      </c>
    </row>
    <row r="2245" spans="2:24" ht="18.600000000000001" hidden="1" thickBot="1">
      <c r="B2245" s="172"/>
      <c r="C2245" s="166">
        <v>2989</v>
      </c>
      <c r="D2245" s="321" t="s">
        <v>240</v>
      </c>
      <c r="E2245" s="702"/>
      <c r="F2245" s="449"/>
      <c r="G2245" s="245"/>
      <c r="H2245" s="245"/>
      <c r="I2245" s="476">
        <f t="shared" si="609"/>
        <v>0</v>
      </c>
      <c r="J2245" s="243" t="str">
        <f t="shared" si="605"/>
        <v/>
      </c>
      <c r="K2245" s="244"/>
      <c r="L2245" s="423"/>
      <c r="M2245" s="252"/>
      <c r="N2245" s="315">
        <f t="shared" si="610"/>
        <v>0</v>
      </c>
      <c r="O2245" s="424">
        <f t="shared" si="611"/>
        <v>0</v>
      </c>
      <c r="P2245" s="244"/>
      <c r="Q2245" s="661"/>
      <c r="R2245" s="665"/>
      <c r="S2245" s="665"/>
      <c r="T2245" s="665"/>
      <c r="U2245" s="665"/>
      <c r="V2245" s="665"/>
      <c r="W2245" s="709"/>
      <c r="X2245" s="313">
        <f t="shared" si="606"/>
        <v>0</v>
      </c>
    </row>
    <row r="2246" spans="2:24" ht="33" hidden="1" thickBot="1">
      <c r="B2246" s="136"/>
      <c r="C2246" s="137">
        <v>2990</v>
      </c>
      <c r="D2246" s="322" t="s">
        <v>1699</v>
      </c>
      <c r="E2246" s="702"/>
      <c r="F2246" s="449"/>
      <c r="G2246" s="245"/>
      <c r="H2246" s="245"/>
      <c r="I2246" s="476">
        <f t="shared" si="609"/>
        <v>0</v>
      </c>
      <c r="J2246" s="243" t="str">
        <f t="shared" si="605"/>
        <v/>
      </c>
      <c r="K2246" s="244"/>
      <c r="L2246" s="423"/>
      <c r="M2246" s="252"/>
      <c r="N2246" s="315">
        <f t="shared" si="610"/>
        <v>0</v>
      </c>
      <c r="O2246" s="424">
        <f t="shared" si="611"/>
        <v>0</v>
      </c>
      <c r="P2246" s="244"/>
      <c r="Q2246" s="661"/>
      <c r="R2246" s="665"/>
      <c r="S2246" s="665"/>
      <c r="T2246" s="665"/>
      <c r="U2246" s="665"/>
      <c r="V2246" s="665"/>
      <c r="W2246" s="709"/>
      <c r="X2246" s="313">
        <f t="shared" si="606"/>
        <v>0</v>
      </c>
    </row>
    <row r="2247" spans="2:24" ht="18.600000000000001" hidden="1" thickBot="1">
      <c r="B2247" s="136"/>
      <c r="C2247" s="137">
        <v>2991</v>
      </c>
      <c r="D2247" s="322" t="s">
        <v>241</v>
      </c>
      <c r="E2247" s="702"/>
      <c r="F2247" s="449"/>
      <c r="G2247" s="245"/>
      <c r="H2247" s="245"/>
      <c r="I2247" s="476">
        <f t="shared" si="609"/>
        <v>0</v>
      </c>
      <c r="J2247" s="243" t="str">
        <f t="shared" si="605"/>
        <v/>
      </c>
      <c r="K2247" s="244"/>
      <c r="L2247" s="423"/>
      <c r="M2247" s="252"/>
      <c r="N2247" s="315">
        <f t="shared" si="610"/>
        <v>0</v>
      </c>
      <c r="O2247" s="424">
        <f t="shared" si="611"/>
        <v>0</v>
      </c>
      <c r="P2247" s="244"/>
      <c r="Q2247" s="661"/>
      <c r="R2247" s="665"/>
      <c r="S2247" s="665"/>
      <c r="T2247" s="665"/>
      <c r="U2247" s="665"/>
      <c r="V2247" s="665"/>
      <c r="W2247" s="709"/>
      <c r="X2247" s="313">
        <f t="shared" si="606"/>
        <v>0</v>
      </c>
    </row>
    <row r="2248" spans="2:24" ht="18.600000000000001" hidden="1" thickBot="1">
      <c r="B2248" s="136"/>
      <c r="C2248" s="142">
        <v>2992</v>
      </c>
      <c r="D2248" s="154" t="s">
        <v>242</v>
      </c>
      <c r="E2248" s="702"/>
      <c r="F2248" s="449"/>
      <c r="G2248" s="245"/>
      <c r="H2248" s="245"/>
      <c r="I2248" s="476">
        <f t="shared" si="609"/>
        <v>0</v>
      </c>
      <c r="J2248" s="243" t="str">
        <f t="shared" ref="J2248:J2279" si="612">(IF($E2248&lt;&gt;0,$J$2,IF($I2248&lt;&gt;0,$J$2,"")))</f>
        <v/>
      </c>
      <c r="K2248" s="244"/>
      <c r="L2248" s="423"/>
      <c r="M2248" s="252"/>
      <c r="N2248" s="315">
        <f t="shared" si="610"/>
        <v>0</v>
      </c>
      <c r="O2248" s="424">
        <f t="shared" si="611"/>
        <v>0</v>
      </c>
      <c r="P2248" s="244"/>
      <c r="Q2248" s="661"/>
      <c r="R2248" s="665"/>
      <c r="S2248" s="665"/>
      <c r="T2248" s="665"/>
      <c r="U2248" s="665"/>
      <c r="V2248" s="665"/>
      <c r="W2248" s="709"/>
      <c r="X2248" s="313">
        <f t="shared" ref="X2248:X2279" si="613">T2248-U2248-V2248-W2248</f>
        <v>0</v>
      </c>
    </row>
    <row r="2249" spans="2:24" ht="18.600000000000001" hidden="1" thickBot="1">
      <c r="B2249" s="684">
        <v>3300</v>
      </c>
      <c r="C2249" s="948" t="s">
        <v>1738</v>
      </c>
      <c r="D2249" s="948"/>
      <c r="E2249" s="685"/>
      <c r="F2249" s="671">
        <v>0</v>
      </c>
      <c r="G2249" s="671">
        <v>0</v>
      </c>
      <c r="H2249" s="671">
        <v>0</v>
      </c>
      <c r="I2249" s="687">
        <f>SUM(I2250:I2254)</f>
        <v>0</v>
      </c>
      <c r="J2249" s="243" t="str">
        <f t="shared" si="612"/>
        <v/>
      </c>
      <c r="K2249" s="244"/>
      <c r="L2249" s="663"/>
      <c r="M2249" s="664"/>
      <c r="N2249" s="664"/>
      <c r="O2249" s="710"/>
      <c r="P2249" s="244"/>
      <c r="Q2249" s="663"/>
      <c r="R2249" s="664"/>
      <c r="S2249" s="664"/>
      <c r="T2249" s="664"/>
      <c r="U2249" s="664"/>
      <c r="V2249" s="664"/>
      <c r="W2249" s="710"/>
      <c r="X2249" s="313">
        <f t="shared" si="613"/>
        <v>0</v>
      </c>
    </row>
    <row r="2250" spans="2:24" ht="18.600000000000001" hidden="1" thickBot="1">
      <c r="B2250" s="143"/>
      <c r="C2250" s="144">
        <v>3301</v>
      </c>
      <c r="D2250" s="460" t="s">
        <v>243</v>
      </c>
      <c r="E2250" s="702"/>
      <c r="F2250" s="592">
        <v>0</v>
      </c>
      <c r="G2250" s="592">
        <v>0</v>
      </c>
      <c r="H2250" s="592">
        <v>0</v>
      </c>
      <c r="I2250" s="476">
        <f t="shared" ref="I2250:I2257" si="614">F2250+G2250+H2250</f>
        <v>0</v>
      </c>
      <c r="J2250" s="243" t="str">
        <f t="shared" si="612"/>
        <v/>
      </c>
      <c r="K2250" s="244"/>
      <c r="L2250" s="661"/>
      <c r="M2250" s="665"/>
      <c r="N2250" s="665"/>
      <c r="O2250" s="709"/>
      <c r="P2250" s="244"/>
      <c r="Q2250" s="661"/>
      <c r="R2250" s="665"/>
      <c r="S2250" s="665"/>
      <c r="T2250" s="665"/>
      <c r="U2250" s="665"/>
      <c r="V2250" s="665"/>
      <c r="W2250" s="709"/>
      <c r="X2250" s="313">
        <f t="shared" si="613"/>
        <v>0</v>
      </c>
    </row>
    <row r="2251" spans="2:24" ht="18.600000000000001" hidden="1" thickBot="1">
      <c r="B2251" s="143"/>
      <c r="C2251" s="168">
        <v>3302</v>
      </c>
      <c r="D2251" s="461" t="s">
        <v>1060</v>
      </c>
      <c r="E2251" s="702"/>
      <c r="F2251" s="592">
        <v>0</v>
      </c>
      <c r="G2251" s="592">
        <v>0</v>
      </c>
      <c r="H2251" s="592">
        <v>0</v>
      </c>
      <c r="I2251" s="476">
        <f t="shared" si="614"/>
        <v>0</v>
      </c>
      <c r="J2251" s="243" t="str">
        <f t="shared" si="612"/>
        <v/>
      </c>
      <c r="K2251" s="244"/>
      <c r="L2251" s="661"/>
      <c r="M2251" s="665"/>
      <c r="N2251" s="665"/>
      <c r="O2251" s="709"/>
      <c r="P2251" s="244"/>
      <c r="Q2251" s="661"/>
      <c r="R2251" s="665"/>
      <c r="S2251" s="665"/>
      <c r="T2251" s="665"/>
      <c r="U2251" s="665"/>
      <c r="V2251" s="665"/>
      <c r="W2251" s="709"/>
      <c r="X2251" s="313">
        <f t="shared" si="613"/>
        <v>0</v>
      </c>
    </row>
    <row r="2252" spans="2:24" ht="18.600000000000001" hidden="1" thickBot="1">
      <c r="B2252" s="143"/>
      <c r="C2252" s="166">
        <v>3304</v>
      </c>
      <c r="D2252" s="462" t="s">
        <v>245</v>
      </c>
      <c r="E2252" s="702"/>
      <c r="F2252" s="592">
        <v>0</v>
      </c>
      <c r="G2252" s="592">
        <v>0</v>
      </c>
      <c r="H2252" s="592">
        <v>0</v>
      </c>
      <c r="I2252" s="476">
        <f t="shared" si="614"/>
        <v>0</v>
      </c>
      <c r="J2252" s="243" t="str">
        <f t="shared" si="612"/>
        <v/>
      </c>
      <c r="K2252" s="244"/>
      <c r="L2252" s="661"/>
      <c r="M2252" s="665"/>
      <c r="N2252" s="665"/>
      <c r="O2252" s="709"/>
      <c r="P2252" s="244"/>
      <c r="Q2252" s="661"/>
      <c r="R2252" s="665"/>
      <c r="S2252" s="665"/>
      <c r="T2252" s="665"/>
      <c r="U2252" s="665"/>
      <c r="V2252" s="665"/>
      <c r="W2252" s="709"/>
      <c r="X2252" s="313">
        <f t="shared" si="613"/>
        <v>0</v>
      </c>
    </row>
    <row r="2253" spans="2:24" ht="47.4" hidden="1" thickBot="1">
      <c r="B2253" s="143"/>
      <c r="C2253" s="142">
        <v>3306</v>
      </c>
      <c r="D2253" s="463" t="s">
        <v>1883</v>
      </c>
      <c r="E2253" s="702"/>
      <c r="F2253" s="592">
        <v>0</v>
      </c>
      <c r="G2253" s="592">
        <v>0</v>
      </c>
      <c r="H2253" s="592">
        <v>0</v>
      </c>
      <c r="I2253" s="476">
        <f t="shared" si="614"/>
        <v>0</v>
      </c>
      <c r="J2253" s="243" t="str">
        <f t="shared" si="612"/>
        <v/>
      </c>
      <c r="K2253" s="244"/>
      <c r="L2253" s="661"/>
      <c r="M2253" s="665"/>
      <c r="N2253" s="665"/>
      <c r="O2253" s="709"/>
      <c r="P2253" s="244"/>
      <c r="Q2253" s="661"/>
      <c r="R2253" s="665"/>
      <c r="S2253" s="665"/>
      <c r="T2253" s="665"/>
      <c r="U2253" s="665"/>
      <c r="V2253" s="665"/>
      <c r="W2253" s="709"/>
      <c r="X2253" s="313">
        <f t="shared" si="613"/>
        <v>0</v>
      </c>
    </row>
    <row r="2254" spans="2:24" ht="18.600000000000001" hidden="1" thickBot="1">
      <c r="B2254" s="143"/>
      <c r="C2254" s="142">
        <v>3307</v>
      </c>
      <c r="D2254" s="463" t="s">
        <v>1771</v>
      </c>
      <c r="E2254" s="702"/>
      <c r="F2254" s="592">
        <v>0</v>
      </c>
      <c r="G2254" s="592">
        <v>0</v>
      </c>
      <c r="H2254" s="592">
        <v>0</v>
      </c>
      <c r="I2254" s="476">
        <f t="shared" si="614"/>
        <v>0</v>
      </c>
      <c r="J2254" s="243" t="str">
        <f t="shared" si="612"/>
        <v/>
      </c>
      <c r="K2254" s="244"/>
      <c r="L2254" s="661"/>
      <c r="M2254" s="665"/>
      <c r="N2254" s="665"/>
      <c r="O2254" s="709"/>
      <c r="P2254" s="244"/>
      <c r="Q2254" s="661"/>
      <c r="R2254" s="665"/>
      <c r="S2254" s="665"/>
      <c r="T2254" s="665"/>
      <c r="U2254" s="665"/>
      <c r="V2254" s="665"/>
      <c r="W2254" s="709"/>
      <c r="X2254" s="313">
        <f t="shared" si="613"/>
        <v>0</v>
      </c>
    </row>
    <row r="2255" spans="2:24" ht="18.600000000000001" hidden="1" thickBot="1">
      <c r="B2255" s="684">
        <v>3900</v>
      </c>
      <c r="C2255" s="949" t="s">
        <v>246</v>
      </c>
      <c r="D2255" s="950"/>
      <c r="E2255" s="685"/>
      <c r="F2255" s="671">
        <v>0</v>
      </c>
      <c r="G2255" s="671">
        <v>0</v>
      </c>
      <c r="H2255" s="671">
        <v>0</v>
      </c>
      <c r="I2255" s="690">
        <f t="shared" si="614"/>
        <v>0</v>
      </c>
      <c r="J2255" s="243" t="str">
        <f t="shared" si="612"/>
        <v/>
      </c>
      <c r="K2255" s="244"/>
      <c r="L2255" s="428"/>
      <c r="M2255" s="254"/>
      <c r="N2255" s="317">
        <f>I2255</f>
        <v>0</v>
      </c>
      <c r="O2255" s="424">
        <f>L2255+M2255-N2255</f>
        <v>0</v>
      </c>
      <c r="P2255" s="244"/>
      <c r="Q2255" s="428"/>
      <c r="R2255" s="254"/>
      <c r="S2255" s="429">
        <f>+IF(+(L2255+M2255)&gt;=I2255,+M2255,+(+I2255-L2255))</f>
        <v>0</v>
      </c>
      <c r="T2255" s="315">
        <f>Q2255+R2255-S2255</f>
        <v>0</v>
      </c>
      <c r="U2255" s="254"/>
      <c r="V2255" s="254"/>
      <c r="W2255" s="253"/>
      <c r="X2255" s="313">
        <f t="shared" si="613"/>
        <v>0</v>
      </c>
    </row>
    <row r="2256" spans="2:24" ht="18.600000000000001" hidden="1" thickBot="1">
      <c r="B2256" s="684">
        <v>4000</v>
      </c>
      <c r="C2256" s="951" t="s">
        <v>247</v>
      </c>
      <c r="D2256" s="951"/>
      <c r="E2256" s="685"/>
      <c r="F2256" s="688"/>
      <c r="G2256" s="689"/>
      <c r="H2256" s="689"/>
      <c r="I2256" s="690">
        <f t="shared" si="614"/>
        <v>0</v>
      </c>
      <c r="J2256" s="243" t="str">
        <f t="shared" si="612"/>
        <v/>
      </c>
      <c r="K2256" s="244"/>
      <c r="L2256" s="428"/>
      <c r="M2256" s="254"/>
      <c r="N2256" s="317">
        <f>I2256</f>
        <v>0</v>
      </c>
      <c r="O2256" s="424">
        <f>L2256+M2256-N2256</f>
        <v>0</v>
      </c>
      <c r="P2256" s="244"/>
      <c r="Q2256" s="663"/>
      <c r="R2256" s="664"/>
      <c r="S2256" s="664"/>
      <c r="T2256" s="665"/>
      <c r="U2256" s="664"/>
      <c r="V2256" s="664"/>
      <c r="W2256" s="709"/>
      <c r="X2256" s="313">
        <f t="shared" si="613"/>
        <v>0</v>
      </c>
    </row>
    <row r="2257" spans="2:24" ht="18.600000000000001" hidden="1" thickBot="1">
      <c r="B2257" s="684">
        <v>4100</v>
      </c>
      <c r="C2257" s="951" t="s">
        <v>248</v>
      </c>
      <c r="D2257" s="951"/>
      <c r="E2257" s="685"/>
      <c r="F2257" s="671">
        <v>0</v>
      </c>
      <c r="G2257" s="671">
        <v>0</v>
      </c>
      <c r="H2257" s="671">
        <v>0</v>
      </c>
      <c r="I2257" s="690">
        <f t="shared" si="614"/>
        <v>0</v>
      </c>
      <c r="J2257" s="243" t="str">
        <f t="shared" si="612"/>
        <v/>
      </c>
      <c r="K2257" s="244"/>
      <c r="L2257" s="663"/>
      <c r="M2257" s="664"/>
      <c r="N2257" s="664"/>
      <c r="O2257" s="710"/>
      <c r="P2257" s="244"/>
      <c r="Q2257" s="663"/>
      <c r="R2257" s="664"/>
      <c r="S2257" s="664"/>
      <c r="T2257" s="664"/>
      <c r="U2257" s="664"/>
      <c r="V2257" s="664"/>
      <c r="W2257" s="710"/>
      <c r="X2257" s="313">
        <f t="shared" si="613"/>
        <v>0</v>
      </c>
    </row>
    <row r="2258" spans="2:24" ht="18.600000000000001" hidden="1" thickBot="1">
      <c r="B2258" s="684">
        <v>4200</v>
      </c>
      <c r="C2258" s="948" t="s">
        <v>249</v>
      </c>
      <c r="D2258" s="966"/>
      <c r="E2258" s="685"/>
      <c r="F2258" s="686">
        <f>SUM(F2259:F2264)</f>
        <v>0</v>
      </c>
      <c r="G2258" s="687">
        <f>SUM(G2259:G2264)</f>
        <v>0</v>
      </c>
      <c r="H2258" s="687">
        <f>SUM(H2259:H2264)</f>
        <v>0</v>
      </c>
      <c r="I2258" s="687">
        <f>SUM(I2259:I2264)</f>
        <v>0</v>
      </c>
      <c r="J2258" s="243" t="str">
        <f t="shared" si="612"/>
        <v/>
      </c>
      <c r="K2258" s="244"/>
      <c r="L2258" s="316">
        <f>SUM(L2259:L2264)</f>
        <v>0</v>
      </c>
      <c r="M2258" s="317">
        <f>SUM(M2259:M2264)</f>
        <v>0</v>
      </c>
      <c r="N2258" s="425">
        <f>SUM(N2259:N2264)</f>
        <v>0</v>
      </c>
      <c r="O2258" s="426">
        <f>SUM(O2259:O2264)</f>
        <v>0</v>
      </c>
      <c r="P2258" s="244"/>
      <c r="Q2258" s="316">
        <f t="shared" ref="Q2258:W2258" si="615">SUM(Q2259:Q2264)</f>
        <v>0</v>
      </c>
      <c r="R2258" s="317">
        <f t="shared" si="615"/>
        <v>0</v>
      </c>
      <c r="S2258" s="317">
        <f t="shared" si="615"/>
        <v>0</v>
      </c>
      <c r="T2258" s="317">
        <f t="shared" si="615"/>
        <v>0</v>
      </c>
      <c r="U2258" s="317">
        <f t="shared" si="615"/>
        <v>0</v>
      </c>
      <c r="V2258" s="317">
        <f t="shared" si="615"/>
        <v>0</v>
      </c>
      <c r="W2258" s="426">
        <f t="shared" si="615"/>
        <v>0</v>
      </c>
      <c r="X2258" s="313">
        <f t="shared" si="613"/>
        <v>0</v>
      </c>
    </row>
    <row r="2259" spans="2:24" ht="18.600000000000001" hidden="1" thickBot="1">
      <c r="B2259" s="173"/>
      <c r="C2259" s="144">
        <v>4201</v>
      </c>
      <c r="D2259" s="138" t="s">
        <v>250</v>
      </c>
      <c r="E2259" s="702"/>
      <c r="F2259" s="449"/>
      <c r="G2259" s="245"/>
      <c r="H2259" s="245"/>
      <c r="I2259" s="476">
        <f t="shared" ref="I2259:I2264" si="616">F2259+G2259+H2259</f>
        <v>0</v>
      </c>
      <c r="J2259" s="243" t="str">
        <f t="shared" si="612"/>
        <v/>
      </c>
      <c r="K2259" s="244"/>
      <c r="L2259" s="423"/>
      <c r="M2259" s="252"/>
      <c r="N2259" s="315">
        <f t="shared" ref="N2259:N2264" si="617">I2259</f>
        <v>0</v>
      </c>
      <c r="O2259" s="424">
        <f t="shared" ref="O2259:O2264" si="618">L2259+M2259-N2259</f>
        <v>0</v>
      </c>
      <c r="P2259" s="244"/>
      <c r="Q2259" s="423"/>
      <c r="R2259" s="252"/>
      <c r="S2259" s="429">
        <f t="shared" ref="S2259:S2264" si="619">+IF(+(L2259+M2259)&gt;=I2259,+M2259,+(+I2259-L2259))</f>
        <v>0</v>
      </c>
      <c r="T2259" s="315">
        <f t="shared" ref="T2259:T2264" si="620">Q2259+R2259-S2259</f>
        <v>0</v>
      </c>
      <c r="U2259" s="252"/>
      <c r="V2259" s="252"/>
      <c r="W2259" s="253"/>
      <c r="X2259" s="313">
        <f t="shared" si="613"/>
        <v>0</v>
      </c>
    </row>
    <row r="2260" spans="2:24" ht="18.600000000000001" hidden="1" thickBot="1">
      <c r="B2260" s="173"/>
      <c r="C2260" s="137">
        <v>4202</v>
      </c>
      <c r="D2260" s="139" t="s">
        <v>251</v>
      </c>
      <c r="E2260" s="702"/>
      <c r="F2260" s="449"/>
      <c r="G2260" s="245"/>
      <c r="H2260" s="245"/>
      <c r="I2260" s="476">
        <f t="shared" si="616"/>
        <v>0</v>
      </c>
      <c r="J2260" s="243" t="str">
        <f t="shared" si="612"/>
        <v/>
      </c>
      <c r="K2260" s="244"/>
      <c r="L2260" s="423"/>
      <c r="M2260" s="252"/>
      <c r="N2260" s="315">
        <f t="shared" si="617"/>
        <v>0</v>
      </c>
      <c r="O2260" s="424">
        <f t="shared" si="618"/>
        <v>0</v>
      </c>
      <c r="P2260" s="244"/>
      <c r="Q2260" s="423"/>
      <c r="R2260" s="252"/>
      <c r="S2260" s="429">
        <f t="shared" si="619"/>
        <v>0</v>
      </c>
      <c r="T2260" s="315">
        <f t="shared" si="620"/>
        <v>0</v>
      </c>
      <c r="U2260" s="252"/>
      <c r="V2260" s="252"/>
      <c r="W2260" s="253"/>
      <c r="X2260" s="313">
        <f t="shared" si="613"/>
        <v>0</v>
      </c>
    </row>
    <row r="2261" spans="2:24" ht="18.600000000000001" hidden="1" thickBot="1">
      <c r="B2261" s="173"/>
      <c r="C2261" s="137">
        <v>4214</v>
      </c>
      <c r="D2261" s="139" t="s">
        <v>252</v>
      </c>
      <c r="E2261" s="702"/>
      <c r="F2261" s="449"/>
      <c r="G2261" s="245"/>
      <c r="H2261" s="245"/>
      <c r="I2261" s="476">
        <f t="shared" si="616"/>
        <v>0</v>
      </c>
      <c r="J2261" s="243" t="str">
        <f t="shared" si="612"/>
        <v/>
      </c>
      <c r="K2261" s="244"/>
      <c r="L2261" s="423"/>
      <c r="M2261" s="252"/>
      <c r="N2261" s="315">
        <f t="shared" si="617"/>
        <v>0</v>
      </c>
      <c r="O2261" s="424">
        <f t="shared" si="618"/>
        <v>0</v>
      </c>
      <c r="P2261" s="244"/>
      <c r="Q2261" s="423"/>
      <c r="R2261" s="252"/>
      <c r="S2261" s="429">
        <f t="shared" si="619"/>
        <v>0</v>
      </c>
      <c r="T2261" s="315">
        <f t="shared" si="620"/>
        <v>0</v>
      </c>
      <c r="U2261" s="252"/>
      <c r="V2261" s="252"/>
      <c r="W2261" s="253"/>
      <c r="X2261" s="313">
        <f t="shared" si="613"/>
        <v>0</v>
      </c>
    </row>
    <row r="2262" spans="2:24" ht="18.600000000000001" hidden="1" thickBot="1">
      <c r="B2262" s="173"/>
      <c r="C2262" s="137">
        <v>4217</v>
      </c>
      <c r="D2262" s="139" t="s">
        <v>253</v>
      </c>
      <c r="E2262" s="702"/>
      <c r="F2262" s="449"/>
      <c r="G2262" s="245"/>
      <c r="H2262" s="245"/>
      <c r="I2262" s="476">
        <f t="shared" si="616"/>
        <v>0</v>
      </c>
      <c r="J2262" s="243" t="str">
        <f t="shared" si="612"/>
        <v/>
      </c>
      <c r="K2262" s="244"/>
      <c r="L2262" s="423"/>
      <c r="M2262" s="252"/>
      <c r="N2262" s="315">
        <f t="shared" si="617"/>
        <v>0</v>
      </c>
      <c r="O2262" s="424">
        <f t="shared" si="618"/>
        <v>0</v>
      </c>
      <c r="P2262" s="244"/>
      <c r="Q2262" s="423"/>
      <c r="R2262" s="252"/>
      <c r="S2262" s="429">
        <f t="shared" si="619"/>
        <v>0</v>
      </c>
      <c r="T2262" s="315">
        <f t="shared" si="620"/>
        <v>0</v>
      </c>
      <c r="U2262" s="252"/>
      <c r="V2262" s="252"/>
      <c r="W2262" s="253"/>
      <c r="X2262" s="313">
        <f t="shared" si="613"/>
        <v>0</v>
      </c>
    </row>
    <row r="2263" spans="2:24" ht="18.600000000000001" hidden="1" thickBot="1">
      <c r="B2263" s="173"/>
      <c r="C2263" s="137">
        <v>4218</v>
      </c>
      <c r="D2263" s="145" t="s">
        <v>254</v>
      </c>
      <c r="E2263" s="702"/>
      <c r="F2263" s="449"/>
      <c r="G2263" s="245"/>
      <c r="H2263" s="245"/>
      <c r="I2263" s="476">
        <f t="shared" si="616"/>
        <v>0</v>
      </c>
      <c r="J2263" s="243" t="str">
        <f t="shared" si="612"/>
        <v/>
      </c>
      <c r="K2263" s="244"/>
      <c r="L2263" s="423"/>
      <c r="M2263" s="252"/>
      <c r="N2263" s="315">
        <f t="shared" si="617"/>
        <v>0</v>
      </c>
      <c r="O2263" s="424">
        <f t="shared" si="618"/>
        <v>0</v>
      </c>
      <c r="P2263" s="244"/>
      <c r="Q2263" s="423"/>
      <c r="R2263" s="252"/>
      <c r="S2263" s="429">
        <f t="shared" si="619"/>
        <v>0</v>
      </c>
      <c r="T2263" s="315">
        <f t="shared" si="620"/>
        <v>0</v>
      </c>
      <c r="U2263" s="252"/>
      <c r="V2263" s="252"/>
      <c r="W2263" s="253"/>
      <c r="X2263" s="313">
        <f t="shared" si="613"/>
        <v>0</v>
      </c>
    </row>
    <row r="2264" spans="2:24" ht="18.600000000000001" hidden="1" thickBot="1">
      <c r="B2264" s="173"/>
      <c r="C2264" s="137">
        <v>4219</v>
      </c>
      <c r="D2264" s="156" t="s">
        <v>255</v>
      </c>
      <c r="E2264" s="702"/>
      <c r="F2264" s="449"/>
      <c r="G2264" s="245"/>
      <c r="H2264" s="245"/>
      <c r="I2264" s="476">
        <f t="shared" si="616"/>
        <v>0</v>
      </c>
      <c r="J2264" s="243" t="str">
        <f t="shared" si="612"/>
        <v/>
      </c>
      <c r="K2264" s="244"/>
      <c r="L2264" s="423"/>
      <c r="M2264" s="252"/>
      <c r="N2264" s="315">
        <f t="shared" si="617"/>
        <v>0</v>
      </c>
      <c r="O2264" s="424">
        <f t="shared" si="618"/>
        <v>0</v>
      </c>
      <c r="P2264" s="244"/>
      <c r="Q2264" s="423"/>
      <c r="R2264" s="252"/>
      <c r="S2264" s="429">
        <f t="shared" si="619"/>
        <v>0</v>
      </c>
      <c r="T2264" s="315">
        <f t="shared" si="620"/>
        <v>0</v>
      </c>
      <c r="U2264" s="252"/>
      <c r="V2264" s="252"/>
      <c r="W2264" s="253"/>
      <c r="X2264" s="313">
        <f t="shared" si="613"/>
        <v>0</v>
      </c>
    </row>
    <row r="2265" spans="2:24" ht="18.600000000000001" hidden="1" thickBot="1">
      <c r="B2265" s="684">
        <v>4300</v>
      </c>
      <c r="C2265" s="946" t="s">
        <v>1683</v>
      </c>
      <c r="D2265" s="946"/>
      <c r="E2265" s="685"/>
      <c r="F2265" s="686">
        <f>SUM(F2266:F2268)</f>
        <v>0</v>
      </c>
      <c r="G2265" s="687">
        <f>SUM(G2266:G2268)</f>
        <v>0</v>
      </c>
      <c r="H2265" s="687">
        <f>SUM(H2266:H2268)</f>
        <v>0</v>
      </c>
      <c r="I2265" s="687">
        <f>SUM(I2266:I2268)</f>
        <v>0</v>
      </c>
      <c r="J2265" s="243" t="str">
        <f t="shared" si="612"/>
        <v/>
      </c>
      <c r="K2265" s="244"/>
      <c r="L2265" s="316">
        <f>SUM(L2266:L2268)</f>
        <v>0</v>
      </c>
      <c r="M2265" s="317">
        <f>SUM(M2266:M2268)</f>
        <v>0</v>
      </c>
      <c r="N2265" s="425">
        <f>SUM(N2266:N2268)</f>
        <v>0</v>
      </c>
      <c r="O2265" s="426">
        <f>SUM(O2266:O2268)</f>
        <v>0</v>
      </c>
      <c r="P2265" s="244"/>
      <c r="Q2265" s="316">
        <f t="shared" ref="Q2265:W2265" si="621">SUM(Q2266:Q2268)</f>
        <v>0</v>
      </c>
      <c r="R2265" s="317">
        <f t="shared" si="621"/>
        <v>0</v>
      </c>
      <c r="S2265" s="317">
        <f t="shared" si="621"/>
        <v>0</v>
      </c>
      <c r="T2265" s="317">
        <f t="shared" si="621"/>
        <v>0</v>
      </c>
      <c r="U2265" s="317">
        <f t="shared" si="621"/>
        <v>0</v>
      </c>
      <c r="V2265" s="317">
        <f t="shared" si="621"/>
        <v>0</v>
      </c>
      <c r="W2265" s="426">
        <f t="shared" si="621"/>
        <v>0</v>
      </c>
      <c r="X2265" s="313">
        <f t="shared" si="613"/>
        <v>0</v>
      </c>
    </row>
    <row r="2266" spans="2:24" ht="18.600000000000001" hidden="1" thickBot="1">
      <c r="B2266" s="173"/>
      <c r="C2266" s="144">
        <v>4301</v>
      </c>
      <c r="D2266" s="163" t="s">
        <v>256</v>
      </c>
      <c r="E2266" s="702"/>
      <c r="F2266" s="449"/>
      <c r="G2266" s="245"/>
      <c r="H2266" s="245"/>
      <c r="I2266" s="476">
        <f t="shared" ref="I2266:I2271" si="622">F2266+G2266+H2266</f>
        <v>0</v>
      </c>
      <c r="J2266" s="243" t="str">
        <f t="shared" si="612"/>
        <v/>
      </c>
      <c r="K2266" s="244"/>
      <c r="L2266" s="423"/>
      <c r="M2266" s="252"/>
      <c r="N2266" s="315">
        <f t="shared" ref="N2266:N2271" si="623">I2266</f>
        <v>0</v>
      </c>
      <c r="O2266" s="424">
        <f t="shared" ref="O2266:O2271" si="624">L2266+M2266-N2266</f>
        <v>0</v>
      </c>
      <c r="P2266" s="244"/>
      <c r="Q2266" s="423"/>
      <c r="R2266" s="252"/>
      <c r="S2266" s="429">
        <f t="shared" ref="S2266:S2271" si="625">+IF(+(L2266+M2266)&gt;=I2266,+M2266,+(+I2266-L2266))</f>
        <v>0</v>
      </c>
      <c r="T2266" s="315">
        <f t="shared" ref="T2266:T2271" si="626">Q2266+R2266-S2266</f>
        <v>0</v>
      </c>
      <c r="U2266" s="252"/>
      <c r="V2266" s="252"/>
      <c r="W2266" s="253"/>
      <c r="X2266" s="313">
        <f t="shared" si="613"/>
        <v>0</v>
      </c>
    </row>
    <row r="2267" spans="2:24" ht="18.600000000000001" hidden="1" thickBot="1">
      <c r="B2267" s="173"/>
      <c r="C2267" s="137">
        <v>4302</v>
      </c>
      <c r="D2267" s="139" t="s">
        <v>1061</v>
      </c>
      <c r="E2267" s="702"/>
      <c r="F2267" s="449"/>
      <c r="G2267" s="245"/>
      <c r="H2267" s="245"/>
      <c r="I2267" s="476">
        <f t="shared" si="622"/>
        <v>0</v>
      </c>
      <c r="J2267" s="243" t="str">
        <f t="shared" si="612"/>
        <v/>
      </c>
      <c r="K2267" s="244"/>
      <c r="L2267" s="423"/>
      <c r="M2267" s="252"/>
      <c r="N2267" s="315">
        <f t="shared" si="623"/>
        <v>0</v>
      </c>
      <c r="O2267" s="424">
        <f t="shared" si="624"/>
        <v>0</v>
      </c>
      <c r="P2267" s="244"/>
      <c r="Q2267" s="423"/>
      <c r="R2267" s="252"/>
      <c r="S2267" s="429">
        <f t="shared" si="625"/>
        <v>0</v>
      </c>
      <c r="T2267" s="315">
        <f t="shared" si="626"/>
        <v>0</v>
      </c>
      <c r="U2267" s="252"/>
      <c r="V2267" s="252"/>
      <c r="W2267" s="253"/>
      <c r="X2267" s="313">
        <f t="shared" si="613"/>
        <v>0</v>
      </c>
    </row>
    <row r="2268" spans="2:24" ht="18.600000000000001" hidden="1" thickBot="1">
      <c r="B2268" s="173"/>
      <c r="C2268" s="142">
        <v>4309</v>
      </c>
      <c r="D2268" s="148" t="s">
        <v>258</v>
      </c>
      <c r="E2268" s="702"/>
      <c r="F2268" s="449"/>
      <c r="G2268" s="245"/>
      <c r="H2268" s="245"/>
      <c r="I2268" s="476">
        <f t="shared" si="622"/>
        <v>0</v>
      </c>
      <c r="J2268" s="243" t="str">
        <f t="shared" si="612"/>
        <v/>
      </c>
      <c r="K2268" s="244"/>
      <c r="L2268" s="423"/>
      <c r="M2268" s="252"/>
      <c r="N2268" s="315">
        <f t="shared" si="623"/>
        <v>0</v>
      </c>
      <c r="O2268" s="424">
        <f t="shared" si="624"/>
        <v>0</v>
      </c>
      <c r="P2268" s="244"/>
      <c r="Q2268" s="423"/>
      <c r="R2268" s="252"/>
      <c r="S2268" s="429">
        <f t="shared" si="625"/>
        <v>0</v>
      </c>
      <c r="T2268" s="315">
        <f t="shared" si="626"/>
        <v>0</v>
      </c>
      <c r="U2268" s="252"/>
      <c r="V2268" s="252"/>
      <c r="W2268" s="253"/>
      <c r="X2268" s="313">
        <f t="shared" si="613"/>
        <v>0</v>
      </c>
    </row>
    <row r="2269" spans="2:24" ht="18.600000000000001" hidden="1" thickBot="1">
      <c r="B2269" s="684">
        <v>4400</v>
      </c>
      <c r="C2269" s="949" t="s">
        <v>1684</v>
      </c>
      <c r="D2269" s="949"/>
      <c r="E2269" s="685"/>
      <c r="F2269" s="688"/>
      <c r="G2269" s="689"/>
      <c r="H2269" s="689"/>
      <c r="I2269" s="690">
        <f t="shared" si="622"/>
        <v>0</v>
      </c>
      <c r="J2269" s="243" t="str">
        <f t="shared" si="612"/>
        <v/>
      </c>
      <c r="K2269" s="244"/>
      <c r="L2269" s="428"/>
      <c r="M2269" s="254"/>
      <c r="N2269" s="317">
        <f t="shared" si="623"/>
        <v>0</v>
      </c>
      <c r="O2269" s="424">
        <f t="shared" si="624"/>
        <v>0</v>
      </c>
      <c r="P2269" s="244"/>
      <c r="Q2269" s="428"/>
      <c r="R2269" s="254"/>
      <c r="S2269" s="429">
        <f t="shared" si="625"/>
        <v>0</v>
      </c>
      <c r="T2269" s="315">
        <f t="shared" si="626"/>
        <v>0</v>
      </c>
      <c r="U2269" s="254"/>
      <c r="V2269" s="254"/>
      <c r="W2269" s="253"/>
      <c r="X2269" s="313">
        <f t="shared" si="613"/>
        <v>0</v>
      </c>
    </row>
    <row r="2270" spans="2:24" ht="18.600000000000001" hidden="1" thickBot="1">
      <c r="B2270" s="684">
        <v>4500</v>
      </c>
      <c r="C2270" s="951" t="s">
        <v>1685</v>
      </c>
      <c r="D2270" s="951"/>
      <c r="E2270" s="685"/>
      <c r="F2270" s="688"/>
      <c r="G2270" s="689"/>
      <c r="H2270" s="689"/>
      <c r="I2270" s="690">
        <f t="shared" si="622"/>
        <v>0</v>
      </c>
      <c r="J2270" s="243" t="str">
        <f t="shared" si="612"/>
        <v/>
      </c>
      <c r="K2270" s="244"/>
      <c r="L2270" s="428"/>
      <c r="M2270" s="254"/>
      <c r="N2270" s="317">
        <f t="shared" si="623"/>
        <v>0</v>
      </c>
      <c r="O2270" s="424">
        <f t="shared" si="624"/>
        <v>0</v>
      </c>
      <c r="P2270" s="244"/>
      <c r="Q2270" s="428"/>
      <c r="R2270" s="254"/>
      <c r="S2270" s="429">
        <f t="shared" si="625"/>
        <v>0</v>
      </c>
      <c r="T2270" s="315">
        <f t="shared" si="626"/>
        <v>0</v>
      </c>
      <c r="U2270" s="254"/>
      <c r="V2270" s="254"/>
      <c r="W2270" s="253"/>
      <c r="X2270" s="313">
        <f t="shared" si="613"/>
        <v>0</v>
      </c>
    </row>
    <row r="2271" spans="2:24" ht="18.600000000000001" hidden="1" thickBot="1">
      <c r="B2271" s="684">
        <v>4600</v>
      </c>
      <c r="C2271" s="952" t="s">
        <v>259</v>
      </c>
      <c r="D2271" s="953"/>
      <c r="E2271" s="685"/>
      <c r="F2271" s="688"/>
      <c r="G2271" s="689"/>
      <c r="H2271" s="689"/>
      <c r="I2271" s="690">
        <f t="shared" si="622"/>
        <v>0</v>
      </c>
      <c r="J2271" s="243" t="str">
        <f t="shared" si="612"/>
        <v/>
      </c>
      <c r="K2271" s="244"/>
      <c r="L2271" s="428"/>
      <c r="M2271" s="254"/>
      <c r="N2271" s="317">
        <f t="shared" si="623"/>
        <v>0</v>
      </c>
      <c r="O2271" s="424">
        <f t="shared" si="624"/>
        <v>0</v>
      </c>
      <c r="P2271" s="244"/>
      <c r="Q2271" s="428"/>
      <c r="R2271" s="254"/>
      <c r="S2271" s="429">
        <f t="shared" si="625"/>
        <v>0</v>
      </c>
      <c r="T2271" s="315">
        <f t="shared" si="626"/>
        <v>0</v>
      </c>
      <c r="U2271" s="254"/>
      <c r="V2271" s="254"/>
      <c r="W2271" s="253"/>
      <c r="X2271" s="313">
        <f t="shared" si="613"/>
        <v>0</v>
      </c>
    </row>
    <row r="2272" spans="2:24" ht="18.600000000000001" hidden="1" thickBot="1">
      <c r="B2272" s="684">
        <v>4900</v>
      </c>
      <c r="C2272" s="948" t="s">
        <v>289</v>
      </c>
      <c r="D2272" s="948"/>
      <c r="E2272" s="685"/>
      <c r="F2272" s="686">
        <f>+F2273+F2274</f>
        <v>0</v>
      </c>
      <c r="G2272" s="687">
        <f>+G2273+G2274</f>
        <v>0</v>
      </c>
      <c r="H2272" s="687">
        <f>+H2273+H2274</f>
        <v>0</v>
      </c>
      <c r="I2272" s="687">
        <f>+I2273+I2274</f>
        <v>0</v>
      </c>
      <c r="J2272" s="243" t="str">
        <f t="shared" si="612"/>
        <v/>
      </c>
      <c r="K2272" s="244"/>
      <c r="L2272" s="663"/>
      <c r="M2272" s="664"/>
      <c r="N2272" s="664"/>
      <c r="O2272" s="710"/>
      <c r="P2272" s="244"/>
      <c r="Q2272" s="663"/>
      <c r="R2272" s="664"/>
      <c r="S2272" s="664"/>
      <c r="T2272" s="664"/>
      <c r="U2272" s="664"/>
      <c r="V2272" s="664"/>
      <c r="W2272" s="710"/>
      <c r="X2272" s="313">
        <f t="shared" si="613"/>
        <v>0</v>
      </c>
    </row>
    <row r="2273" spans="2:24" ht="18.600000000000001" hidden="1" thickBot="1">
      <c r="B2273" s="173"/>
      <c r="C2273" s="144">
        <v>4901</v>
      </c>
      <c r="D2273" s="174" t="s">
        <v>290</v>
      </c>
      <c r="E2273" s="702"/>
      <c r="F2273" s="449"/>
      <c r="G2273" s="245"/>
      <c r="H2273" s="245"/>
      <c r="I2273" s="476">
        <f>F2273+G2273+H2273</f>
        <v>0</v>
      </c>
      <c r="J2273" s="243" t="str">
        <f t="shared" si="612"/>
        <v/>
      </c>
      <c r="K2273" s="244"/>
      <c r="L2273" s="661"/>
      <c r="M2273" s="665"/>
      <c r="N2273" s="665"/>
      <c r="O2273" s="709"/>
      <c r="P2273" s="244"/>
      <c r="Q2273" s="661"/>
      <c r="R2273" s="665"/>
      <c r="S2273" s="665"/>
      <c r="T2273" s="665"/>
      <c r="U2273" s="665"/>
      <c r="V2273" s="665"/>
      <c r="W2273" s="709"/>
      <c r="X2273" s="313">
        <f t="shared" si="613"/>
        <v>0</v>
      </c>
    </row>
    <row r="2274" spans="2:24" ht="18.600000000000001" hidden="1" thickBot="1">
      <c r="B2274" s="173"/>
      <c r="C2274" s="142">
        <v>4902</v>
      </c>
      <c r="D2274" s="148" t="s">
        <v>291</v>
      </c>
      <c r="E2274" s="702"/>
      <c r="F2274" s="449"/>
      <c r="G2274" s="245"/>
      <c r="H2274" s="245"/>
      <c r="I2274" s="476">
        <f>F2274+G2274+H2274</f>
        <v>0</v>
      </c>
      <c r="J2274" s="243" t="str">
        <f t="shared" si="612"/>
        <v/>
      </c>
      <c r="K2274" s="244"/>
      <c r="L2274" s="661"/>
      <c r="M2274" s="665"/>
      <c r="N2274" s="665"/>
      <c r="O2274" s="709"/>
      <c r="P2274" s="244"/>
      <c r="Q2274" s="661"/>
      <c r="R2274" s="665"/>
      <c r="S2274" s="665"/>
      <c r="T2274" s="665"/>
      <c r="U2274" s="665"/>
      <c r="V2274" s="665"/>
      <c r="W2274" s="709"/>
      <c r="X2274" s="313">
        <f t="shared" si="613"/>
        <v>0</v>
      </c>
    </row>
    <row r="2275" spans="2:24" ht="18.600000000000001" hidden="1" thickBot="1">
      <c r="B2275" s="691">
        <v>5100</v>
      </c>
      <c r="C2275" s="963" t="s">
        <v>260</v>
      </c>
      <c r="D2275" s="963"/>
      <c r="E2275" s="692"/>
      <c r="F2275" s="693"/>
      <c r="G2275" s="694"/>
      <c r="H2275" s="694"/>
      <c r="I2275" s="690">
        <f>F2275+G2275+H2275</f>
        <v>0</v>
      </c>
      <c r="J2275" s="243" t="str">
        <f t="shared" si="612"/>
        <v/>
      </c>
      <c r="K2275" s="244"/>
      <c r="L2275" s="430"/>
      <c r="M2275" s="431"/>
      <c r="N2275" s="327">
        <f>I2275</f>
        <v>0</v>
      </c>
      <c r="O2275" s="424">
        <f>L2275+M2275-N2275</f>
        <v>0</v>
      </c>
      <c r="P2275" s="244"/>
      <c r="Q2275" s="430"/>
      <c r="R2275" s="431"/>
      <c r="S2275" s="429">
        <f>+IF(+(L2275+M2275)&gt;=I2275,+M2275,+(+I2275-L2275))</f>
        <v>0</v>
      </c>
      <c r="T2275" s="315">
        <f>Q2275+R2275-S2275</f>
        <v>0</v>
      </c>
      <c r="U2275" s="431"/>
      <c r="V2275" s="431"/>
      <c r="W2275" s="253"/>
      <c r="X2275" s="313">
        <f t="shared" si="613"/>
        <v>0</v>
      </c>
    </row>
    <row r="2276" spans="2:24" ht="18.600000000000001" hidden="1" thickBot="1">
      <c r="B2276" s="691">
        <v>5200</v>
      </c>
      <c r="C2276" s="947" t="s">
        <v>261</v>
      </c>
      <c r="D2276" s="947"/>
      <c r="E2276" s="692"/>
      <c r="F2276" s="695">
        <f>SUM(F2277:F2283)</f>
        <v>0</v>
      </c>
      <c r="G2276" s="696">
        <f>SUM(G2277:G2283)</f>
        <v>0</v>
      </c>
      <c r="H2276" s="696">
        <f>SUM(H2277:H2283)</f>
        <v>0</v>
      </c>
      <c r="I2276" s="696">
        <f>SUM(I2277:I2283)</f>
        <v>0</v>
      </c>
      <c r="J2276" s="243" t="str">
        <f t="shared" si="612"/>
        <v/>
      </c>
      <c r="K2276" s="244"/>
      <c r="L2276" s="326">
        <f>SUM(L2277:L2283)</f>
        <v>0</v>
      </c>
      <c r="M2276" s="327">
        <f>SUM(M2277:M2283)</f>
        <v>0</v>
      </c>
      <c r="N2276" s="432">
        <f>SUM(N2277:N2283)</f>
        <v>0</v>
      </c>
      <c r="O2276" s="433">
        <f>SUM(O2277:O2283)</f>
        <v>0</v>
      </c>
      <c r="P2276" s="244"/>
      <c r="Q2276" s="326">
        <f t="shared" ref="Q2276:W2276" si="627">SUM(Q2277:Q2283)</f>
        <v>0</v>
      </c>
      <c r="R2276" s="327">
        <f t="shared" si="627"/>
        <v>0</v>
      </c>
      <c r="S2276" s="327">
        <f t="shared" si="627"/>
        <v>0</v>
      </c>
      <c r="T2276" s="327">
        <f t="shared" si="627"/>
        <v>0</v>
      </c>
      <c r="U2276" s="327">
        <f t="shared" si="627"/>
        <v>0</v>
      </c>
      <c r="V2276" s="327">
        <f t="shared" si="627"/>
        <v>0</v>
      </c>
      <c r="W2276" s="433">
        <f t="shared" si="627"/>
        <v>0</v>
      </c>
      <c r="X2276" s="313">
        <f t="shared" si="613"/>
        <v>0</v>
      </c>
    </row>
    <row r="2277" spans="2:24" ht="18.600000000000001" hidden="1" thickBot="1">
      <c r="B2277" s="175"/>
      <c r="C2277" s="176">
        <v>5201</v>
      </c>
      <c r="D2277" s="177" t="s">
        <v>262</v>
      </c>
      <c r="E2277" s="703"/>
      <c r="F2277" s="473"/>
      <c r="G2277" s="434"/>
      <c r="H2277" s="434"/>
      <c r="I2277" s="476">
        <f t="shared" ref="I2277:I2283" si="628">F2277+G2277+H2277</f>
        <v>0</v>
      </c>
      <c r="J2277" s="243" t="str">
        <f t="shared" si="612"/>
        <v/>
      </c>
      <c r="K2277" s="244"/>
      <c r="L2277" s="435"/>
      <c r="M2277" s="436"/>
      <c r="N2277" s="330">
        <f t="shared" ref="N2277:N2283" si="629">I2277</f>
        <v>0</v>
      </c>
      <c r="O2277" s="424">
        <f t="shared" ref="O2277:O2283" si="630">L2277+M2277-N2277</f>
        <v>0</v>
      </c>
      <c r="P2277" s="244"/>
      <c r="Q2277" s="435"/>
      <c r="R2277" s="436"/>
      <c r="S2277" s="429">
        <f t="shared" ref="S2277:S2283" si="631">+IF(+(L2277+M2277)&gt;=I2277,+M2277,+(+I2277-L2277))</f>
        <v>0</v>
      </c>
      <c r="T2277" s="315">
        <f t="shared" ref="T2277:T2283" si="632">Q2277+R2277-S2277</f>
        <v>0</v>
      </c>
      <c r="U2277" s="436"/>
      <c r="V2277" s="436"/>
      <c r="W2277" s="253"/>
      <c r="X2277" s="313">
        <f t="shared" si="613"/>
        <v>0</v>
      </c>
    </row>
    <row r="2278" spans="2:24" ht="18.600000000000001" hidden="1" thickBot="1">
      <c r="B2278" s="175"/>
      <c r="C2278" s="178">
        <v>5202</v>
      </c>
      <c r="D2278" s="179" t="s">
        <v>263</v>
      </c>
      <c r="E2278" s="703"/>
      <c r="F2278" s="473"/>
      <c r="G2278" s="434"/>
      <c r="H2278" s="434"/>
      <c r="I2278" s="476">
        <f t="shared" si="628"/>
        <v>0</v>
      </c>
      <c r="J2278" s="243" t="str">
        <f t="shared" si="612"/>
        <v/>
      </c>
      <c r="K2278" s="244"/>
      <c r="L2278" s="435"/>
      <c r="M2278" s="436"/>
      <c r="N2278" s="330">
        <f t="shared" si="629"/>
        <v>0</v>
      </c>
      <c r="O2278" s="424">
        <f t="shared" si="630"/>
        <v>0</v>
      </c>
      <c r="P2278" s="244"/>
      <c r="Q2278" s="435"/>
      <c r="R2278" s="436"/>
      <c r="S2278" s="429">
        <f t="shared" si="631"/>
        <v>0</v>
      </c>
      <c r="T2278" s="315">
        <f t="shared" si="632"/>
        <v>0</v>
      </c>
      <c r="U2278" s="436"/>
      <c r="V2278" s="436"/>
      <c r="W2278" s="253"/>
      <c r="X2278" s="313">
        <f t="shared" si="613"/>
        <v>0</v>
      </c>
    </row>
    <row r="2279" spans="2:24" ht="18.600000000000001" hidden="1" thickBot="1">
      <c r="B2279" s="175"/>
      <c r="C2279" s="178">
        <v>5203</v>
      </c>
      <c r="D2279" s="179" t="s">
        <v>923</v>
      </c>
      <c r="E2279" s="703"/>
      <c r="F2279" s="473"/>
      <c r="G2279" s="434"/>
      <c r="H2279" s="434"/>
      <c r="I2279" s="476">
        <f t="shared" si="628"/>
        <v>0</v>
      </c>
      <c r="J2279" s="243" t="str">
        <f t="shared" si="612"/>
        <v/>
      </c>
      <c r="K2279" s="244"/>
      <c r="L2279" s="435"/>
      <c r="M2279" s="436"/>
      <c r="N2279" s="330">
        <f t="shared" si="629"/>
        <v>0</v>
      </c>
      <c r="O2279" s="424">
        <f t="shared" si="630"/>
        <v>0</v>
      </c>
      <c r="P2279" s="244"/>
      <c r="Q2279" s="435"/>
      <c r="R2279" s="436"/>
      <c r="S2279" s="429">
        <f t="shared" si="631"/>
        <v>0</v>
      </c>
      <c r="T2279" s="315">
        <f t="shared" si="632"/>
        <v>0</v>
      </c>
      <c r="U2279" s="436"/>
      <c r="V2279" s="436"/>
      <c r="W2279" s="253"/>
      <c r="X2279" s="313">
        <f t="shared" si="613"/>
        <v>0</v>
      </c>
    </row>
    <row r="2280" spans="2:24" ht="18.600000000000001" hidden="1" thickBot="1">
      <c r="B2280" s="175"/>
      <c r="C2280" s="178">
        <v>5204</v>
      </c>
      <c r="D2280" s="179" t="s">
        <v>924</v>
      </c>
      <c r="E2280" s="703"/>
      <c r="F2280" s="473"/>
      <c r="G2280" s="434"/>
      <c r="H2280" s="434"/>
      <c r="I2280" s="476">
        <f t="shared" si="628"/>
        <v>0</v>
      </c>
      <c r="J2280" s="243" t="str">
        <f t="shared" ref="J2280:J2302" si="633">(IF($E2280&lt;&gt;0,$J$2,IF($I2280&lt;&gt;0,$J$2,"")))</f>
        <v/>
      </c>
      <c r="K2280" s="244"/>
      <c r="L2280" s="435"/>
      <c r="M2280" s="436"/>
      <c r="N2280" s="330">
        <f t="shared" si="629"/>
        <v>0</v>
      </c>
      <c r="O2280" s="424">
        <f t="shared" si="630"/>
        <v>0</v>
      </c>
      <c r="P2280" s="244"/>
      <c r="Q2280" s="435"/>
      <c r="R2280" s="436"/>
      <c r="S2280" s="429">
        <f t="shared" si="631"/>
        <v>0</v>
      </c>
      <c r="T2280" s="315">
        <f t="shared" si="632"/>
        <v>0</v>
      </c>
      <c r="U2280" s="436"/>
      <c r="V2280" s="436"/>
      <c r="W2280" s="253"/>
      <c r="X2280" s="313">
        <f t="shared" ref="X2280:X2311" si="634">T2280-U2280-V2280-W2280</f>
        <v>0</v>
      </c>
    </row>
    <row r="2281" spans="2:24" ht="18.600000000000001" hidden="1" thickBot="1">
      <c r="B2281" s="175"/>
      <c r="C2281" s="178">
        <v>5205</v>
      </c>
      <c r="D2281" s="179" t="s">
        <v>925</v>
      </c>
      <c r="E2281" s="703"/>
      <c r="F2281" s="473"/>
      <c r="G2281" s="434"/>
      <c r="H2281" s="434"/>
      <c r="I2281" s="476">
        <f t="shared" si="628"/>
        <v>0</v>
      </c>
      <c r="J2281" s="243" t="str">
        <f t="shared" si="633"/>
        <v/>
      </c>
      <c r="K2281" s="244"/>
      <c r="L2281" s="435"/>
      <c r="M2281" s="436"/>
      <c r="N2281" s="330">
        <f t="shared" si="629"/>
        <v>0</v>
      </c>
      <c r="O2281" s="424">
        <f t="shared" si="630"/>
        <v>0</v>
      </c>
      <c r="P2281" s="244"/>
      <c r="Q2281" s="435"/>
      <c r="R2281" s="436"/>
      <c r="S2281" s="429">
        <f t="shared" si="631"/>
        <v>0</v>
      </c>
      <c r="T2281" s="315">
        <f t="shared" si="632"/>
        <v>0</v>
      </c>
      <c r="U2281" s="436"/>
      <c r="V2281" s="436"/>
      <c r="W2281" s="253"/>
      <c r="X2281" s="313">
        <f t="shared" si="634"/>
        <v>0</v>
      </c>
    </row>
    <row r="2282" spans="2:24" ht="18.600000000000001" hidden="1" thickBot="1">
      <c r="B2282" s="175"/>
      <c r="C2282" s="178">
        <v>5206</v>
      </c>
      <c r="D2282" s="179" t="s">
        <v>926</v>
      </c>
      <c r="E2282" s="703"/>
      <c r="F2282" s="473"/>
      <c r="G2282" s="434"/>
      <c r="H2282" s="434"/>
      <c r="I2282" s="476">
        <f t="shared" si="628"/>
        <v>0</v>
      </c>
      <c r="J2282" s="243" t="str">
        <f t="shared" si="633"/>
        <v/>
      </c>
      <c r="K2282" s="244"/>
      <c r="L2282" s="435"/>
      <c r="M2282" s="436"/>
      <c r="N2282" s="330">
        <f t="shared" si="629"/>
        <v>0</v>
      </c>
      <c r="O2282" s="424">
        <f t="shared" si="630"/>
        <v>0</v>
      </c>
      <c r="P2282" s="244"/>
      <c r="Q2282" s="435"/>
      <c r="R2282" s="436"/>
      <c r="S2282" s="429">
        <f t="shared" si="631"/>
        <v>0</v>
      </c>
      <c r="T2282" s="315">
        <f t="shared" si="632"/>
        <v>0</v>
      </c>
      <c r="U2282" s="436"/>
      <c r="V2282" s="436"/>
      <c r="W2282" s="253"/>
      <c r="X2282" s="313">
        <f t="shared" si="634"/>
        <v>0</v>
      </c>
    </row>
    <row r="2283" spans="2:24" ht="18.600000000000001" hidden="1" thickBot="1">
      <c r="B2283" s="175"/>
      <c r="C2283" s="180">
        <v>5219</v>
      </c>
      <c r="D2283" s="181" t="s">
        <v>927</v>
      </c>
      <c r="E2283" s="703"/>
      <c r="F2283" s="473"/>
      <c r="G2283" s="434"/>
      <c r="H2283" s="434"/>
      <c r="I2283" s="476">
        <f t="shared" si="628"/>
        <v>0</v>
      </c>
      <c r="J2283" s="243" t="str">
        <f t="shared" si="633"/>
        <v/>
      </c>
      <c r="K2283" s="244"/>
      <c r="L2283" s="435"/>
      <c r="M2283" s="436"/>
      <c r="N2283" s="330">
        <f t="shared" si="629"/>
        <v>0</v>
      </c>
      <c r="O2283" s="424">
        <f t="shared" si="630"/>
        <v>0</v>
      </c>
      <c r="P2283" s="244"/>
      <c r="Q2283" s="435"/>
      <c r="R2283" s="436"/>
      <c r="S2283" s="429">
        <f t="shared" si="631"/>
        <v>0</v>
      </c>
      <c r="T2283" s="315">
        <f t="shared" si="632"/>
        <v>0</v>
      </c>
      <c r="U2283" s="436"/>
      <c r="V2283" s="436"/>
      <c r="W2283" s="253"/>
      <c r="X2283" s="313">
        <f t="shared" si="634"/>
        <v>0</v>
      </c>
    </row>
    <row r="2284" spans="2:24" ht="18.600000000000001" hidden="1" thickBot="1">
      <c r="B2284" s="691">
        <v>5300</v>
      </c>
      <c r="C2284" s="954" t="s">
        <v>928</v>
      </c>
      <c r="D2284" s="954"/>
      <c r="E2284" s="692"/>
      <c r="F2284" s="695">
        <f>SUM(F2285:F2286)</f>
        <v>0</v>
      </c>
      <c r="G2284" s="696">
        <f>SUM(G2285:G2286)</f>
        <v>0</v>
      </c>
      <c r="H2284" s="696">
        <f>SUM(H2285:H2286)</f>
        <v>0</v>
      </c>
      <c r="I2284" s="696">
        <f>SUM(I2285:I2286)</f>
        <v>0</v>
      </c>
      <c r="J2284" s="243" t="str">
        <f t="shared" si="633"/>
        <v/>
      </c>
      <c r="K2284" s="244"/>
      <c r="L2284" s="326">
        <f>SUM(L2285:L2286)</f>
        <v>0</v>
      </c>
      <c r="M2284" s="327">
        <f>SUM(M2285:M2286)</f>
        <v>0</v>
      </c>
      <c r="N2284" s="432">
        <f>SUM(N2285:N2286)</f>
        <v>0</v>
      </c>
      <c r="O2284" s="433">
        <f>SUM(O2285:O2286)</f>
        <v>0</v>
      </c>
      <c r="P2284" s="244"/>
      <c r="Q2284" s="326">
        <f t="shared" ref="Q2284:W2284" si="635">SUM(Q2285:Q2286)</f>
        <v>0</v>
      </c>
      <c r="R2284" s="327">
        <f t="shared" si="635"/>
        <v>0</v>
      </c>
      <c r="S2284" s="327">
        <f t="shared" si="635"/>
        <v>0</v>
      </c>
      <c r="T2284" s="327">
        <f t="shared" si="635"/>
        <v>0</v>
      </c>
      <c r="U2284" s="327">
        <f t="shared" si="635"/>
        <v>0</v>
      </c>
      <c r="V2284" s="327">
        <f t="shared" si="635"/>
        <v>0</v>
      </c>
      <c r="W2284" s="433">
        <f t="shared" si="635"/>
        <v>0</v>
      </c>
      <c r="X2284" s="313">
        <f t="shared" si="634"/>
        <v>0</v>
      </c>
    </row>
    <row r="2285" spans="2:24" ht="18.600000000000001" hidden="1" thickBot="1">
      <c r="B2285" s="175"/>
      <c r="C2285" s="176">
        <v>5301</v>
      </c>
      <c r="D2285" s="177" t="s">
        <v>1440</v>
      </c>
      <c r="E2285" s="703"/>
      <c r="F2285" s="473"/>
      <c r="G2285" s="434"/>
      <c r="H2285" s="434"/>
      <c r="I2285" s="476">
        <f>F2285+G2285+H2285</f>
        <v>0</v>
      </c>
      <c r="J2285" s="243" t="str">
        <f t="shared" si="633"/>
        <v/>
      </c>
      <c r="K2285" s="244"/>
      <c r="L2285" s="435"/>
      <c r="M2285" s="436"/>
      <c r="N2285" s="330">
        <f>I2285</f>
        <v>0</v>
      </c>
      <c r="O2285" s="424">
        <f>L2285+M2285-N2285</f>
        <v>0</v>
      </c>
      <c r="P2285" s="244"/>
      <c r="Q2285" s="435"/>
      <c r="R2285" s="436"/>
      <c r="S2285" s="429">
        <f>+IF(+(L2285+M2285)&gt;=I2285,+M2285,+(+I2285-L2285))</f>
        <v>0</v>
      </c>
      <c r="T2285" s="315">
        <f>Q2285+R2285-S2285</f>
        <v>0</v>
      </c>
      <c r="U2285" s="436"/>
      <c r="V2285" s="436"/>
      <c r="W2285" s="253"/>
      <c r="X2285" s="313">
        <f t="shared" si="634"/>
        <v>0</v>
      </c>
    </row>
    <row r="2286" spans="2:24" ht="18.600000000000001" hidden="1" thickBot="1">
      <c r="B2286" s="175"/>
      <c r="C2286" s="180">
        <v>5309</v>
      </c>
      <c r="D2286" s="181" t="s">
        <v>929</v>
      </c>
      <c r="E2286" s="703"/>
      <c r="F2286" s="473"/>
      <c r="G2286" s="434"/>
      <c r="H2286" s="434"/>
      <c r="I2286" s="476">
        <f>F2286+G2286+H2286</f>
        <v>0</v>
      </c>
      <c r="J2286" s="243" t="str">
        <f t="shared" si="633"/>
        <v/>
      </c>
      <c r="K2286" s="244"/>
      <c r="L2286" s="435"/>
      <c r="M2286" s="436"/>
      <c r="N2286" s="330">
        <f>I2286</f>
        <v>0</v>
      </c>
      <c r="O2286" s="424">
        <f>L2286+M2286-N2286</f>
        <v>0</v>
      </c>
      <c r="P2286" s="244"/>
      <c r="Q2286" s="435"/>
      <c r="R2286" s="436"/>
      <c r="S2286" s="429">
        <f>+IF(+(L2286+M2286)&gt;=I2286,+M2286,+(+I2286-L2286))</f>
        <v>0</v>
      </c>
      <c r="T2286" s="315">
        <f>Q2286+R2286-S2286</f>
        <v>0</v>
      </c>
      <c r="U2286" s="436"/>
      <c r="V2286" s="436"/>
      <c r="W2286" s="253"/>
      <c r="X2286" s="313">
        <f t="shared" si="634"/>
        <v>0</v>
      </c>
    </row>
    <row r="2287" spans="2:24" ht="18.600000000000001" hidden="1" thickBot="1">
      <c r="B2287" s="691">
        <v>5400</v>
      </c>
      <c r="C2287" s="963" t="s">
        <v>1010</v>
      </c>
      <c r="D2287" s="963"/>
      <c r="E2287" s="692"/>
      <c r="F2287" s="693"/>
      <c r="G2287" s="694"/>
      <c r="H2287" s="694"/>
      <c r="I2287" s="690">
        <f>F2287+G2287+H2287</f>
        <v>0</v>
      </c>
      <c r="J2287" s="243" t="str">
        <f t="shared" si="633"/>
        <v/>
      </c>
      <c r="K2287" s="244"/>
      <c r="L2287" s="430"/>
      <c r="M2287" s="431"/>
      <c r="N2287" s="327">
        <f>I2287</f>
        <v>0</v>
      </c>
      <c r="O2287" s="424">
        <f>L2287+M2287-N2287</f>
        <v>0</v>
      </c>
      <c r="P2287" s="244"/>
      <c r="Q2287" s="430"/>
      <c r="R2287" s="431"/>
      <c r="S2287" s="429">
        <f>+IF(+(L2287+M2287)&gt;=I2287,+M2287,+(+I2287-L2287))</f>
        <v>0</v>
      </c>
      <c r="T2287" s="315">
        <f>Q2287+R2287-S2287</f>
        <v>0</v>
      </c>
      <c r="U2287" s="431"/>
      <c r="V2287" s="431"/>
      <c r="W2287" s="253"/>
      <c r="X2287" s="313">
        <f t="shared" si="634"/>
        <v>0</v>
      </c>
    </row>
    <row r="2288" spans="2:24" ht="18.600000000000001" hidden="1" thickBot="1">
      <c r="B2288" s="684">
        <v>5500</v>
      </c>
      <c r="C2288" s="948" t="s">
        <v>1011</v>
      </c>
      <c r="D2288" s="948"/>
      <c r="E2288" s="685"/>
      <c r="F2288" s="686">
        <f>SUM(F2289:F2292)</f>
        <v>0</v>
      </c>
      <c r="G2288" s="687">
        <f>SUM(G2289:G2292)</f>
        <v>0</v>
      </c>
      <c r="H2288" s="687">
        <f>SUM(H2289:H2292)</f>
        <v>0</v>
      </c>
      <c r="I2288" s="687">
        <f>SUM(I2289:I2292)</f>
        <v>0</v>
      </c>
      <c r="J2288" s="243" t="str">
        <f t="shared" si="633"/>
        <v/>
      </c>
      <c r="K2288" s="244"/>
      <c r="L2288" s="316">
        <f>SUM(L2289:L2292)</f>
        <v>0</v>
      </c>
      <c r="M2288" s="317">
        <f>SUM(M2289:M2292)</f>
        <v>0</v>
      </c>
      <c r="N2288" s="425">
        <f>SUM(N2289:N2292)</f>
        <v>0</v>
      </c>
      <c r="O2288" s="426">
        <f>SUM(O2289:O2292)</f>
        <v>0</v>
      </c>
      <c r="P2288" s="244"/>
      <c r="Q2288" s="316">
        <f t="shared" ref="Q2288:W2288" si="636">SUM(Q2289:Q2292)</f>
        <v>0</v>
      </c>
      <c r="R2288" s="317">
        <f t="shared" si="636"/>
        <v>0</v>
      </c>
      <c r="S2288" s="317">
        <f t="shared" si="636"/>
        <v>0</v>
      </c>
      <c r="T2288" s="317">
        <f t="shared" si="636"/>
        <v>0</v>
      </c>
      <c r="U2288" s="317">
        <f t="shared" si="636"/>
        <v>0</v>
      </c>
      <c r="V2288" s="317">
        <f t="shared" si="636"/>
        <v>0</v>
      </c>
      <c r="W2288" s="426">
        <f t="shared" si="636"/>
        <v>0</v>
      </c>
      <c r="X2288" s="313">
        <f t="shared" si="634"/>
        <v>0</v>
      </c>
    </row>
    <row r="2289" spans="2:24" ht="18.600000000000001" hidden="1" thickBot="1">
      <c r="B2289" s="173"/>
      <c r="C2289" s="144">
        <v>5501</v>
      </c>
      <c r="D2289" s="163" t="s">
        <v>1012</v>
      </c>
      <c r="E2289" s="702"/>
      <c r="F2289" s="449"/>
      <c r="G2289" s="245"/>
      <c r="H2289" s="245"/>
      <c r="I2289" s="476">
        <f>F2289+G2289+H2289</f>
        <v>0</v>
      </c>
      <c r="J2289" s="243" t="str">
        <f t="shared" si="633"/>
        <v/>
      </c>
      <c r="K2289" s="244"/>
      <c r="L2289" s="423"/>
      <c r="M2289" s="252"/>
      <c r="N2289" s="315">
        <f>I2289</f>
        <v>0</v>
      </c>
      <c r="O2289" s="424">
        <f>L2289+M2289-N2289</f>
        <v>0</v>
      </c>
      <c r="P2289" s="244"/>
      <c r="Q2289" s="423"/>
      <c r="R2289" s="252"/>
      <c r="S2289" s="429">
        <f>+IF(+(L2289+M2289)&gt;=I2289,+M2289,+(+I2289-L2289))</f>
        <v>0</v>
      </c>
      <c r="T2289" s="315">
        <f>Q2289+R2289-S2289</f>
        <v>0</v>
      </c>
      <c r="U2289" s="252"/>
      <c r="V2289" s="252"/>
      <c r="W2289" s="253"/>
      <c r="X2289" s="313">
        <f t="shared" si="634"/>
        <v>0</v>
      </c>
    </row>
    <row r="2290" spans="2:24" ht="18.600000000000001" hidden="1" thickBot="1">
      <c r="B2290" s="173"/>
      <c r="C2290" s="137">
        <v>5502</v>
      </c>
      <c r="D2290" s="145" t="s">
        <v>1013</v>
      </c>
      <c r="E2290" s="702"/>
      <c r="F2290" s="449"/>
      <c r="G2290" s="245"/>
      <c r="H2290" s="245"/>
      <c r="I2290" s="476">
        <f>F2290+G2290+H2290</f>
        <v>0</v>
      </c>
      <c r="J2290" s="243" t="str">
        <f t="shared" si="633"/>
        <v/>
      </c>
      <c r="K2290" s="244"/>
      <c r="L2290" s="423"/>
      <c r="M2290" s="252"/>
      <c r="N2290" s="315">
        <f>I2290</f>
        <v>0</v>
      </c>
      <c r="O2290" s="424">
        <f>L2290+M2290-N2290</f>
        <v>0</v>
      </c>
      <c r="P2290" s="244"/>
      <c r="Q2290" s="423"/>
      <c r="R2290" s="252"/>
      <c r="S2290" s="429">
        <f>+IF(+(L2290+M2290)&gt;=I2290,+M2290,+(+I2290-L2290))</f>
        <v>0</v>
      </c>
      <c r="T2290" s="315">
        <f>Q2290+R2290-S2290</f>
        <v>0</v>
      </c>
      <c r="U2290" s="252"/>
      <c r="V2290" s="252"/>
      <c r="W2290" s="253"/>
      <c r="X2290" s="313">
        <f t="shared" si="634"/>
        <v>0</v>
      </c>
    </row>
    <row r="2291" spans="2:24" ht="18.600000000000001" hidden="1" thickBot="1">
      <c r="B2291" s="173"/>
      <c r="C2291" s="137">
        <v>5503</v>
      </c>
      <c r="D2291" s="139" t="s">
        <v>1014</v>
      </c>
      <c r="E2291" s="702"/>
      <c r="F2291" s="449"/>
      <c r="G2291" s="245"/>
      <c r="H2291" s="245"/>
      <c r="I2291" s="476">
        <f>F2291+G2291+H2291</f>
        <v>0</v>
      </c>
      <c r="J2291" s="243" t="str">
        <f t="shared" si="633"/>
        <v/>
      </c>
      <c r="K2291" s="244"/>
      <c r="L2291" s="423"/>
      <c r="M2291" s="252"/>
      <c r="N2291" s="315">
        <f>I2291</f>
        <v>0</v>
      </c>
      <c r="O2291" s="424">
        <f>L2291+M2291-N2291</f>
        <v>0</v>
      </c>
      <c r="P2291" s="244"/>
      <c r="Q2291" s="423"/>
      <c r="R2291" s="252"/>
      <c r="S2291" s="429">
        <f>+IF(+(L2291+M2291)&gt;=I2291,+M2291,+(+I2291-L2291))</f>
        <v>0</v>
      </c>
      <c r="T2291" s="315">
        <f>Q2291+R2291-S2291</f>
        <v>0</v>
      </c>
      <c r="U2291" s="252"/>
      <c r="V2291" s="252"/>
      <c r="W2291" s="253"/>
      <c r="X2291" s="313">
        <f t="shared" si="634"/>
        <v>0</v>
      </c>
    </row>
    <row r="2292" spans="2:24" ht="18.600000000000001" hidden="1" thickBot="1">
      <c r="B2292" s="173"/>
      <c r="C2292" s="137">
        <v>5504</v>
      </c>
      <c r="D2292" s="145" t="s">
        <v>1015</v>
      </c>
      <c r="E2292" s="702"/>
      <c r="F2292" s="449"/>
      <c r="G2292" s="245"/>
      <c r="H2292" s="245"/>
      <c r="I2292" s="476">
        <f>F2292+G2292+H2292</f>
        <v>0</v>
      </c>
      <c r="J2292" s="243" t="str">
        <f t="shared" si="633"/>
        <v/>
      </c>
      <c r="K2292" s="244"/>
      <c r="L2292" s="423"/>
      <c r="M2292" s="252"/>
      <c r="N2292" s="315">
        <f>I2292</f>
        <v>0</v>
      </c>
      <c r="O2292" s="424">
        <f>L2292+M2292-N2292</f>
        <v>0</v>
      </c>
      <c r="P2292" s="244"/>
      <c r="Q2292" s="423"/>
      <c r="R2292" s="252"/>
      <c r="S2292" s="429">
        <f>+IF(+(L2292+M2292)&gt;=I2292,+M2292,+(+I2292-L2292))</f>
        <v>0</v>
      </c>
      <c r="T2292" s="315">
        <f>Q2292+R2292-S2292</f>
        <v>0</v>
      </c>
      <c r="U2292" s="252"/>
      <c r="V2292" s="252"/>
      <c r="W2292" s="253"/>
      <c r="X2292" s="313">
        <f t="shared" si="634"/>
        <v>0</v>
      </c>
    </row>
    <row r="2293" spans="2:24" ht="18.600000000000001" hidden="1" thickBot="1">
      <c r="B2293" s="684">
        <v>5700</v>
      </c>
      <c r="C2293" s="964" t="s">
        <v>1016</v>
      </c>
      <c r="D2293" s="965"/>
      <c r="E2293" s="692"/>
      <c r="F2293" s="671">
        <v>0</v>
      </c>
      <c r="G2293" s="671">
        <v>0</v>
      </c>
      <c r="H2293" s="671">
        <v>0</v>
      </c>
      <c r="I2293" s="696">
        <f>SUM(I2294:I2296)</f>
        <v>0</v>
      </c>
      <c r="J2293" s="243" t="str">
        <f t="shared" si="633"/>
        <v/>
      </c>
      <c r="K2293" s="244"/>
      <c r="L2293" s="326">
        <f>SUM(L2294:L2296)</f>
        <v>0</v>
      </c>
      <c r="M2293" s="327">
        <f>SUM(M2294:M2296)</f>
        <v>0</v>
      </c>
      <c r="N2293" s="432">
        <f>SUM(N2294:N2295)</f>
        <v>0</v>
      </c>
      <c r="O2293" s="433">
        <f>SUM(O2294:O2296)</f>
        <v>0</v>
      </c>
      <c r="P2293" s="244"/>
      <c r="Q2293" s="326">
        <f>SUM(Q2294:Q2296)</f>
        <v>0</v>
      </c>
      <c r="R2293" s="327">
        <f>SUM(R2294:R2296)</f>
        <v>0</v>
      </c>
      <c r="S2293" s="327">
        <f>SUM(S2294:S2296)</f>
        <v>0</v>
      </c>
      <c r="T2293" s="327">
        <f>SUM(T2294:T2296)</f>
        <v>0</v>
      </c>
      <c r="U2293" s="327">
        <f>SUM(U2294:U2296)</f>
        <v>0</v>
      </c>
      <c r="V2293" s="327">
        <f>SUM(V2294:V2295)</f>
        <v>0</v>
      </c>
      <c r="W2293" s="433">
        <f>SUM(W2294:W2296)</f>
        <v>0</v>
      </c>
      <c r="X2293" s="313">
        <f t="shared" si="634"/>
        <v>0</v>
      </c>
    </row>
    <row r="2294" spans="2:24" ht="18.600000000000001" hidden="1" thickBot="1">
      <c r="B2294" s="175"/>
      <c r="C2294" s="176">
        <v>5701</v>
      </c>
      <c r="D2294" s="177" t="s">
        <v>1017</v>
      </c>
      <c r="E2294" s="703"/>
      <c r="F2294" s="592">
        <v>0</v>
      </c>
      <c r="G2294" s="592">
        <v>0</v>
      </c>
      <c r="H2294" s="592">
        <v>0</v>
      </c>
      <c r="I2294" s="476">
        <f>F2294+G2294+H2294</f>
        <v>0</v>
      </c>
      <c r="J2294" s="243" t="str">
        <f t="shared" si="633"/>
        <v/>
      </c>
      <c r="K2294" s="244"/>
      <c r="L2294" s="435"/>
      <c r="M2294" s="436"/>
      <c r="N2294" s="330">
        <f>I2294</f>
        <v>0</v>
      </c>
      <c r="O2294" s="424">
        <f>L2294+M2294-N2294</f>
        <v>0</v>
      </c>
      <c r="P2294" s="244"/>
      <c r="Q2294" s="435"/>
      <c r="R2294" s="436"/>
      <c r="S2294" s="429">
        <f>+IF(+(L2294+M2294)&gt;=I2294,+M2294,+(+I2294-L2294))</f>
        <v>0</v>
      </c>
      <c r="T2294" s="315">
        <f>Q2294+R2294-S2294</f>
        <v>0</v>
      </c>
      <c r="U2294" s="436"/>
      <c r="V2294" s="436"/>
      <c r="W2294" s="253"/>
      <c r="X2294" s="313">
        <f t="shared" si="634"/>
        <v>0</v>
      </c>
    </row>
    <row r="2295" spans="2:24" ht="18.600000000000001" hidden="1" thickBot="1">
      <c r="B2295" s="175"/>
      <c r="C2295" s="180">
        <v>5702</v>
      </c>
      <c r="D2295" s="181" t="s">
        <v>1018</v>
      </c>
      <c r="E2295" s="703"/>
      <c r="F2295" s="592">
        <v>0</v>
      </c>
      <c r="G2295" s="592">
        <v>0</v>
      </c>
      <c r="H2295" s="592">
        <v>0</v>
      </c>
      <c r="I2295" s="476">
        <f>F2295+G2295+H2295</f>
        <v>0</v>
      </c>
      <c r="J2295" s="243" t="str">
        <f t="shared" si="633"/>
        <v/>
      </c>
      <c r="K2295" s="244"/>
      <c r="L2295" s="435"/>
      <c r="M2295" s="436"/>
      <c r="N2295" s="330">
        <f>I2295</f>
        <v>0</v>
      </c>
      <c r="O2295" s="424">
        <f>L2295+M2295-N2295</f>
        <v>0</v>
      </c>
      <c r="P2295" s="244"/>
      <c r="Q2295" s="435"/>
      <c r="R2295" s="436"/>
      <c r="S2295" s="429">
        <f>+IF(+(L2295+M2295)&gt;=I2295,+M2295,+(+I2295-L2295))</f>
        <v>0</v>
      </c>
      <c r="T2295" s="315">
        <f>Q2295+R2295-S2295</f>
        <v>0</v>
      </c>
      <c r="U2295" s="436"/>
      <c r="V2295" s="436"/>
      <c r="W2295" s="253"/>
      <c r="X2295" s="313">
        <f t="shared" si="634"/>
        <v>0</v>
      </c>
    </row>
    <row r="2296" spans="2:24" ht="18.600000000000001" hidden="1" thickBot="1">
      <c r="B2296" s="136"/>
      <c r="C2296" s="182">
        <v>4071</v>
      </c>
      <c r="D2296" s="464" t="s">
        <v>1019</v>
      </c>
      <c r="E2296" s="702"/>
      <c r="F2296" s="592">
        <v>0</v>
      </c>
      <c r="G2296" s="592">
        <v>0</v>
      </c>
      <c r="H2296" s="592">
        <v>0</v>
      </c>
      <c r="I2296" s="476">
        <f>F2296+G2296+H2296</f>
        <v>0</v>
      </c>
      <c r="J2296" s="243" t="str">
        <f t="shared" si="633"/>
        <v/>
      </c>
      <c r="K2296" s="244"/>
      <c r="L2296" s="711"/>
      <c r="M2296" s="665"/>
      <c r="N2296" s="665"/>
      <c r="O2296" s="712"/>
      <c r="P2296" s="244"/>
      <c r="Q2296" s="661"/>
      <c r="R2296" s="665"/>
      <c r="S2296" s="665"/>
      <c r="T2296" s="665"/>
      <c r="U2296" s="665"/>
      <c r="V2296" s="665"/>
      <c r="W2296" s="709"/>
      <c r="X2296" s="313">
        <f t="shared" si="634"/>
        <v>0</v>
      </c>
    </row>
    <row r="2297" spans="2:24" ht="16.2" hidden="1" thickBot="1">
      <c r="B2297" s="173"/>
      <c r="C2297" s="183"/>
      <c r="D2297" s="334"/>
      <c r="E2297" s="704"/>
      <c r="F2297" s="248"/>
      <c r="G2297" s="248"/>
      <c r="H2297" s="248"/>
      <c r="I2297" s="249"/>
      <c r="J2297" s="243" t="str">
        <f t="shared" si="633"/>
        <v/>
      </c>
      <c r="K2297" s="244"/>
      <c r="L2297" s="437"/>
      <c r="M2297" s="438"/>
      <c r="N2297" s="323"/>
      <c r="O2297" s="324"/>
      <c r="P2297" s="244"/>
      <c r="Q2297" s="437"/>
      <c r="R2297" s="438"/>
      <c r="S2297" s="323"/>
      <c r="T2297" s="323"/>
      <c r="U2297" s="438"/>
      <c r="V2297" s="323"/>
      <c r="W2297" s="324"/>
      <c r="X2297" s="324"/>
    </row>
    <row r="2298" spans="2:24" ht="18.600000000000001" hidden="1" thickBot="1">
      <c r="B2298" s="697">
        <v>98</v>
      </c>
      <c r="C2298" s="945" t="s">
        <v>1020</v>
      </c>
      <c r="D2298" s="946"/>
      <c r="E2298" s="685"/>
      <c r="F2298" s="688"/>
      <c r="G2298" s="689"/>
      <c r="H2298" s="689"/>
      <c r="I2298" s="690">
        <f>F2298+G2298+H2298</f>
        <v>0</v>
      </c>
      <c r="J2298" s="243" t="str">
        <f t="shared" si="633"/>
        <v/>
      </c>
      <c r="K2298" s="244"/>
      <c r="L2298" s="428"/>
      <c r="M2298" s="254"/>
      <c r="N2298" s="317">
        <f>I2298</f>
        <v>0</v>
      </c>
      <c r="O2298" s="424">
        <f>L2298+M2298-N2298</f>
        <v>0</v>
      </c>
      <c r="P2298" s="244"/>
      <c r="Q2298" s="428"/>
      <c r="R2298" s="254"/>
      <c r="S2298" s="429">
        <f>+IF(+(L2298+M2298)&gt;=I2298,+M2298,+(+I2298-L2298))</f>
        <v>0</v>
      </c>
      <c r="T2298" s="315">
        <f>Q2298+R2298-S2298</f>
        <v>0</v>
      </c>
      <c r="U2298" s="254"/>
      <c r="V2298" s="254"/>
      <c r="W2298" s="253"/>
      <c r="X2298" s="313">
        <f>T2298-U2298-V2298-W2298</f>
        <v>0</v>
      </c>
    </row>
    <row r="2299" spans="2:24" ht="16.8" hidden="1" thickBot="1">
      <c r="B2299" s="184"/>
      <c r="C2299" s="335" t="s">
        <v>1021</v>
      </c>
      <c r="D2299" s="336"/>
      <c r="E2299" s="395"/>
      <c r="F2299" s="395"/>
      <c r="G2299" s="395"/>
      <c r="H2299" s="395"/>
      <c r="I2299" s="337"/>
      <c r="J2299" s="243" t="str">
        <f t="shared" si="633"/>
        <v/>
      </c>
      <c r="K2299" s="244"/>
      <c r="L2299" s="338"/>
      <c r="M2299" s="339"/>
      <c r="N2299" s="339"/>
      <c r="O2299" s="340"/>
      <c r="P2299" s="244"/>
      <c r="Q2299" s="338"/>
      <c r="R2299" s="339"/>
      <c r="S2299" s="339"/>
      <c r="T2299" s="339"/>
      <c r="U2299" s="339"/>
      <c r="V2299" s="339"/>
      <c r="W2299" s="340"/>
      <c r="X2299" s="340"/>
    </row>
    <row r="2300" spans="2:24" ht="16.8" hidden="1" thickBot="1">
      <c r="B2300" s="184"/>
      <c r="C2300" s="341" t="s">
        <v>1022</v>
      </c>
      <c r="D2300" s="334"/>
      <c r="E2300" s="384"/>
      <c r="F2300" s="384"/>
      <c r="G2300" s="384"/>
      <c r="H2300" s="384"/>
      <c r="I2300" s="307"/>
      <c r="J2300" s="243" t="str">
        <f t="shared" si="633"/>
        <v/>
      </c>
      <c r="K2300" s="244"/>
      <c r="L2300" s="342"/>
      <c r="M2300" s="343"/>
      <c r="N2300" s="343"/>
      <c r="O2300" s="344"/>
      <c r="P2300" s="244"/>
      <c r="Q2300" s="342"/>
      <c r="R2300" s="343"/>
      <c r="S2300" s="343"/>
      <c r="T2300" s="343"/>
      <c r="U2300" s="343"/>
      <c r="V2300" s="343"/>
      <c r="W2300" s="344"/>
      <c r="X2300" s="344"/>
    </row>
    <row r="2301" spans="2:24" ht="16.8" hidden="1" thickBot="1">
      <c r="B2301" s="185"/>
      <c r="C2301" s="345" t="s">
        <v>1686</v>
      </c>
      <c r="D2301" s="346"/>
      <c r="E2301" s="396"/>
      <c r="F2301" s="396"/>
      <c r="G2301" s="396"/>
      <c r="H2301" s="396"/>
      <c r="I2301" s="309"/>
      <c r="J2301" s="243" t="str">
        <f t="shared" si="633"/>
        <v/>
      </c>
      <c r="K2301" s="244"/>
      <c r="L2301" s="347"/>
      <c r="M2301" s="348"/>
      <c r="N2301" s="348"/>
      <c r="O2301" s="349"/>
      <c r="P2301" s="244"/>
      <c r="Q2301" s="347"/>
      <c r="R2301" s="348"/>
      <c r="S2301" s="348"/>
      <c r="T2301" s="348"/>
      <c r="U2301" s="348"/>
      <c r="V2301" s="348"/>
      <c r="W2301" s="349"/>
      <c r="X2301" s="349"/>
    </row>
    <row r="2302" spans="2:24" ht="18.600000000000001" thickBot="1">
      <c r="B2302" s="607"/>
      <c r="C2302" s="608" t="s">
        <v>1241</v>
      </c>
      <c r="D2302" s="609" t="s">
        <v>1023</v>
      </c>
      <c r="E2302" s="698"/>
      <c r="F2302" s="698">
        <f>SUM(F2184,F2187,F2193,F2201,F2202,F2220,F2224,F2230,F2233,F2234,F2235,F2236,F2240,F2249,F2255,F2256,F2257,F2258,F2265,F2269,F2270,F2271,F2272,F2275,F2276,F2284,F2287,F2288,F2293)+F2298</f>
        <v>110851</v>
      </c>
      <c r="G2302" s="698">
        <f>SUM(G2184,G2187,G2193,G2201,G2202,G2220,G2224,G2230,G2233,G2234,G2235,G2236,G2240,G2249,G2255,G2256,G2257,G2258,G2265,G2269,G2270,G2271,G2272,G2275,G2276,G2284,G2287,G2288,G2293)+G2298</f>
        <v>0</v>
      </c>
      <c r="H2302" s="698">
        <f>SUM(H2184,H2187,H2193,H2201,H2202,H2220,H2224,H2230,H2233,H2234,H2235,H2236,H2240,H2249,H2255,H2256,H2257,H2258,H2265,H2269,H2270,H2271,H2272,H2275,H2276,H2284,H2287,H2288,H2293)+H2298</f>
        <v>0</v>
      </c>
      <c r="I2302" s="698">
        <f>SUM(I2184,I2187,I2193,I2201,I2202,I2220,I2224,I2230,I2233,I2234,I2235,I2236,I2240,I2249,I2255,I2256,I2257,I2258,I2265,I2269,I2270,I2271,I2272,I2275,I2276,I2284,I2287,I2288,I2293)+I2298</f>
        <v>110851</v>
      </c>
      <c r="J2302" s="243">
        <f t="shared" si="633"/>
        <v>1</v>
      </c>
      <c r="K2302" s="439" t="str">
        <f>LEFT(C2181,1)</f>
        <v>5</v>
      </c>
      <c r="L2302" s="276">
        <f>SUM(L2184,L2187,L2193,L2201,L2202,L2220,L2224,L2230,L2233,L2234,L2235,L2236,L2240,L2249,L2255,L2256,L2257,L2258,L2265,L2269,L2270,L2271,L2272,L2275,L2276,L2284,L2287,L2288,L2293)+L2298</f>
        <v>0</v>
      </c>
      <c r="M2302" s="276">
        <f>SUM(M2184,M2187,M2193,M2201,M2202,M2220,M2224,M2230,M2233,M2234,M2235,M2236,M2240,M2249,M2255,M2256,M2257,M2258,M2265,M2269,M2270,M2271,M2272,M2275,M2276,M2284,M2287,M2288,M2293)+M2298</f>
        <v>0</v>
      </c>
      <c r="N2302" s="276">
        <f>SUM(N2184,N2187,N2193,N2201,N2202,N2220,N2224,N2230,N2233,N2234,N2235,N2236,N2240,N2249,N2255,N2256,N2257,N2258,N2265,N2269,N2270,N2271,N2272,N2275,N2276,N2284,N2287,N2288,N2293)+N2298</f>
        <v>110851</v>
      </c>
      <c r="O2302" s="276">
        <f>SUM(O2184,O2187,O2193,O2201,O2202,O2220,O2224,O2230,O2233,O2234,O2235,O2236,O2240,O2249,O2255,O2256,O2257,O2258,O2265,O2269,O2270,O2271,O2272,O2275,O2276,O2284,O2287,O2288,O2293)+O2298</f>
        <v>-110851</v>
      </c>
      <c r="P2302" s="222"/>
      <c r="Q2302" s="276">
        <f t="shared" ref="Q2302:W2302" si="637">SUM(Q2184,Q2187,Q2193,Q2201,Q2202,Q2220,Q2224,Q2230,Q2233,Q2234,Q2235,Q2236,Q2240,Q2249,Q2255,Q2256,Q2257,Q2258,Q2265,Q2269,Q2270,Q2271,Q2272,Q2275,Q2276,Q2284,Q2287,Q2288,Q2293)+Q2298</f>
        <v>0</v>
      </c>
      <c r="R2302" s="276">
        <f t="shared" si="637"/>
        <v>0</v>
      </c>
      <c r="S2302" s="276">
        <f t="shared" si="637"/>
        <v>43851</v>
      </c>
      <c r="T2302" s="276">
        <f t="shared" si="637"/>
        <v>-43851</v>
      </c>
      <c r="U2302" s="276">
        <f t="shared" si="637"/>
        <v>0</v>
      </c>
      <c r="V2302" s="276">
        <f t="shared" si="637"/>
        <v>0</v>
      </c>
      <c r="W2302" s="276">
        <f t="shared" si="637"/>
        <v>0</v>
      </c>
      <c r="X2302" s="313">
        <f>T2302-U2302-V2302-W2302</f>
        <v>-43851</v>
      </c>
    </row>
    <row r="2303" spans="2:24">
      <c r="B2303" s="554" t="s">
        <v>32</v>
      </c>
      <c r="C2303" s="186"/>
      <c r="I2303" s="219"/>
      <c r="J2303" s="221">
        <f>J2302</f>
        <v>1</v>
      </c>
      <c r="P2303"/>
    </row>
    <row r="2304" spans="2:24">
      <c r="B2304" s="392"/>
      <c r="C2304" s="392"/>
      <c r="D2304" s="393"/>
      <c r="E2304" s="392"/>
      <c r="F2304" s="392"/>
      <c r="G2304" s="392"/>
      <c r="H2304" s="392"/>
      <c r="I2304" s="394"/>
      <c r="J2304" s="221">
        <f>J2302</f>
        <v>1</v>
      </c>
      <c r="L2304" s="392"/>
      <c r="M2304" s="392"/>
      <c r="N2304" s="394"/>
      <c r="O2304" s="394"/>
      <c r="P2304" s="394"/>
      <c r="Q2304" s="392"/>
      <c r="R2304" s="392"/>
      <c r="S2304" s="394"/>
      <c r="T2304" s="394"/>
      <c r="U2304" s="392"/>
      <c r="V2304" s="394"/>
      <c r="W2304" s="394"/>
      <c r="X2304" s="394"/>
    </row>
    <row r="2305" spans="2:24" ht="18" hidden="1">
      <c r="B2305" s="402"/>
      <c r="C2305" s="402"/>
      <c r="D2305" s="402"/>
      <c r="E2305" s="402"/>
      <c r="F2305" s="402"/>
      <c r="G2305" s="402"/>
      <c r="H2305" s="402"/>
      <c r="I2305" s="484"/>
      <c r="J2305" s="440">
        <f>(IF(E2302&lt;&gt;0,$G$2,IF(I2302&lt;&gt;0,$G$2,"")))</f>
        <v>0</v>
      </c>
    </row>
    <row r="2306" spans="2:24" ht="18" hidden="1">
      <c r="B2306" s="402"/>
      <c r="C2306" s="402"/>
      <c r="D2306" s="474"/>
      <c r="E2306" s="402"/>
      <c r="F2306" s="402"/>
      <c r="G2306" s="402"/>
      <c r="H2306" s="402"/>
      <c r="I2306" s="484"/>
      <c r="J2306" s="440" t="str">
        <f>(IF(E2303&lt;&gt;0,$G$2,IF(I2303&lt;&gt;0,$G$2,"")))</f>
        <v/>
      </c>
    </row>
    <row r="2307" spans="2:24">
      <c r="E2307" s="278"/>
      <c r="F2307" s="278"/>
      <c r="G2307" s="278"/>
      <c r="H2307" s="278"/>
      <c r="I2307" s="282"/>
      <c r="J2307" s="221">
        <f>(IF($E2443&lt;&gt;0,$J$2,IF($I2443&lt;&gt;0,$J$2,"")))</f>
        <v>1</v>
      </c>
      <c r="L2307" s="278"/>
      <c r="M2307" s="278"/>
      <c r="N2307" s="282"/>
      <c r="O2307" s="282"/>
      <c r="P2307" s="282"/>
      <c r="Q2307" s="278"/>
      <c r="R2307" s="278"/>
      <c r="S2307" s="282"/>
      <c r="T2307" s="282"/>
      <c r="U2307" s="278"/>
      <c r="V2307" s="282"/>
      <c r="W2307" s="282"/>
    </row>
    <row r="2308" spans="2:24">
      <c r="C2308" s="227"/>
      <c r="D2308" s="228"/>
      <c r="E2308" s="278"/>
      <c r="F2308" s="278"/>
      <c r="G2308" s="278"/>
      <c r="H2308" s="278"/>
      <c r="I2308" s="282"/>
      <c r="J2308" s="221">
        <f>(IF($E2443&lt;&gt;0,$J$2,IF($I2443&lt;&gt;0,$J$2,"")))</f>
        <v>1</v>
      </c>
      <c r="L2308" s="278"/>
      <c r="M2308" s="278"/>
      <c r="N2308" s="282"/>
      <c r="O2308" s="282"/>
      <c r="P2308" s="282"/>
      <c r="Q2308" s="278"/>
      <c r="R2308" s="278"/>
      <c r="S2308" s="282"/>
      <c r="T2308" s="282"/>
      <c r="U2308" s="278"/>
      <c r="V2308" s="282"/>
      <c r="W2308" s="282"/>
    </row>
    <row r="2309" spans="2:24">
      <c r="B2309" s="935" t="str">
        <f>$B$7</f>
        <v>БЮДЖЕТ - НАЧАЛЕН ПЛАН
ПО ПЪЛНА ЕДИННА БЮДЖЕТНА КЛАСИФИКАЦИЯ</v>
      </c>
      <c r="C2309" s="936"/>
      <c r="D2309" s="936"/>
      <c r="E2309" s="278"/>
      <c r="F2309" s="278"/>
      <c r="G2309" s="278"/>
      <c r="H2309" s="278"/>
      <c r="I2309" s="282"/>
      <c r="J2309" s="221">
        <f>(IF($E2443&lt;&gt;0,$J$2,IF($I2443&lt;&gt;0,$J$2,"")))</f>
        <v>1</v>
      </c>
      <c r="L2309" s="278"/>
      <c r="M2309" s="278"/>
      <c r="N2309" s="282"/>
      <c r="O2309" s="282"/>
      <c r="P2309" s="282"/>
      <c r="Q2309" s="278"/>
      <c r="R2309" s="278"/>
      <c r="S2309" s="282"/>
      <c r="T2309" s="282"/>
      <c r="U2309" s="278"/>
      <c r="V2309" s="282"/>
      <c r="W2309" s="282"/>
    </row>
    <row r="2310" spans="2:24">
      <c r="C2310" s="227"/>
      <c r="D2310" s="228"/>
      <c r="E2310" s="279" t="s">
        <v>1654</v>
      </c>
      <c r="F2310" s="279" t="s">
        <v>1522</v>
      </c>
      <c r="G2310" s="278"/>
      <c r="H2310" s="278"/>
      <c r="I2310" s="282"/>
      <c r="J2310" s="221">
        <f>(IF($E2443&lt;&gt;0,$J$2,IF($I2443&lt;&gt;0,$J$2,"")))</f>
        <v>1</v>
      </c>
      <c r="L2310" s="278"/>
      <c r="M2310" s="278"/>
      <c r="N2310" s="282"/>
      <c r="O2310" s="282"/>
      <c r="P2310" s="282"/>
      <c r="Q2310" s="278"/>
      <c r="R2310" s="278"/>
      <c r="S2310" s="282"/>
      <c r="T2310" s="282"/>
      <c r="U2310" s="278"/>
      <c r="V2310" s="282"/>
      <c r="W2310" s="282"/>
    </row>
    <row r="2311" spans="2:24" ht="17.399999999999999">
      <c r="B2311" s="937" t="str">
        <f>$B$9</f>
        <v>Маджарово</v>
      </c>
      <c r="C2311" s="938"/>
      <c r="D2311" s="939"/>
      <c r="E2311" s="578">
        <f>$E$9</f>
        <v>45292</v>
      </c>
      <c r="F2311" s="579">
        <f>$F$9</f>
        <v>45657</v>
      </c>
      <c r="G2311" s="278"/>
      <c r="H2311" s="278"/>
      <c r="I2311" s="282"/>
      <c r="J2311" s="221">
        <f>(IF($E2443&lt;&gt;0,$J$2,IF($I2443&lt;&gt;0,$J$2,"")))</f>
        <v>1</v>
      </c>
      <c r="L2311" s="278"/>
      <c r="M2311" s="278"/>
      <c r="N2311" s="282"/>
      <c r="O2311" s="282"/>
      <c r="P2311" s="282"/>
      <c r="Q2311" s="278"/>
      <c r="R2311" s="278"/>
      <c r="S2311" s="282"/>
      <c r="T2311" s="282"/>
      <c r="U2311" s="278"/>
      <c r="V2311" s="282"/>
      <c r="W2311" s="282"/>
    </row>
    <row r="2312" spans="2:24">
      <c r="B2312" s="230" t="str">
        <f>$B$10</f>
        <v>(наименование на разпоредителя с бюджет)</v>
      </c>
      <c r="E2312" s="278"/>
      <c r="F2312" s="280">
        <f>$F$10</f>
        <v>0</v>
      </c>
      <c r="G2312" s="278"/>
      <c r="H2312" s="278"/>
      <c r="I2312" s="282"/>
      <c r="J2312" s="221">
        <f>(IF($E2443&lt;&gt;0,$J$2,IF($I2443&lt;&gt;0,$J$2,"")))</f>
        <v>1</v>
      </c>
      <c r="L2312" s="278"/>
      <c r="M2312" s="278"/>
      <c r="N2312" s="282"/>
      <c r="O2312" s="282"/>
      <c r="P2312" s="282"/>
      <c r="Q2312" s="278"/>
      <c r="R2312" s="278"/>
      <c r="S2312" s="282"/>
      <c r="T2312" s="282"/>
      <c r="U2312" s="278"/>
      <c r="V2312" s="282"/>
      <c r="W2312" s="282"/>
    </row>
    <row r="2313" spans="2:24">
      <c r="B2313" s="230"/>
      <c r="E2313" s="281"/>
      <c r="F2313" s="278"/>
      <c r="G2313" s="278"/>
      <c r="H2313" s="278"/>
      <c r="I2313" s="282"/>
      <c r="J2313" s="221">
        <f>(IF($E2443&lt;&gt;0,$J$2,IF($I2443&lt;&gt;0,$J$2,"")))</f>
        <v>1</v>
      </c>
      <c r="L2313" s="278"/>
      <c r="M2313" s="278"/>
      <c r="N2313" s="282"/>
      <c r="O2313" s="282"/>
      <c r="P2313" s="282"/>
      <c r="Q2313" s="278"/>
      <c r="R2313" s="278"/>
      <c r="S2313" s="282"/>
      <c r="T2313" s="282"/>
      <c r="U2313" s="278"/>
      <c r="V2313" s="282"/>
      <c r="W2313" s="282"/>
    </row>
    <row r="2314" spans="2:24" ht="18">
      <c r="B2314" s="906" t="str">
        <f>$B$12</f>
        <v>Маджарово</v>
      </c>
      <c r="C2314" s="907"/>
      <c r="D2314" s="908"/>
      <c r="E2314" s="229" t="s">
        <v>1655</v>
      </c>
      <c r="F2314" s="580" t="str">
        <f>$F$12</f>
        <v>7604</v>
      </c>
      <c r="G2314" s="278"/>
      <c r="H2314" s="278"/>
      <c r="I2314" s="282"/>
      <c r="J2314" s="221">
        <f>(IF($E2443&lt;&gt;0,$J$2,IF($I2443&lt;&gt;0,$J$2,"")))</f>
        <v>1</v>
      </c>
      <c r="L2314" s="278"/>
      <c r="M2314" s="278"/>
      <c r="N2314" s="282"/>
      <c r="O2314" s="282"/>
      <c r="P2314" s="282"/>
      <c r="Q2314" s="278"/>
      <c r="R2314" s="278"/>
      <c r="S2314" s="282"/>
      <c r="T2314" s="282"/>
      <c r="U2314" s="278"/>
      <c r="V2314" s="282"/>
      <c r="W2314" s="282"/>
    </row>
    <row r="2315" spans="2:24">
      <c r="B2315" s="581" t="str">
        <f>$B$13</f>
        <v>(наименование на първостепенния разпоредител с бюджет)</v>
      </c>
      <c r="E2315" s="281" t="s">
        <v>1656</v>
      </c>
      <c r="F2315" s="278"/>
      <c r="G2315" s="278"/>
      <c r="H2315" s="278"/>
      <c r="I2315" s="282"/>
      <c r="J2315" s="221">
        <f>(IF($E2443&lt;&gt;0,$J$2,IF($I2443&lt;&gt;0,$J$2,"")))</f>
        <v>1</v>
      </c>
      <c r="L2315" s="278"/>
      <c r="M2315" s="278"/>
      <c r="N2315" s="282"/>
      <c r="O2315" s="282"/>
      <c r="P2315" s="282"/>
      <c r="Q2315" s="278"/>
      <c r="R2315" s="278"/>
      <c r="S2315" s="282"/>
      <c r="T2315" s="282"/>
      <c r="U2315" s="278"/>
      <c r="V2315" s="282"/>
      <c r="W2315" s="282"/>
    </row>
    <row r="2316" spans="2:24" ht="18">
      <c r="B2316" s="230"/>
      <c r="D2316" s="441"/>
      <c r="E2316" s="277"/>
      <c r="F2316" s="277"/>
      <c r="G2316" s="277"/>
      <c r="H2316" s="277"/>
      <c r="I2316" s="384"/>
      <c r="J2316" s="221">
        <f>(IF($E2443&lt;&gt;0,$J$2,IF($I2443&lt;&gt;0,$J$2,"")))</f>
        <v>1</v>
      </c>
      <c r="L2316" s="278"/>
      <c r="M2316" s="278"/>
      <c r="N2316" s="282"/>
      <c r="O2316" s="282"/>
      <c r="P2316" s="282"/>
      <c r="Q2316" s="278"/>
      <c r="R2316" s="278"/>
      <c r="S2316" s="282"/>
      <c r="T2316" s="282"/>
      <c r="U2316" s="278"/>
      <c r="V2316" s="282"/>
      <c r="W2316" s="282"/>
    </row>
    <row r="2317" spans="2:24" ht="16.8" thickBot="1">
      <c r="C2317" s="227"/>
      <c r="D2317" s="228"/>
      <c r="E2317" s="278"/>
      <c r="F2317" s="281"/>
      <c r="G2317" s="281"/>
      <c r="H2317" s="281"/>
      <c r="I2317" s="284" t="s">
        <v>1657</v>
      </c>
      <c r="J2317" s="221">
        <f>(IF($E2443&lt;&gt;0,$J$2,IF($I2443&lt;&gt;0,$J$2,"")))</f>
        <v>1</v>
      </c>
      <c r="L2317" s="283" t="s">
        <v>91</v>
      </c>
      <c r="M2317" s="278"/>
      <c r="N2317" s="282"/>
      <c r="O2317" s="284" t="s">
        <v>1657</v>
      </c>
      <c r="P2317" s="282"/>
      <c r="Q2317" s="283" t="s">
        <v>92</v>
      </c>
      <c r="R2317" s="278"/>
      <c r="S2317" s="282"/>
      <c r="T2317" s="284" t="s">
        <v>1657</v>
      </c>
      <c r="U2317" s="278"/>
      <c r="V2317" s="282"/>
      <c r="W2317" s="284" t="s">
        <v>1657</v>
      </c>
    </row>
    <row r="2318" spans="2:24" ht="18.600000000000001" thickBot="1">
      <c r="B2318" s="672"/>
      <c r="C2318" s="673"/>
      <c r="D2318" s="674" t="s">
        <v>1054</v>
      </c>
      <c r="E2318" s="675"/>
      <c r="F2318" s="956" t="s">
        <v>1459</v>
      </c>
      <c r="G2318" s="957"/>
      <c r="H2318" s="958"/>
      <c r="I2318" s="959"/>
      <c r="J2318" s="221">
        <f>(IF($E2443&lt;&gt;0,$J$2,IF($I2443&lt;&gt;0,$J$2,"")))</f>
        <v>1</v>
      </c>
      <c r="L2318" s="916" t="s">
        <v>1893</v>
      </c>
      <c r="M2318" s="916" t="s">
        <v>1894</v>
      </c>
      <c r="N2318" s="918" t="s">
        <v>1895</v>
      </c>
      <c r="O2318" s="918" t="s">
        <v>93</v>
      </c>
      <c r="P2318" s="222"/>
      <c r="Q2318" s="918" t="s">
        <v>1896</v>
      </c>
      <c r="R2318" s="918" t="s">
        <v>1897</v>
      </c>
      <c r="S2318" s="918" t="s">
        <v>1898</v>
      </c>
      <c r="T2318" s="918" t="s">
        <v>94</v>
      </c>
      <c r="U2318" s="409" t="s">
        <v>95</v>
      </c>
      <c r="V2318" s="410"/>
      <c r="W2318" s="411"/>
      <c r="X2318" s="291"/>
    </row>
    <row r="2319" spans="2:24" ht="31.8" thickBot="1">
      <c r="B2319" s="676" t="s">
        <v>1573</v>
      </c>
      <c r="C2319" s="677" t="s">
        <v>1658</v>
      </c>
      <c r="D2319" s="678" t="s">
        <v>1055</v>
      </c>
      <c r="E2319" s="679"/>
      <c r="F2319" s="605" t="s">
        <v>1460</v>
      </c>
      <c r="G2319" s="605" t="s">
        <v>1461</v>
      </c>
      <c r="H2319" s="605" t="s">
        <v>1458</v>
      </c>
      <c r="I2319" s="605" t="s">
        <v>1048</v>
      </c>
      <c r="J2319" s="221">
        <f>(IF($E2443&lt;&gt;0,$J$2,IF($I2443&lt;&gt;0,$J$2,"")))</f>
        <v>1</v>
      </c>
      <c r="L2319" s="970"/>
      <c r="M2319" s="955"/>
      <c r="N2319" s="970"/>
      <c r="O2319" s="955"/>
      <c r="P2319" s="222"/>
      <c r="Q2319" s="967"/>
      <c r="R2319" s="967"/>
      <c r="S2319" s="967"/>
      <c r="T2319" s="967"/>
      <c r="U2319" s="412">
        <f>$C$3</f>
        <v>2024</v>
      </c>
      <c r="V2319" s="412">
        <f>$C$3+1</f>
        <v>2025</v>
      </c>
      <c r="W2319" s="412" t="str">
        <f>CONCATENATE("след ",$C$3+1)</f>
        <v>след 2025</v>
      </c>
      <c r="X2319" s="413" t="s">
        <v>96</v>
      </c>
    </row>
    <row r="2320" spans="2:24" ht="18" thickBot="1">
      <c r="B2320" s="506"/>
      <c r="C2320" s="397"/>
      <c r="D2320" s="295" t="s">
        <v>1243</v>
      </c>
      <c r="E2320" s="699"/>
      <c r="F2320" s="296"/>
      <c r="G2320" s="296"/>
      <c r="H2320" s="296"/>
      <c r="I2320" s="483"/>
      <c r="J2320" s="221">
        <f>(IF($E2443&lt;&gt;0,$J$2,IF($I2443&lt;&gt;0,$J$2,"")))</f>
        <v>1</v>
      </c>
      <c r="L2320" s="297" t="s">
        <v>97</v>
      </c>
      <c r="M2320" s="297" t="s">
        <v>98</v>
      </c>
      <c r="N2320" s="298" t="s">
        <v>99</v>
      </c>
      <c r="O2320" s="298" t="s">
        <v>100</v>
      </c>
      <c r="P2320" s="222"/>
      <c r="Q2320" s="504" t="s">
        <v>101</v>
      </c>
      <c r="R2320" s="504" t="s">
        <v>102</v>
      </c>
      <c r="S2320" s="504" t="s">
        <v>103</v>
      </c>
      <c r="T2320" s="504" t="s">
        <v>104</v>
      </c>
      <c r="U2320" s="504" t="s">
        <v>1025</v>
      </c>
      <c r="V2320" s="504" t="s">
        <v>1026</v>
      </c>
      <c r="W2320" s="504" t="s">
        <v>1027</v>
      </c>
      <c r="X2320" s="414" t="s">
        <v>1028</v>
      </c>
    </row>
    <row r="2321" spans="2:24" ht="122.4" thickBot="1">
      <c r="B2321" s="236"/>
      <c r="C2321" s="511">
        <f>VLOOKUP(D2321,OP_LIST2,2,FALSE)</f>
        <v>0</v>
      </c>
      <c r="D2321" s="512" t="s">
        <v>943</v>
      </c>
      <c r="E2321" s="700"/>
      <c r="F2321" s="368"/>
      <c r="G2321" s="368"/>
      <c r="H2321" s="368"/>
      <c r="I2321" s="303"/>
      <c r="J2321" s="221">
        <f>(IF($E2443&lt;&gt;0,$J$2,IF($I2443&lt;&gt;0,$J$2,"")))</f>
        <v>1</v>
      </c>
      <c r="L2321" s="415" t="s">
        <v>1029</v>
      </c>
      <c r="M2321" s="415" t="s">
        <v>1029</v>
      </c>
      <c r="N2321" s="415" t="s">
        <v>1030</v>
      </c>
      <c r="O2321" s="415" t="s">
        <v>1031</v>
      </c>
      <c r="P2321" s="222"/>
      <c r="Q2321" s="415" t="s">
        <v>1029</v>
      </c>
      <c r="R2321" s="415" t="s">
        <v>1029</v>
      </c>
      <c r="S2321" s="415" t="s">
        <v>1056</v>
      </c>
      <c r="T2321" s="415" t="s">
        <v>1033</v>
      </c>
      <c r="U2321" s="415" t="s">
        <v>1029</v>
      </c>
      <c r="V2321" s="415" t="s">
        <v>1029</v>
      </c>
      <c r="W2321" s="415" t="s">
        <v>1029</v>
      </c>
      <c r="X2321" s="306" t="s">
        <v>1034</v>
      </c>
    </row>
    <row r="2322" spans="2:24" ht="18" thickBot="1">
      <c r="B2322" s="510"/>
      <c r="C2322" s="513">
        <f>VLOOKUP(D2323,EBK_DEIN2,2,FALSE)</f>
        <v>6603</v>
      </c>
      <c r="D2322" s="505" t="s">
        <v>1443</v>
      </c>
      <c r="E2322" s="701"/>
      <c r="F2322" s="368"/>
      <c r="G2322" s="368"/>
      <c r="H2322" s="368"/>
      <c r="I2322" s="303"/>
      <c r="J2322" s="221">
        <f>(IF($E2443&lt;&gt;0,$J$2,IF($I2443&lt;&gt;0,$J$2,"")))</f>
        <v>1</v>
      </c>
      <c r="L2322" s="416"/>
      <c r="M2322" s="416"/>
      <c r="N2322" s="344"/>
      <c r="O2322" s="417"/>
      <c r="P2322" s="222"/>
      <c r="Q2322" s="416"/>
      <c r="R2322" s="416"/>
      <c r="S2322" s="344"/>
      <c r="T2322" s="417"/>
      <c r="U2322" s="416"/>
      <c r="V2322" s="344"/>
      <c r="W2322" s="417"/>
      <c r="X2322" s="418"/>
    </row>
    <row r="2323" spans="2:24" ht="18">
      <c r="B2323" s="419"/>
      <c r="C2323" s="238"/>
      <c r="D2323" s="502" t="s">
        <v>890</v>
      </c>
      <c r="E2323" s="701"/>
      <c r="F2323" s="368"/>
      <c r="G2323" s="368"/>
      <c r="H2323" s="368"/>
      <c r="I2323" s="303"/>
      <c r="J2323" s="221">
        <f>(IF($E2443&lt;&gt;0,$J$2,IF($I2443&lt;&gt;0,$J$2,"")))</f>
        <v>1</v>
      </c>
      <c r="L2323" s="416"/>
      <c r="M2323" s="416"/>
      <c r="N2323" s="344"/>
      <c r="O2323" s="420">
        <f>SUMIF(O2326:O2327,"&lt;0")+SUMIF(O2329:O2333,"&lt;0")+SUMIF(O2335:O2342,"&lt;0")+SUMIF(O2344:O2360,"&lt;0")+SUMIF(O2366:O2370,"&lt;0")+SUMIF(O2372:O2377,"&lt;0")+SUMIF(O2383:O2389,"&lt;0")+SUMIF(O2396:O2397,"&lt;0")+SUMIF(O2400:O2405,"&lt;0")+SUMIF(O2407:O2412,"&lt;0")+SUMIF(O2416,"&lt;0")+SUMIF(O2418:O2424,"&lt;0")+SUMIF(O2426:O2428,"&lt;0")+SUMIF(O2430:O2433,"&lt;0")+SUMIF(O2435:O2436,"&lt;0")+SUMIF(O2439,"&lt;0")</f>
        <v>-363000</v>
      </c>
      <c r="P2323" s="222"/>
      <c r="Q2323" s="416"/>
      <c r="R2323" s="416"/>
      <c r="S2323" s="344"/>
      <c r="T2323" s="420">
        <f>SUMIF(T2326:T2327,"&lt;0")+SUMIF(T2329:T2333,"&lt;0")+SUMIF(T2335:T2342,"&lt;0")+SUMIF(T2344:T2360,"&lt;0")+SUMIF(T2366:T2370,"&lt;0")+SUMIF(T2372:T2377,"&lt;0")+SUMIF(T2383:T2389,"&lt;0")+SUMIF(T2396:T2397,"&lt;0")+SUMIF(T2400:T2405,"&lt;0")+SUMIF(T2407:T2412,"&lt;0")+SUMIF(T2416,"&lt;0")+SUMIF(T2418:T2424,"&lt;0")+SUMIF(T2426:T2428,"&lt;0")+SUMIF(T2430:T2433,"&lt;0")+SUMIF(T2435:T2436,"&lt;0")+SUMIF(T2439,"&lt;0")</f>
        <v>-363000</v>
      </c>
      <c r="U2323" s="416"/>
      <c r="V2323" s="344"/>
      <c r="W2323" s="417"/>
      <c r="X2323" s="308"/>
    </row>
    <row r="2324" spans="2:24" ht="18.600000000000001" thickBot="1">
      <c r="B2324" s="354"/>
      <c r="C2324" s="238"/>
      <c r="D2324" s="292" t="s">
        <v>1057</v>
      </c>
      <c r="E2324" s="701"/>
      <c r="F2324" s="368"/>
      <c r="G2324" s="368"/>
      <c r="H2324" s="368"/>
      <c r="I2324" s="303"/>
      <c r="J2324" s="221">
        <f>(IF($E2443&lt;&gt;0,$J$2,IF($I2443&lt;&gt;0,$J$2,"")))</f>
        <v>1</v>
      </c>
      <c r="L2324" s="416"/>
      <c r="M2324" s="416"/>
      <c r="N2324" s="344"/>
      <c r="O2324" s="417"/>
      <c r="P2324" s="222"/>
      <c r="Q2324" s="416"/>
      <c r="R2324" s="416"/>
      <c r="S2324" s="344"/>
      <c r="T2324" s="417"/>
      <c r="U2324" s="416"/>
      <c r="V2324" s="344"/>
      <c r="W2324" s="417"/>
      <c r="X2324" s="310"/>
    </row>
    <row r="2325" spans="2:24" ht="18.600000000000001" hidden="1" thickBot="1">
      <c r="B2325" s="680">
        <v>100</v>
      </c>
      <c r="C2325" s="960" t="s">
        <v>1244</v>
      </c>
      <c r="D2325" s="961"/>
      <c r="E2325" s="681"/>
      <c r="F2325" s="682">
        <f>SUM(F2326:F2327)</f>
        <v>0</v>
      </c>
      <c r="G2325" s="683">
        <f>SUM(G2326:G2327)</f>
        <v>0</v>
      </c>
      <c r="H2325" s="683">
        <f>SUM(H2326:H2327)</f>
        <v>0</v>
      </c>
      <c r="I2325" s="683">
        <f>SUM(I2326:I2327)</f>
        <v>0</v>
      </c>
      <c r="J2325" s="243" t="str">
        <f t="shared" ref="J2325:J2356" si="638">(IF($E2325&lt;&gt;0,$J$2,IF($I2325&lt;&gt;0,$J$2,"")))</f>
        <v/>
      </c>
      <c r="K2325" s="244"/>
      <c r="L2325" s="311">
        <f>SUM(L2326:L2327)</f>
        <v>0</v>
      </c>
      <c r="M2325" s="312">
        <f>SUM(M2326:M2327)</f>
        <v>0</v>
      </c>
      <c r="N2325" s="421">
        <f>SUM(N2326:N2327)</f>
        <v>0</v>
      </c>
      <c r="O2325" s="422">
        <f>SUM(O2326:O2327)</f>
        <v>0</v>
      </c>
      <c r="P2325" s="244"/>
      <c r="Q2325" s="705"/>
      <c r="R2325" s="706"/>
      <c r="S2325" s="707"/>
      <c r="T2325" s="706"/>
      <c r="U2325" s="706"/>
      <c r="V2325" s="706"/>
      <c r="W2325" s="708"/>
      <c r="X2325" s="313">
        <f t="shared" ref="X2325:X2356" si="639">T2325-U2325-V2325-W2325</f>
        <v>0</v>
      </c>
    </row>
    <row r="2326" spans="2:24" ht="18.600000000000001" hidden="1" thickBot="1">
      <c r="B2326" s="140"/>
      <c r="C2326" s="144">
        <v>101</v>
      </c>
      <c r="D2326" s="138" t="s">
        <v>1245</v>
      </c>
      <c r="E2326" s="702"/>
      <c r="F2326" s="449"/>
      <c r="G2326" s="245"/>
      <c r="H2326" s="245"/>
      <c r="I2326" s="476">
        <f>F2326+G2326+H2326</f>
        <v>0</v>
      </c>
      <c r="J2326" s="243" t="str">
        <f t="shared" si="638"/>
        <v/>
      </c>
      <c r="K2326" s="244"/>
      <c r="L2326" s="423"/>
      <c r="M2326" s="252"/>
      <c r="N2326" s="315">
        <f>I2326</f>
        <v>0</v>
      </c>
      <c r="O2326" s="424">
        <f>L2326+M2326-N2326</f>
        <v>0</v>
      </c>
      <c r="P2326" s="244"/>
      <c r="Q2326" s="661"/>
      <c r="R2326" s="665"/>
      <c r="S2326" s="665"/>
      <c r="T2326" s="665"/>
      <c r="U2326" s="665"/>
      <c r="V2326" s="665"/>
      <c r="W2326" s="709"/>
      <c r="X2326" s="313">
        <f t="shared" si="639"/>
        <v>0</v>
      </c>
    </row>
    <row r="2327" spans="2:24" ht="18.600000000000001" hidden="1" thickBot="1">
      <c r="B2327" s="140"/>
      <c r="C2327" s="137">
        <v>102</v>
      </c>
      <c r="D2327" s="139" t="s">
        <v>1246</v>
      </c>
      <c r="E2327" s="702"/>
      <c r="F2327" s="449"/>
      <c r="G2327" s="245"/>
      <c r="H2327" s="245"/>
      <c r="I2327" s="476">
        <f>F2327+G2327+H2327</f>
        <v>0</v>
      </c>
      <c r="J2327" s="243" t="str">
        <f t="shared" si="638"/>
        <v/>
      </c>
      <c r="K2327" s="244"/>
      <c r="L2327" s="423"/>
      <c r="M2327" s="252"/>
      <c r="N2327" s="315">
        <f>I2327</f>
        <v>0</v>
      </c>
      <c r="O2327" s="424">
        <f>L2327+M2327-N2327</f>
        <v>0</v>
      </c>
      <c r="P2327" s="244"/>
      <c r="Q2327" s="661"/>
      <c r="R2327" s="665"/>
      <c r="S2327" s="665"/>
      <c r="T2327" s="665"/>
      <c r="U2327" s="665"/>
      <c r="V2327" s="665"/>
      <c r="W2327" s="709"/>
      <c r="X2327" s="313">
        <f t="shared" si="639"/>
        <v>0</v>
      </c>
    </row>
    <row r="2328" spans="2:24" ht="18.600000000000001" hidden="1" thickBot="1">
      <c r="B2328" s="684">
        <v>200</v>
      </c>
      <c r="C2328" s="968" t="s">
        <v>1247</v>
      </c>
      <c r="D2328" s="968"/>
      <c r="E2328" s="685"/>
      <c r="F2328" s="686">
        <f>SUM(F2329:F2333)</f>
        <v>0</v>
      </c>
      <c r="G2328" s="687">
        <f>SUM(G2329:G2333)</f>
        <v>0</v>
      </c>
      <c r="H2328" s="687">
        <f>SUM(H2329:H2333)</f>
        <v>0</v>
      </c>
      <c r="I2328" s="687">
        <f>SUM(I2329:I2333)</f>
        <v>0</v>
      </c>
      <c r="J2328" s="243" t="str">
        <f t="shared" si="638"/>
        <v/>
      </c>
      <c r="K2328" s="244"/>
      <c r="L2328" s="316">
        <f>SUM(L2329:L2333)</f>
        <v>0</v>
      </c>
      <c r="M2328" s="317">
        <f>SUM(M2329:M2333)</f>
        <v>0</v>
      </c>
      <c r="N2328" s="425">
        <f>SUM(N2329:N2333)</f>
        <v>0</v>
      </c>
      <c r="O2328" s="426">
        <f>SUM(O2329:O2333)</f>
        <v>0</v>
      </c>
      <c r="P2328" s="244"/>
      <c r="Q2328" s="663"/>
      <c r="R2328" s="664"/>
      <c r="S2328" s="664"/>
      <c r="T2328" s="664"/>
      <c r="U2328" s="664"/>
      <c r="V2328" s="664"/>
      <c r="W2328" s="710"/>
      <c r="X2328" s="313">
        <f t="shared" si="639"/>
        <v>0</v>
      </c>
    </row>
    <row r="2329" spans="2:24" ht="18.600000000000001" hidden="1" thickBot="1">
      <c r="B2329" s="143"/>
      <c r="C2329" s="144">
        <v>201</v>
      </c>
      <c r="D2329" s="138" t="s">
        <v>1248</v>
      </c>
      <c r="E2329" s="702"/>
      <c r="F2329" s="449"/>
      <c r="G2329" s="245"/>
      <c r="H2329" s="245"/>
      <c r="I2329" s="476">
        <f>F2329+G2329+H2329</f>
        <v>0</v>
      </c>
      <c r="J2329" s="243" t="str">
        <f t="shared" si="638"/>
        <v/>
      </c>
      <c r="K2329" s="244"/>
      <c r="L2329" s="423"/>
      <c r="M2329" s="252"/>
      <c r="N2329" s="315">
        <f>I2329</f>
        <v>0</v>
      </c>
      <c r="O2329" s="424">
        <f>L2329+M2329-N2329</f>
        <v>0</v>
      </c>
      <c r="P2329" s="244"/>
      <c r="Q2329" s="661"/>
      <c r="R2329" s="665"/>
      <c r="S2329" s="665"/>
      <c r="T2329" s="665"/>
      <c r="U2329" s="665"/>
      <c r="V2329" s="665"/>
      <c r="W2329" s="709"/>
      <c r="X2329" s="313">
        <f t="shared" si="639"/>
        <v>0</v>
      </c>
    </row>
    <row r="2330" spans="2:24" ht="18.600000000000001" hidden="1" thickBot="1">
      <c r="B2330" s="136"/>
      <c r="C2330" s="137">
        <v>202</v>
      </c>
      <c r="D2330" s="145" t="s">
        <v>1249</v>
      </c>
      <c r="E2330" s="702"/>
      <c r="F2330" s="449"/>
      <c r="G2330" s="245"/>
      <c r="H2330" s="245"/>
      <c r="I2330" s="476">
        <f>F2330+G2330+H2330</f>
        <v>0</v>
      </c>
      <c r="J2330" s="243" t="str">
        <f t="shared" si="638"/>
        <v/>
      </c>
      <c r="K2330" s="244"/>
      <c r="L2330" s="423"/>
      <c r="M2330" s="252"/>
      <c r="N2330" s="315">
        <f>I2330</f>
        <v>0</v>
      </c>
      <c r="O2330" s="424">
        <f>L2330+M2330-N2330</f>
        <v>0</v>
      </c>
      <c r="P2330" s="244"/>
      <c r="Q2330" s="661"/>
      <c r="R2330" s="665"/>
      <c r="S2330" s="665"/>
      <c r="T2330" s="665"/>
      <c r="U2330" s="665"/>
      <c r="V2330" s="665"/>
      <c r="W2330" s="709"/>
      <c r="X2330" s="313">
        <f t="shared" si="639"/>
        <v>0</v>
      </c>
    </row>
    <row r="2331" spans="2:24" ht="32.4" hidden="1" thickBot="1">
      <c r="B2331" s="152"/>
      <c r="C2331" s="137">
        <v>205</v>
      </c>
      <c r="D2331" s="145" t="s">
        <v>900</v>
      </c>
      <c r="E2331" s="702"/>
      <c r="F2331" s="449"/>
      <c r="G2331" s="245"/>
      <c r="H2331" s="245"/>
      <c r="I2331" s="476">
        <f>F2331+G2331+H2331</f>
        <v>0</v>
      </c>
      <c r="J2331" s="243" t="str">
        <f t="shared" si="638"/>
        <v/>
      </c>
      <c r="K2331" s="244"/>
      <c r="L2331" s="423"/>
      <c r="M2331" s="252"/>
      <c r="N2331" s="315">
        <f>I2331</f>
        <v>0</v>
      </c>
      <c r="O2331" s="424">
        <f>L2331+M2331-N2331</f>
        <v>0</v>
      </c>
      <c r="P2331" s="244"/>
      <c r="Q2331" s="661"/>
      <c r="R2331" s="665"/>
      <c r="S2331" s="665"/>
      <c r="T2331" s="665"/>
      <c r="U2331" s="665"/>
      <c r="V2331" s="665"/>
      <c r="W2331" s="709"/>
      <c r="X2331" s="313">
        <f t="shared" si="639"/>
        <v>0</v>
      </c>
    </row>
    <row r="2332" spans="2:24" ht="18.600000000000001" hidden="1" thickBot="1">
      <c r="B2332" s="152"/>
      <c r="C2332" s="137">
        <v>208</v>
      </c>
      <c r="D2332" s="159" t="s">
        <v>901</v>
      </c>
      <c r="E2332" s="702"/>
      <c r="F2332" s="449"/>
      <c r="G2332" s="245"/>
      <c r="H2332" s="245"/>
      <c r="I2332" s="476">
        <f>F2332+G2332+H2332</f>
        <v>0</v>
      </c>
      <c r="J2332" s="243" t="str">
        <f t="shared" si="638"/>
        <v/>
      </c>
      <c r="K2332" s="244"/>
      <c r="L2332" s="423"/>
      <c r="M2332" s="252"/>
      <c r="N2332" s="315">
        <f>I2332</f>
        <v>0</v>
      </c>
      <c r="O2332" s="424">
        <f>L2332+M2332-N2332</f>
        <v>0</v>
      </c>
      <c r="P2332" s="244"/>
      <c r="Q2332" s="661"/>
      <c r="R2332" s="665"/>
      <c r="S2332" s="665"/>
      <c r="T2332" s="665"/>
      <c r="U2332" s="665"/>
      <c r="V2332" s="665"/>
      <c r="W2332" s="709"/>
      <c r="X2332" s="313">
        <f t="shared" si="639"/>
        <v>0</v>
      </c>
    </row>
    <row r="2333" spans="2:24" ht="18.600000000000001" hidden="1" thickBot="1">
      <c r="B2333" s="143"/>
      <c r="C2333" s="142">
        <v>209</v>
      </c>
      <c r="D2333" s="148" t="s">
        <v>902</v>
      </c>
      <c r="E2333" s="702"/>
      <c r="F2333" s="449"/>
      <c r="G2333" s="245"/>
      <c r="H2333" s="245"/>
      <c r="I2333" s="476">
        <f>F2333+G2333+H2333</f>
        <v>0</v>
      </c>
      <c r="J2333" s="243" t="str">
        <f t="shared" si="638"/>
        <v/>
      </c>
      <c r="K2333" s="244"/>
      <c r="L2333" s="423"/>
      <c r="M2333" s="252"/>
      <c r="N2333" s="315">
        <f>I2333</f>
        <v>0</v>
      </c>
      <c r="O2333" s="424">
        <f>L2333+M2333-N2333</f>
        <v>0</v>
      </c>
      <c r="P2333" s="244"/>
      <c r="Q2333" s="661"/>
      <c r="R2333" s="665"/>
      <c r="S2333" s="665"/>
      <c r="T2333" s="665"/>
      <c r="U2333" s="665"/>
      <c r="V2333" s="665"/>
      <c r="W2333" s="709"/>
      <c r="X2333" s="313">
        <f t="shared" si="639"/>
        <v>0</v>
      </c>
    </row>
    <row r="2334" spans="2:24" ht="18.600000000000001" hidden="1" thickBot="1">
      <c r="B2334" s="684">
        <v>500</v>
      </c>
      <c r="C2334" s="969" t="s">
        <v>203</v>
      </c>
      <c r="D2334" s="969"/>
      <c r="E2334" s="685"/>
      <c r="F2334" s="686">
        <f>SUM(F2335:F2341)</f>
        <v>0</v>
      </c>
      <c r="G2334" s="687">
        <f>SUM(G2335:G2341)</f>
        <v>0</v>
      </c>
      <c r="H2334" s="687">
        <f>SUM(H2335:H2341)</f>
        <v>0</v>
      </c>
      <c r="I2334" s="687">
        <f>SUM(I2335:I2341)</f>
        <v>0</v>
      </c>
      <c r="J2334" s="243" t="str">
        <f t="shared" si="638"/>
        <v/>
      </c>
      <c r="K2334" s="244"/>
      <c r="L2334" s="316">
        <f>SUM(L2335:L2341)</f>
        <v>0</v>
      </c>
      <c r="M2334" s="317">
        <f>SUM(M2335:M2341)</f>
        <v>0</v>
      </c>
      <c r="N2334" s="425">
        <f>SUM(N2335:N2341)</f>
        <v>0</v>
      </c>
      <c r="O2334" s="426">
        <f>SUM(O2335:O2341)</f>
        <v>0</v>
      </c>
      <c r="P2334" s="244"/>
      <c r="Q2334" s="663"/>
      <c r="R2334" s="664"/>
      <c r="S2334" s="665"/>
      <c r="T2334" s="664"/>
      <c r="U2334" s="664"/>
      <c r="V2334" s="664"/>
      <c r="W2334" s="710"/>
      <c r="X2334" s="313">
        <f t="shared" si="639"/>
        <v>0</v>
      </c>
    </row>
    <row r="2335" spans="2:24" ht="18.600000000000001" hidden="1" thickBot="1">
      <c r="B2335" s="143"/>
      <c r="C2335" s="160">
        <v>551</v>
      </c>
      <c r="D2335" s="456" t="s">
        <v>204</v>
      </c>
      <c r="E2335" s="702"/>
      <c r="F2335" s="449"/>
      <c r="G2335" s="245"/>
      <c r="H2335" s="245"/>
      <c r="I2335" s="476">
        <f t="shared" ref="I2335:I2342" si="640">F2335+G2335+H2335</f>
        <v>0</v>
      </c>
      <c r="J2335" s="243" t="str">
        <f t="shared" si="638"/>
        <v/>
      </c>
      <c r="K2335" s="244"/>
      <c r="L2335" s="423"/>
      <c r="M2335" s="252"/>
      <c r="N2335" s="315">
        <f t="shared" ref="N2335:N2342" si="641">I2335</f>
        <v>0</v>
      </c>
      <c r="O2335" s="424">
        <f t="shared" ref="O2335:O2342" si="642">L2335+M2335-N2335</f>
        <v>0</v>
      </c>
      <c r="P2335" s="244"/>
      <c r="Q2335" s="661"/>
      <c r="R2335" s="665"/>
      <c r="S2335" s="665"/>
      <c r="T2335" s="665"/>
      <c r="U2335" s="665"/>
      <c r="V2335" s="665"/>
      <c r="W2335" s="709"/>
      <c r="X2335" s="313">
        <f t="shared" si="639"/>
        <v>0</v>
      </c>
    </row>
    <row r="2336" spans="2:24" ht="18.600000000000001" hidden="1" thickBot="1">
      <c r="B2336" s="143"/>
      <c r="C2336" s="161">
        <v>552</v>
      </c>
      <c r="D2336" s="457" t="s">
        <v>205</v>
      </c>
      <c r="E2336" s="702"/>
      <c r="F2336" s="449"/>
      <c r="G2336" s="245"/>
      <c r="H2336" s="245"/>
      <c r="I2336" s="476">
        <f t="shared" si="640"/>
        <v>0</v>
      </c>
      <c r="J2336" s="243" t="str">
        <f t="shared" si="638"/>
        <v/>
      </c>
      <c r="K2336" s="244"/>
      <c r="L2336" s="423"/>
      <c r="M2336" s="252"/>
      <c r="N2336" s="315">
        <f t="shared" si="641"/>
        <v>0</v>
      </c>
      <c r="O2336" s="424">
        <f t="shared" si="642"/>
        <v>0</v>
      </c>
      <c r="P2336" s="244"/>
      <c r="Q2336" s="661"/>
      <c r="R2336" s="665"/>
      <c r="S2336" s="665"/>
      <c r="T2336" s="665"/>
      <c r="U2336" s="665"/>
      <c r="V2336" s="665"/>
      <c r="W2336" s="709"/>
      <c r="X2336" s="313">
        <f t="shared" si="639"/>
        <v>0</v>
      </c>
    </row>
    <row r="2337" spans="2:24" ht="18.600000000000001" hidden="1" thickBot="1">
      <c r="B2337" s="143"/>
      <c r="C2337" s="161">
        <v>558</v>
      </c>
      <c r="D2337" s="457" t="s">
        <v>1674</v>
      </c>
      <c r="E2337" s="702"/>
      <c r="F2337" s="592">
        <v>0</v>
      </c>
      <c r="G2337" s="592">
        <v>0</v>
      </c>
      <c r="H2337" s="592">
        <v>0</v>
      </c>
      <c r="I2337" s="476">
        <f t="shared" si="640"/>
        <v>0</v>
      </c>
      <c r="J2337" s="243" t="str">
        <f t="shared" si="638"/>
        <v/>
      </c>
      <c r="K2337" s="244"/>
      <c r="L2337" s="423"/>
      <c r="M2337" s="252"/>
      <c r="N2337" s="315">
        <f t="shared" si="641"/>
        <v>0</v>
      </c>
      <c r="O2337" s="424">
        <f t="shared" si="642"/>
        <v>0</v>
      </c>
      <c r="P2337" s="244"/>
      <c r="Q2337" s="661"/>
      <c r="R2337" s="665"/>
      <c r="S2337" s="665"/>
      <c r="T2337" s="665"/>
      <c r="U2337" s="665"/>
      <c r="V2337" s="665"/>
      <c r="W2337" s="709"/>
      <c r="X2337" s="313">
        <f t="shared" si="639"/>
        <v>0</v>
      </c>
    </row>
    <row r="2338" spans="2:24" ht="18.600000000000001" hidden="1" thickBot="1">
      <c r="B2338" s="143"/>
      <c r="C2338" s="161">
        <v>560</v>
      </c>
      <c r="D2338" s="458" t="s">
        <v>206</v>
      </c>
      <c r="E2338" s="702"/>
      <c r="F2338" s="449"/>
      <c r="G2338" s="245"/>
      <c r="H2338" s="245"/>
      <c r="I2338" s="476">
        <f t="shared" si="640"/>
        <v>0</v>
      </c>
      <c r="J2338" s="243" t="str">
        <f t="shared" si="638"/>
        <v/>
      </c>
      <c r="K2338" s="244"/>
      <c r="L2338" s="423"/>
      <c r="M2338" s="252"/>
      <c r="N2338" s="315">
        <f t="shared" si="641"/>
        <v>0</v>
      </c>
      <c r="O2338" s="424">
        <f t="shared" si="642"/>
        <v>0</v>
      </c>
      <c r="P2338" s="244"/>
      <c r="Q2338" s="661"/>
      <c r="R2338" s="665"/>
      <c r="S2338" s="665"/>
      <c r="T2338" s="665"/>
      <c r="U2338" s="665"/>
      <c r="V2338" s="665"/>
      <c r="W2338" s="709"/>
      <c r="X2338" s="313">
        <f t="shared" si="639"/>
        <v>0</v>
      </c>
    </row>
    <row r="2339" spans="2:24" ht="18.600000000000001" hidden="1" thickBot="1">
      <c r="B2339" s="143"/>
      <c r="C2339" s="161">
        <v>580</v>
      </c>
      <c r="D2339" s="457" t="s">
        <v>207</v>
      </c>
      <c r="E2339" s="702"/>
      <c r="F2339" s="449"/>
      <c r="G2339" s="245"/>
      <c r="H2339" s="245"/>
      <c r="I2339" s="476">
        <f t="shared" si="640"/>
        <v>0</v>
      </c>
      <c r="J2339" s="243" t="str">
        <f t="shared" si="638"/>
        <v/>
      </c>
      <c r="K2339" s="244"/>
      <c r="L2339" s="423"/>
      <c r="M2339" s="252"/>
      <c r="N2339" s="315">
        <f t="shared" si="641"/>
        <v>0</v>
      </c>
      <c r="O2339" s="424">
        <f t="shared" si="642"/>
        <v>0</v>
      </c>
      <c r="P2339" s="244"/>
      <c r="Q2339" s="661"/>
      <c r="R2339" s="665"/>
      <c r="S2339" s="665"/>
      <c r="T2339" s="665"/>
      <c r="U2339" s="665"/>
      <c r="V2339" s="665"/>
      <c r="W2339" s="709"/>
      <c r="X2339" s="313">
        <f t="shared" si="639"/>
        <v>0</v>
      </c>
    </row>
    <row r="2340" spans="2:24" ht="18.600000000000001" hidden="1" thickBot="1">
      <c r="B2340" s="143"/>
      <c r="C2340" s="161">
        <v>588</v>
      </c>
      <c r="D2340" s="457" t="s">
        <v>1679</v>
      </c>
      <c r="E2340" s="702"/>
      <c r="F2340" s="592">
        <v>0</v>
      </c>
      <c r="G2340" s="592">
        <v>0</v>
      </c>
      <c r="H2340" s="592">
        <v>0</v>
      </c>
      <c r="I2340" s="476">
        <f t="shared" si="640"/>
        <v>0</v>
      </c>
      <c r="J2340" s="243" t="str">
        <f t="shared" si="638"/>
        <v/>
      </c>
      <c r="K2340" s="244"/>
      <c r="L2340" s="423"/>
      <c r="M2340" s="252"/>
      <c r="N2340" s="315">
        <f t="shared" si="641"/>
        <v>0</v>
      </c>
      <c r="O2340" s="424">
        <f t="shared" si="642"/>
        <v>0</v>
      </c>
      <c r="P2340" s="244"/>
      <c r="Q2340" s="661"/>
      <c r="R2340" s="665"/>
      <c r="S2340" s="665"/>
      <c r="T2340" s="665"/>
      <c r="U2340" s="665"/>
      <c r="V2340" s="665"/>
      <c r="W2340" s="709"/>
      <c r="X2340" s="313">
        <f t="shared" si="639"/>
        <v>0</v>
      </c>
    </row>
    <row r="2341" spans="2:24" ht="32.4" hidden="1" thickBot="1">
      <c r="B2341" s="143"/>
      <c r="C2341" s="162">
        <v>590</v>
      </c>
      <c r="D2341" s="459" t="s">
        <v>208</v>
      </c>
      <c r="E2341" s="702"/>
      <c r="F2341" s="449"/>
      <c r="G2341" s="245"/>
      <c r="H2341" s="245"/>
      <c r="I2341" s="476">
        <f t="shared" si="640"/>
        <v>0</v>
      </c>
      <c r="J2341" s="243" t="str">
        <f t="shared" si="638"/>
        <v/>
      </c>
      <c r="K2341" s="244"/>
      <c r="L2341" s="423"/>
      <c r="M2341" s="252"/>
      <c r="N2341" s="315">
        <f t="shared" si="641"/>
        <v>0</v>
      </c>
      <c r="O2341" s="424">
        <f t="shared" si="642"/>
        <v>0</v>
      </c>
      <c r="P2341" s="244"/>
      <c r="Q2341" s="661"/>
      <c r="R2341" s="665"/>
      <c r="S2341" s="665"/>
      <c r="T2341" s="665"/>
      <c r="U2341" s="665"/>
      <c r="V2341" s="665"/>
      <c r="W2341" s="709"/>
      <c r="X2341" s="313">
        <f t="shared" si="639"/>
        <v>0</v>
      </c>
    </row>
    <row r="2342" spans="2:24" ht="18.600000000000001" hidden="1" thickBot="1">
      <c r="B2342" s="684">
        <v>800</v>
      </c>
      <c r="C2342" s="969" t="s">
        <v>1058</v>
      </c>
      <c r="D2342" s="969"/>
      <c r="E2342" s="685"/>
      <c r="F2342" s="688"/>
      <c r="G2342" s="689"/>
      <c r="H2342" s="689"/>
      <c r="I2342" s="690">
        <f t="shared" si="640"/>
        <v>0</v>
      </c>
      <c r="J2342" s="243" t="str">
        <f t="shared" si="638"/>
        <v/>
      </c>
      <c r="K2342" s="244"/>
      <c r="L2342" s="428"/>
      <c r="M2342" s="254"/>
      <c r="N2342" s="315">
        <f t="shared" si="641"/>
        <v>0</v>
      </c>
      <c r="O2342" s="424">
        <f t="shared" si="642"/>
        <v>0</v>
      </c>
      <c r="P2342" s="244"/>
      <c r="Q2342" s="663"/>
      <c r="R2342" s="664"/>
      <c r="S2342" s="665"/>
      <c r="T2342" s="665"/>
      <c r="U2342" s="664"/>
      <c r="V2342" s="665"/>
      <c r="W2342" s="709"/>
      <c r="X2342" s="313">
        <f t="shared" si="639"/>
        <v>0</v>
      </c>
    </row>
    <row r="2343" spans="2:24" ht="18.600000000000001" thickBot="1">
      <c r="B2343" s="684">
        <v>1000</v>
      </c>
      <c r="C2343" s="971" t="s">
        <v>210</v>
      </c>
      <c r="D2343" s="971"/>
      <c r="E2343" s="685"/>
      <c r="F2343" s="686">
        <f>SUM(F2344:F2360)</f>
        <v>0</v>
      </c>
      <c r="G2343" s="687">
        <f>SUM(G2344:G2360)</f>
        <v>11000</v>
      </c>
      <c r="H2343" s="687">
        <f>SUM(H2344:H2360)</f>
        <v>0</v>
      </c>
      <c r="I2343" s="687">
        <f>SUM(I2344:I2360)</f>
        <v>11000</v>
      </c>
      <c r="J2343" s="243">
        <f t="shared" si="638"/>
        <v>1</v>
      </c>
      <c r="K2343" s="244"/>
      <c r="L2343" s="316">
        <f>SUM(L2344:L2360)</f>
        <v>0</v>
      </c>
      <c r="M2343" s="317">
        <f>SUM(M2344:M2360)</f>
        <v>0</v>
      </c>
      <c r="N2343" s="425">
        <f>SUM(N2344:N2360)</f>
        <v>11000</v>
      </c>
      <c r="O2343" s="426">
        <f>SUM(O2344:O2360)</f>
        <v>-11000</v>
      </c>
      <c r="P2343" s="244"/>
      <c r="Q2343" s="316">
        <f t="shared" ref="Q2343:W2343" si="643">SUM(Q2344:Q2360)</f>
        <v>0</v>
      </c>
      <c r="R2343" s="317">
        <f t="shared" si="643"/>
        <v>0</v>
      </c>
      <c r="S2343" s="317">
        <f t="shared" si="643"/>
        <v>11000</v>
      </c>
      <c r="T2343" s="317">
        <f t="shared" si="643"/>
        <v>-11000</v>
      </c>
      <c r="U2343" s="317">
        <f t="shared" si="643"/>
        <v>0</v>
      </c>
      <c r="V2343" s="317">
        <f t="shared" si="643"/>
        <v>0</v>
      </c>
      <c r="W2343" s="426">
        <f t="shared" si="643"/>
        <v>0</v>
      </c>
      <c r="X2343" s="313">
        <f t="shared" si="639"/>
        <v>-11000</v>
      </c>
    </row>
    <row r="2344" spans="2:24" ht="18.600000000000001" hidden="1" thickBot="1">
      <c r="B2344" s="136"/>
      <c r="C2344" s="144">
        <v>1011</v>
      </c>
      <c r="D2344" s="163" t="s">
        <v>211</v>
      </c>
      <c r="E2344" s="702"/>
      <c r="F2344" s="449"/>
      <c r="G2344" s="245"/>
      <c r="H2344" s="245"/>
      <c r="I2344" s="476">
        <f t="shared" ref="I2344:I2360" si="644">F2344+G2344+H2344</f>
        <v>0</v>
      </c>
      <c r="J2344" s="243" t="str">
        <f t="shared" si="638"/>
        <v/>
      </c>
      <c r="K2344" s="244"/>
      <c r="L2344" s="423"/>
      <c r="M2344" s="252"/>
      <c r="N2344" s="315">
        <f t="shared" ref="N2344:N2360" si="645">I2344</f>
        <v>0</v>
      </c>
      <c r="O2344" s="424">
        <f t="shared" ref="O2344:O2360" si="646">L2344+M2344-N2344</f>
        <v>0</v>
      </c>
      <c r="P2344" s="244"/>
      <c r="Q2344" s="423"/>
      <c r="R2344" s="252"/>
      <c r="S2344" s="429">
        <f t="shared" ref="S2344:S2351" si="647">+IF(+(L2344+M2344)&gt;=I2344,+M2344,+(+I2344-L2344))</f>
        <v>0</v>
      </c>
      <c r="T2344" s="315">
        <f t="shared" ref="T2344:T2351" si="648">Q2344+R2344-S2344</f>
        <v>0</v>
      </c>
      <c r="U2344" s="252"/>
      <c r="V2344" s="252"/>
      <c r="W2344" s="253"/>
      <c r="X2344" s="313">
        <f t="shared" si="639"/>
        <v>0</v>
      </c>
    </row>
    <row r="2345" spans="2:24" ht="18.600000000000001" hidden="1" thickBot="1">
      <c r="B2345" s="136"/>
      <c r="C2345" s="137">
        <v>1012</v>
      </c>
      <c r="D2345" s="145" t="s">
        <v>212</v>
      </c>
      <c r="E2345" s="702"/>
      <c r="F2345" s="449"/>
      <c r="G2345" s="245"/>
      <c r="H2345" s="245"/>
      <c r="I2345" s="476">
        <f t="shared" si="644"/>
        <v>0</v>
      </c>
      <c r="J2345" s="243" t="str">
        <f t="shared" si="638"/>
        <v/>
      </c>
      <c r="K2345" s="244"/>
      <c r="L2345" s="423"/>
      <c r="M2345" s="252"/>
      <c r="N2345" s="315">
        <f t="shared" si="645"/>
        <v>0</v>
      </c>
      <c r="O2345" s="424">
        <f t="shared" si="646"/>
        <v>0</v>
      </c>
      <c r="P2345" s="244"/>
      <c r="Q2345" s="423"/>
      <c r="R2345" s="252"/>
      <c r="S2345" s="429">
        <f t="shared" si="647"/>
        <v>0</v>
      </c>
      <c r="T2345" s="315">
        <f t="shared" si="648"/>
        <v>0</v>
      </c>
      <c r="U2345" s="252"/>
      <c r="V2345" s="252"/>
      <c r="W2345" s="253"/>
      <c r="X2345" s="313">
        <f t="shared" si="639"/>
        <v>0</v>
      </c>
    </row>
    <row r="2346" spans="2:24" ht="18.600000000000001" hidden="1" thickBot="1">
      <c r="B2346" s="136"/>
      <c r="C2346" s="137">
        <v>1013</v>
      </c>
      <c r="D2346" s="145" t="s">
        <v>213</v>
      </c>
      <c r="E2346" s="702"/>
      <c r="F2346" s="449"/>
      <c r="G2346" s="245"/>
      <c r="H2346" s="245"/>
      <c r="I2346" s="476">
        <f t="shared" si="644"/>
        <v>0</v>
      </c>
      <c r="J2346" s="243" t="str">
        <f t="shared" si="638"/>
        <v/>
      </c>
      <c r="K2346" s="244"/>
      <c r="L2346" s="423"/>
      <c r="M2346" s="252"/>
      <c r="N2346" s="315">
        <f t="shared" si="645"/>
        <v>0</v>
      </c>
      <c r="O2346" s="424">
        <f t="shared" si="646"/>
        <v>0</v>
      </c>
      <c r="P2346" s="244"/>
      <c r="Q2346" s="423"/>
      <c r="R2346" s="252"/>
      <c r="S2346" s="429">
        <f t="shared" si="647"/>
        <v>0</v>
      </c>
      <c r="T2346" s="315">
        <f t="shared" si="648"/>
        <v>0</v>
      </c>
      <c r="U2346" s="252"/>
      <c r="V2346" s="252"/>
      <c r="W2346" s="253"/>
      <c r="X2346" s="313">
        <f t="shared" si="639"/>
        <v>0</v>
      </c>
    </row>
    <row r="2347" spans="2:24" ht="18.600000000000001" hidden="1" thickBot="1">
      <c r="B2347" s="136"/>
      <c r="C2347" s="137">
        <v>1014</v>
      </c>
      <c r="D2347" s="145" t="s">
        <v>214</v>
      </c>
      <c r="E2347" s="702"/>
      <c r="F2347" s="449"/>
      <c r="G2347" s="245"/>
      <c r="H2347" s="245"/>
      <c r="I2347" s="476">
        <f t="shared" si="644"/>
        <v>0</v>
      </c>
      <c r="J2347" s="243" t="str">
        <f t="shared" si="638"/>
        <v/>
      </c>
      <c r="K2347" s="244"/>
      <c r="L2347" s="423"/>
      <c r="M2347" s="252"/>
      <c r="N2347" s="315">
        <f t="shared" si="645"/>
        <v>0</v>
      </c>
      <c r="O2347" s="424">
        <f t="shared" si="646"/>
        <v>0</v>
      </c>
      <c r="P2347" s="244"/>
      <c r="Q2347" s="423"/>
      <c r="R2347" s="252"/>
      <c r="S2347" s="429">
        <f t="shared" si="647"/>
        <v>0</v>
      </c>
      <c r="T2347" s="315">
        <f t="shared" si="648"/>
        <v>0</v>
      </c>
      <c r="U2347" s="252"/>
      <c r="V2347" s="252"/>
      <c r="W2347" s="253"/>
      <c r="X2347" s="313">
        <f t="shared" si="639"/>
        <v>0</v>
      </c>
    </row>
    <row r="2348" spans="2:24" ht="18.600000000000001" thickBot="1">
      <c r="B2348" s="136"/>
      <c r="C2348" s="137">
        <v>1015</v>
      </c>
      <c r="D2348" s="145" t="s">
        <v>215</v>
      </c>
      <c r="E2348" s="702"/>
      <c r="F2348" s="449"/>
      <c r="G2348" s="245">
        <v>1000</v>
      </c>
      <c r="H2348" s="245"/>
      <c r="I2348" s="476">
        <f t="shared" si="644"/>
        <v>1000</v>
      </c>
      <c r="J2348" s="243">
        <f t="shared" si="638"/>
        <v>1</v>
      </c>
      <c r="K2348" s="244"/>
      <c r="L2348" s="423"/>
      <c r="M2348" s="252"/>
      <c r="N2348" s="315">
        <f t="shared" si="645"/>
        <v>1000</v>
      </c>
      <c r="O2348" s="424">
        <f t="shared" si="646"/>
        <v>-1000</v>
      </c>
      <c r="P2348" s="244"/>
      <c r="Q2348" s="423"/>
      <c r="R2348" s="252"/>
      <c r="S2348" s="429">
        <f t="shared" si="647"/>
        <v>1000</v>
      </c>
      <c r="T2348" s="315">
        <f t="shared" si="648"/>
        <v>-1000</v>
      </c>
      <c r="U2348" s="252"/>
      <c r="V2348" s="252"/>
      <c r="W2348" s="253"/>
      <c r="X2348" s="313">
        <f t="shared" si="639"/>
        <v>-1000</v>
      </c>
    </row>
    <row r="2349" spans="2:24" ht="18.600000000000001" hidden="1" thickBot="1">
      <c r="B2349" s="136"/>
      <c r="C2349" s="137">
        <v>1016</v>
      </c>
      <c r="D2349" s="145" t="s">
        <v>216</v>
      </c>
      <c r="E2349" s="702"/>
      <c r="F2349" s="449"/>
      <c r="G2349" s="245"/>
      <c r="H2349" s="245"/>
      <c r="I2349" s="476">
        <f t="shared" si="644"/>
        <v>0</v>
      </c>
      <c r="J2349" s="243" t="str">
        <f t="shared" si="638"/>
        <v/>
      </c>
      <c r="K2349" s="244"/>
      <c r="L2349" s="423"/>
      <c r="M2349" s="252"/>
      <c r="N2349" s="315">
        <f t="shared" si="645"/>
        <v>0</v>
      </c>
      <c r="O2349" s="424">
        <f t="shared" si="646"/>
        <v>0</v>
      </c>
      <c r="P2349" s="244"/>
      <c r="Q2349" s="423"/>
      <c r="R2349" s="252"/>
      <c r="S2349" s="429">
        <f t="shared" si="647"/>
        <v>0</v>
      </c>
      <c r="T2349" s="315">
        <f t="shared" si="648"/>
        <v>0</v>
      </c>
      <c r="U2349" s="252"/>
      <c r="V2349" s="252"/>
      <c r="W2349" s="253"/>
      <c r="X2349" s="313">
        <f t="shared" si="639"/>
        <v>0</v>
      </c>
    </row>
    <row r="2350" spans="2:24" ht="18.600000000000001" thickBot="1">
      <c r="B2350" s="140"/>
      <c r="C2350" s="164">
        <v>1020</v>
      </c>
      <c r="D2350" s="165" t="s">
        <v>217</v>
      </c>
      <c r="E2350" s="702"/>
      <c r="F2350" s="449"/>
      <c r="G2350" s="245">
        <v>8000</v>
      </c>
      <c r="H2350" s="245"/>
      <c r="I2350" s="476">
        <f t="shared" si="644"/>
        <v>8000</v>
      </c>
      <c r="J2350" s="243">
        <f t="shared" si="638"/>
        <v>1</v>
      </c>
      <c r="K2350" s="244"/>
      <c r="L2350" s="423"/>
      <c r="M2350" s="252"/>
      <c r="N2350" s="315">
        <f t="shared" si="645"/>
        <v>8000</v>
      </c>
      <c r="O2350" s="424">
        <f t="shared" si="646"/>
        <v>-8000</v>
      </c>
      <c r="P2350" s="244"/>
      <c r="Q2350" s="423"/>
      <c r="R2350" s="252"/>
      <c r="S2350" s="429">
        <f t="shared" si="647"/>
        <v>8000</v>
      </c>
      <c r="T2350" s="315">
        <f t="shared" si="648"/>
        <v>-8000</v>
      </c>
      <c r="U2350" s="252"/>
      <c r="V2350" s="252"/>
      <c r="W2350" s="253"/>
      <c r="X2350" s="313">
        <f t="shared" si="639"/>
        <v>-8000</v>
      </c>
    </row>
    <row r="2351" spans="2:24" ht="18.600000000000001" thickBot="1">
      <c r="B2351" s="136"/>
      <c r="C2351" s="137">
        <v>1030</v>
      </c>
      <c r="D2351" s="145" t="s">
        <v>218</v>
      </c>
      <c r="E2351" s="702"/>
      <c r="F2351" s="449"/>
      <c r="G2351" s="245">
        <v>2000</v>
      </c>
      <c r="H2351" s="245"/>
      <c r="I2351" s="476">
        <f t="shared" si="644"/>
        <v>2000</v>
      </c>
      <c r="J2351" s="243">
        <f t="shared" si="638"/>
        <v>1</v>
      </c>
      <c r="K2351" s="244"/>
      <c r="L2351" s="423"/>
      <c r="M2351" s="252"/>
      <c r="N2351" s="315">
        <f t="shared" si="645"/>
        <v>2000</v>
      </c>
      <c r="O2351" s="424">
        <f t="shared" si="646"/>
        <v>-2000</v>
      </c>
      <c r="P2351" s="244"/>
      <c r="Q2351" s="423"/>
      <c r="R2351" s="252"/>
      <c r="S2351" s="429">
        <f t="shared" si="647"/>
        <v>2000</v>
      </c>
      <c r="T2351" s="315">
        <f t="shared" si="648"/>
        <v>-2000</v>
      </c>
      <c r="U2351" s="252"/>
      <c r="V2351" s="252"/>
      <c r="W2351" s="253"/>
      <c r="X2351" s="313">
        <f t="shared" si="639"/>
        <v>-2000</v>
      </c>
    </row>
    <row r="2352" spans="2:24" ht="18.600000000000001" hidden="1" thickBot="1">
      <c r="B2352" s="136"/>
      <c r="C2352" s="164">
        <v>1051</v>
      </c>
      <c r="D2352" s="167" t="s">
        <v>219</v>
      </c>
      <c r="E2352" s="702"/>
      <c r="F2352" s="449"/>
      <c r="G2352" s="245"/>
      <c r="H2352" s="245"/>
      <c r="I2352" s="476">
        <f t="shared" si="644"/>
        <v>0</v>
      </c>
      <c r="J2352" s="243" t="str">
        <f t="shared" si="638"/>
        <v/>
      </c>
      <c r="K2352" s="244"/>
      <c r="L2352" s="423"/>
      <c r="M2352" s="252"/>
      <c r="N2352" s="315">
        <f t="shared" si="645"/>
        <v>0</v>
      </c>
      <c r="O2352" s="424">
        <f t="shared" si="646"/>
        <v>0</v>
      </c>
      <c r="P2352" s="244"/>
      <c r="Q2352" s="661"/>
      <c r="R2352" s="665"/>
      <c r="S2352" s="665"/>
      <c r="T2352" s="665"/>
      <c r="U2352" s="665"/>
      <c r="V2352" s="665"/>
      <c r="W2352" s="709"/>
      <c r="X2352" s="313">
        <f t="shared" si="639"/>
        <v>0</v>
      </c>
    </row>
    <row r="2353" spans="2:24" ht="18.600000000000001" hidden="1" thickBot="1">
      <c r="B2353" s="136"/>
      <c r="C2353" s="137">
        <v>1052</v>
      </c>
      <c r="D2353" s="145" t="s">
        <v>220</v>
      </c>
      <c r="E2353" s="702"/>
      <c r="F2353" s="449"/>
      <c r="G2353" s="245"/>
      <c r="H2353" s="245"/>
      <c r="I2353" s="476">
        <f t="shared" si="644"/>
        <v>0</v>
      </c>
      <c r="J2353" s="243" t="str">
        <f t="shared" si="638"/>
        <v/>
      </c>
      <c r="K2353" s="244"/>
      <c r="L2353" s="423"/>
      <c r="M2353" s="252"/>
      <c r="N2353" s="315">
        <f t="shared" si="645"/>
        <v>0</v>
      </c>
      <c r="O2353" s="424">
        <f t="shared" si="646"/>
        <v>0</v>
      </c>
      <c r="P2353" s="244"/>
      <c r="Q2353" s="661"/>
      <c r="R2353" s="665"/>
      <c r="S2353" s="665"/>
      <c r="T2353" s="665"/>
      <c r="U2353" s="665"/>
      <c r="V2353" s="665"/>
      <c r="W2353" s="709"/>
      <c r="X2353" s="313">
        <f t="shared" si="639"/>
        <v>0</v>
      </c>
    </row>
    <row r="2354" spans="2:24" ht="18.600000000000001" hidden="1" thickBot="1">
      <c r="B2354" s="136"/>
      <c r="C2354" s="168">
        <v>1053</v>
      </c>
      <c r="D2354" s="169" t="s">
        <v>1680</v>
      </c>
      <c r="E2354" s="702"/>
      <c r="F2354" s="449"/>
      <c r="G2354" s="245"/>
      <c r="H2354" s="245"/>
      <c r="I2354" s="476">
        <f t="shared" si="644"/>
        <v>0</v>
      </c>
      <c r="J2354" s="243" t="str">
        <f t="shared" si="638"/>
        <v/>
      </c>
      <c r="K2354" s="244"/>
      <c r="L2354" s="423"/>
      <c r="M2354" s="252"/>
      <c r="N2354" s="315">
        <f t="shared" si="645"/>
        <v>0</v>
      </c>
      <c r="O2354" s="424">
        <f t="shared" si="646"/>
        <v>0</v>
      </c>
      <c r="P2354" s="244"/>
      <c r="Q2354" s="661"/>
      <c r="R2354" s="665"/>
      <c r="S2354" s="665"/>
      <c r="T2354" s="665"/>
      <c r="U2354" s="665"/>
      <c r="V2354" s="665"/>
      <c r="W2354" s="709"/>
      <c r="X2354" s="313">
        <f t="shared" si="639"/>
        <v>0</v>
      </c>
    </row>
    <row r="2355" spans="2:24" ht="18.600000000000001" hidden="1" thickBot="1">
      <c r="B2355" s="136"/>
      <c r="C2355" s="137">
        <v>1062</v>
      </c>
      <c r="D2355" s="139" t="s">
        <v>221</v>
      </c>
      <c r="E2355" s="702"/>
      <c r="F2355" s="449"/>
      <c r="G2355" s="245"/>
      <c r="H2355" s="245"/>
      <c r="I2355" s="476">
        <f t="shared" si="644"/>
        <v>0</v>
      </c>
      <c r="J2355" s="243" t="str">
        <f t="shared" si="638"/>
        <v/>
      </c>
      <c r="K2355" s="244"/>
      <c r="L2355" s="423"/>
      <c r="M2355" s="252"/>
      <c r="N2355" s="315">
        <f t="shared" si="645"/>
        <v>0</v>
      </c>
      <c r="O2355" s="424">
        <f t="shared" si="646"/>
        <v>0</v>
      </c>
      <c r="P2355" s="244"/>
      <c r="Q2355" s="423"/>
      <c r="R2355" s="252"/>
      <c r="S2355" s="429">
        <f>+IF(+(L2355+M2355)&gt;=I2355,+M2355,+(+I2355-L2355))</f>
        <v>0</v>
      </c>
      <c r="T2355" s="315">
        <f>Q2355+R2355-S2355</f>
        <v>0</v>
      </c>
      <c r="U2355" s="252"/>
      <c r="V2355" s="252"/>
      <c r="W2355" s="253"/>
      <c r="X2355" s="313">
        <f t="shared" si="639"/>
        <v>0</v>
      </c>
    </row>
    <row r="2356" spans="2:24" ht="18.600000000000001" hidden="1" thickBot="1">
      <c r="B2356" s="136"/>
      <c r="C2356" s="137">
        <v>1063</v>
      </c>
      <c r="D2356" s="139" t="s">
        <v>222</v>
      </c>
      <c r="E2356" s="702"/>
      <c r="F2356" s="449"/>
      <c r="G2356" s="245"/>
      <c r="H2356" s="245"/>
      <c r="I2356" s="476">
        <f t="shared" si="644"/>
        <v>0</v>
      </c>
      <c r="J2356" s="243" t="str">
        <f t="shared" si="638"/>
        <v/>
      </c>
      <c r="K2356" s="244"/>
      <c r="L2356" s="423"/>
      <c r="M2356" s="252"/>
      <c r="N2356" s="315">
        <f t="shared" si="645"/>
        <v>0</v>
      </c>
      <c r="O2356" s="424">
        <f t="shared" si="646"/>
        <v>0</v>
      </c>
      <c r="P2356" s="244"/>
      <c r="Q2356" s="661"/>
      <c r="R2356" s="665"/>
      <c r="S2356" s="665"/>
      <c r="T2356" s="665"/>
      <c r="U2356" s="665"/>
      <c r="V2356" s="665"/>
      <c r="W2356" s="709"/>
      <c r="X2356" s="313">
        <f t="shared" si="639"/>
        <v>0</v>
      </c>
    </row>
    <row r="2357" spans="2:24" ht="18.600000000000001" hidden="1" thickBot="1">
      <c r="B2357" s="136"/>
      <c r="C2357" s="168">
        <v>1069</v>
      </c>
      <c r="D2357" s="170" t="s">
        <v>223</v>
      </c>
      <c r="E2357" s="702"/>
      <c r="F2357" s="449"/>
      <c r="G2357" s="245"/>
      <c r="H2357" s="245"/>
      <c r="I2357" s="476">
        <f t="shared" si="644"/>
        <v>0</v>
      </c>
      <c r="J2357" s="243" t="str">
        <f t="shared" ref="J2357:J2388" si="649">(IF($E2357&lt;&gt;0,$J$2,IF($I2357&lt;&gt;0,$J$2,"")))</f>
        <v/>
      </c>
      <c r="K2357" s="244"/>
      <c r="L2357" s="423"/>
      <c r="M2357" s="252"/>
      <c r="N2357" s="315">
        <f t="shared" si="645"/>
        <v>0</v>
      </c>
      <c r="O2357" s="424">
        <f t="shared" si="646"/>
        <v>0</v>
      </c>
      <c r="P2357" s="244"/>
      <c r="Q2357" s="423"/>
      <c r="R2357" s="252"/>
      <c r="S2357" s="429">
        <f>+IF(+(L2357+M2357)&gt;=I2357,+M2357,+(+I2357-L2357))</f>
        <v>0</v>
      </c>
      <c r="T2357" s="315">
        <f>Q2357+R2357-S2357</f>
        <v>0</v>
      </c>
      <c r="U2357" s="252"/>
      <c r="V2357" s="252"/>
      <c r="W2357" s="253"/>
      <c r="X2357" s="313">
        <f t="shared" ref="X2357:X2388" si="650">T2357-U2357-V2357-W2357</f>
        <v>0</v>
      </c>
    </row>
    <row r="2358" spans="2:24" ht="31.8" hidden="1" thickBot="1">
      <c r="B2358" s="140"/>
      <c r="C2358" s="137">
        <v>1091</v>
      </c>
      <c r="D2358" s="145" t="s">
        <v>224</v>
      </c>
      <c r="E2358" s="702"/>
      <c r="F2358" s="449"/>
      <c r="G2358" s="245"/>
      <c r="H2358" s="245"/>
      <c r="I2358" s="476">
        <f t="shared" si="644"/>
        <v>0</v>
      </c>
      <c r="J2358" s="243" t="str">
        <f t="shared" si="649"/>
        <v/>
      </c>
      <c r="K2358" s="244"/>
      <c r="L2358" s="423"/>
      <c r="M2358" s="252"/>
      <c r="N2358" s="315">
        <f t="shared" si="645"/>
        <v>0</v>
      </c>
      <c r="O2358" s="424">
        <f t="shared" si="646"/>
        <v>0</v>
      </c>
      <c r="P2358" s="244"/>
      <c r="Q2358" s="423"/>
      <c r="R2358" s="252"/>
      <c r="S2358" s="429">
        <f>+IF(+(L2358+M2358)&gt;=I2358,+M2358,+(+I2358-L2358))</f>
        <v>0</v>
      </c>
      <c r="T2358" s="315">
        <f>Q2358+R2358-S2358</f>
        <v>0</v>
      </c>
      <c r="U2358" s="252"/>
      <c r="V2358" s="252"/>
      <c r="W2358" s="253"/>
      <c r="X2358" s="313">
        <f t="shared" si="650"/>
        <v>0</v>
      </c>
    </row>
    <row r="2359" spans="2:24" ht="18.600000000000001" hidden="1" thickBot="1">
      <c r="B2359" s="136"/>
      <c r="C2359" s="137">
        <v>1092</v>
      </c>
      <c r="D2359" s="145" t="s">
        <v>351</v>
      </c>
      <c r="E2359" s="702"/>
      <c r="F2359" s="449"/>
      <c r="G2359" s="245"/>
      <c r="H2359" s="245"/>
      <c r="I2359" s="476">
        <f t="shared" si="644"/>
        <v>0</v>
      </c>
      <c r="J2359" s="243" t="str">
        <f t="shared" si="649"/>
        <v/>
      </c>
      <c r="K2359" s="244"/>
      <c r="L2359" s="423"/>
      <c r="M2359" s="252"/>
      <c r="N2359" s="315">
        <f t="shared" si="645"/>
        <v>0</v>
      </c>
      <c r="O2359" s="424">
        <f t="shared" si="646"/>
        <v>0</v>
      </c>
      <c r="P2359" s="244"/>
      <c r="Q2359" s="661"/>
      <c r="R2359" s="665"/>
      <c r="S2359" s="665"/>
      <c r="T2359" s="665"/>
      <c r="U2359" s="665"/>
      <c r="V2359" s="665"/>
      <c r="W2359" s="709"/>
      <c r="X2359" s="313">
        <f t="shared" si="650"/>
        <v>0</v>
      </c>
    </row>
    <row r="2360" spans="2:24" ht="18.600000000000001" hidden="1" thickBot="1">
      <c r="B2360" s="136"/>
      <c r="C2360" s="142">
        <v>1098</v>
      </c>
      <c r="D2360" s="146" t="s">
        <v>225</v>
      </c>
      <c r="E2360" s="702"/>
      <c r="F2360" s="449"/>
      <c r="G2360" s="245"/>
      <c r="H2360" s="245"/>
      <c r="I2360" s="476">
        <f t="shared" si="644"/>
        <v>0</v>
      </c>
      <c r="J2360" s="243" t="str">
        <f t="shared" si="649"/>
        <v/>
      </c>
      <c r="K2360" s="244"/>
      <c r="L2360" s="423"/>
      <c r="M2360" s="252"/>
      <c r="N2360" s="315">
        <f t="shared" si="645"/>
        <v>0</v>
      </c>
      <c r="O2360" s="424">
        <f t="shared" si="646"/>
        <v>0</v>
      </c>
      <c r="P2360" s="244"/>
      <c r="Q2360" s="423"/>
      <c r="R2360" s="252"/>
      <c r="S2360" s="429">
        <f>+IF(+(L2360+M2360)&gt;=I2360,+M2360,+(+I2360-L2360))</f>
        <v>0</v>
      </c>
      <c r="T2360" s="315">
        <f>Q2360+R2360-S2360</f>
        <v>0</v>
      </c>
      <c r="U2360" s="252"/>
      <c r="V2360" s="252"/>
      <c r="W2360" s="253"/>
      <c r="X2360" s="313">
        <f t="shared" si="650"/>
        <v>0</v>
      </c>
    </row>
    <row r="2361" spans="2:24" ht="18.600000000000001" hidden="1" thickBot="1">
      <c r="B2361" s="684">
        <v>1900</v>
      </c>
      <c r="C2361" s="946" t="s">
        <v>285</v>
      </c>
      <c r="D2361" s="946"/>
      <c r="E2361" s="685"/>
      <c r="F2361" s="686">
        <f>SUM(F2362:F2364)</f>
        <v>0</v>
      </c>
      <c r="G2361" s="687">
        <f>SUM(G2362:G2364)</f>
        <v>0</v>
      </c>
      <c r="H2361" s="687">
        <f>SUM(H2362:H2364)</f>
        <v>0</v>
      </c>
      <c r="I2361" s="687">
        <f>SUM(I2362:I2364)</f>
        <v>0</v>
      </c>
      <c r="J2361" s="243" t="str">
        <f t="shared" si="649"/>
        <v/>
      </c>
      <c r="K2361" s="244"/>
      <c r="L2361" s="316">
        <f>SUM(L2362:L2364)</f>
        <v>0</v>
      </c>
      <c r="M2361" s="317">
        <f>SUM(M2362:M2364)</f>
        <v>0</v>
      </c>
      <c r="N2361" s="425">
        <f>SUM(N2362:N2364)</f>
        <v>0</v>
      </c>
      <c r="O2361" s="426">
        <f>SUM(O2362:O2364)</f>
        <v>0</v>
      </c>
      <c r="P2361" s="244"/>
      <c r="Q2361" s="663"/>
      <c r="R2361" s="664"/>
      <c r="S2361" s="664"/>
      <c r="T2361" s="664"/>
      <c r="U2361" s="664"/>
      <c r="V2361" s="664"/>
      <c r="W2361" s="710"/>
      <c r="X2361" s="313">
        <f t="shared" si="650"/>
        <v>0</v>
      </c>
    </row>
    <row r="2362" spans="2:24" ht="18.600000000000001" hidden="1" thickBot="1">
      <c r="B2362" s="136"/>
      <c r="C2362" s="144">
        <v>1901</v>
      </c>
      <c r="D2362" s="138" t="s">
        <v>286</v>
      </c>
      <c r="E2362" s="702"/>
      <c r="F2362" s="449"/>
      <c r="G2362" s="245"/>
      <c r="H2362" s="245"/>
      <c r="I2362" s="476">
        <f>F2362+G2362+H2362</f>
        <v>0</v>
      </c>
      <c r="J2362" s="243" t="str">
        <f t="shared" si="649"/>
        <v/>
      </c>
      <c r="K2362" s="244"/>
      <c r="L2362" s="423"/>
      <c r="M2362" s="252"/>
      <c r="N2362" s="315">
        <f>I2362</f>
        <v>0</v>
      </c>
      <c r="O2362" s="424">
        <f>L2362+M2362-N2362</f>
        <v>0</v>
      </c>
      <c r="P2362" s="244"/>
      <c r="Q2362" s="661"/>
      <c r="R2362" s="665"/>
      <c r="S2362" s="665"/>
      <c r="T2362" s="665"/>
      <c r="U2362" s="665"/>
      <c r="V2362" s="665"/>
      <c r="W2362" s="709"/>
      <c r="X2362" s="313">
        <f t="shared" si="650"/>
        <v>0</v>
      </c>
    </row>
    <row r="2363" spans="2:24" ht="18.600000000000001" hidden="1" thickBot="1">
      <c r="B2363" s="136"/>
      <c r="C2363" s="137">
        <v>1981</v>
      </c>
      <c r="D2363" s="139" t="s">
        <v>287</v>
      </c>
      <c r="E2363" s="702"/>
      <c r="F2363" s="449"/>
      <c r="G2363" s="245"/>
      <c r="H2363" s="245"/>
      <c r="I2363" s="476">
        <f>F2363+G2363+H2363</f>
        <v>0</v>
      </c>
      <c r="J2363" s="243" t="str">
        <f t="shared" si="649"/>
        <v/>
      </c>
      <c r="K2363" s="244"/>
      <c r="L2363" s="423"/>
      <c r="M2363" s="252"/>
      <c r="N2363" s="315">
        <f>I2363</f>
        <v>0</v>
      </c>
      <c r="O2363" s="424">
        <f>L2363+M2363-N2363</f>
        <v>0</v>
      </c>
      <c r="P2363" s="244"/>
      <c r="Q2363" s="661"/>
      <c r="R2363" s="665"/>
      <c r="S2363" s="665"/>
      <c r="T2363" s="665"/>
      <c r="U2363" s="665"/>
      <c r="V2363" s="665"/>
      <c r="W2363" s="709"/>
      <c r="X2363" s="313">
        <f t="shared" si="650"/>
        <v>0</v>
      </c>
    </row>
    <row r="2364" spans="2:24" ht="18.600000000000001" hidden="1" thickBot="1">
      <c r="B2364" s="136"/>
      <c r="C2364" s="142">
        <v>1991</v>
      </c>
      <c r="D2364" s="141" t="s">
        <v>288</v>
      </c>
      <c r="E2364" s="702"/>
      <c r="F2364" s="449"/>
      <c r="G2364" s="245"/>
      <c r="H2364" s="245"/>
      <c r="I2364" s="476">
        <f>F2364+G2364+H2364</f>
        <v>0</v>
      </c>
      <c r="J2364" s="243" t="str">
        <f t="shared" si="649"/>
        <v/>
      </c>
      <c r="K2364" s="244"/>
      <c r="L2364" s="423"/>
      <c r="M2364" s="252"/>
      <c r="N2364" s="315">
        <f>I2364</f>
        <v>0</v>
      </c>
      <c r="O2364" s="424">
        <f>L2364+M2364-N2364</f>
        <v>0</v>
      </c>
      <c r="P2364" s="244"/>
      <c r="Q2364" s="661"/>
      <c r="R2364" s="665"/>
      <c r="S2364" s="665"/>
      <c r="T2364" s="665"/>
      <c r="U2364" s="665"/>
      <c r="V2364" s="665"/>
      <c r="W2364" s="709"/>
      <c r="X2364" s="313">
        <f t="shared" si="650"/>
        <v>0</v>
      </c>
    </row>
    <row r="2365" spans="2:24" ht="18.600000000000001" hidden="1" thickBot="1">
      <c r="B2365" s="684">
        <v>2100</v>
      </c>
      <c r="C2365" s="946" t="s">
        <v>1066</v>
      </c>
      <c r="D2365" s="946"/>
      <c r="E2365" s="685"/>
      <c r="F2365" s="686">
        <f>SUM(F2366:F2370)</f>
        <v>0</v>
      </c>
      <c r="G2365" s="687">
        <f>SUM(G2366:G2370)</f>
        <v>0</v>
      </c>
      <c r="H2365" s="687">
        <f>SUM(H2366:H2370)</f>
        <v>0</v>
      </c>
      <c r="I2365" s="687">
        <f>SUM(I2366:I2370)</f>
        <v>0</v>
      </c>
      <c r="J2365" s="243" t="str">
        <f t="shared" si="649"/>
        <v/>
      </c>
      <c r="K2365" s="244"/>
      <c r="L2365" s="316">
        <f>SUM(L2366:L2370)</f>
        <v>0</v>
      </c>
      <c r="M2365" s="317">
        <f>SUM(M2366:M2370)</f>
        <v>0</v>
      </c>
      <c r="N2365" s="425">
        <f>SUM(N2366:N2370)</f>
        <v>0</v>
      </c>
      <c r="O2365" s="426">
        <f>SUM(O2366:O2370)</f>
        <v>0</v>
      </c>
      <c r="P2365" s="244"/>
      <c r="Q2365" s="663"/>
      <c r="R2365" s="664"/>
      <c r="S2365" s="664"/>
      <c r="T2365" s="664"/>
      <c r="U2365" s="664"/>
      <c r="V2365" s="664"/>
      <c r="W2365" s="710"/>
      <c r="X2365" s="313">
        <f t="shared" si="650"/>
        <v>0</v>
      </c>
    </row>
    <row r="2366" spans="2:24" ht="18.600000000000001" hidden="1" thickBot="1">
      <c r="B2366" s="136"/>
      <c r="C2366" s="144">
        <v>2110</v>
      </c>
      <c r="D2366" s="147" t="s">
        <v>226</v>
      </c>
      <c r="E2366" s="702"/>
      <c r="F2366" s="449"/>
      <c r="G2366" s="245"/>
      <c r="H2366" s="245"/>
      <c r="I2366" s="476">
        <f>F2366+G2366+H2366</f>
        <v>0</v>
      </c>
      <c r="J2366" s="243" t="str">
        <f t="shared" si="649"/>
        <v/>
      </c>
      <c r="K2366" s="244"/>
      <c r="L2366" s="423"/>
      <c r="M2366" s="252"/>
      <c r="N2366" s="315">
        <f>I2366</f>
        <v>0</v>
      </c>
      <c r="O2366" s="424">
        <f>L2366+M2366-N2366</f>
        <v>0</v>
      </c>
      <c r="P2366" s="244"/>
      <c r="Q2366" s="661"/>
      <c r="R2366" s="665"/>
      <c r="S2366" s="665"/>
      <c r="T2366" s="665"/>
      <c r="U2366" s="665"/>
      <c r="V2366" s="665"/>
      <c r="W2366" s="709"/>
      <c r="X2366" s="313">
        <f t="shared" si="650"/>
        <v>0</v>
      </c>
    </row>
    <row r="2367" spans="2:24" ht="18.600000000000001" hidden="1" thickBot="1">
      <c r="B2367" s="171"/>
      <c r="C2367" s="137">
        <v>2120</v>
      </c>
      <c r="D2367" s="159" t="s">
        <v>227</v>
      </c>
      <c r="E2367" s="702"/>
      <c r="F2367" s="449"/>
      <c r="G2367" s="245"/>
      <c r="H2367" s="245"/>
      <c r="I2367" s="476">
        <f>F2367+G2367+H2367</f>
        <v>0</v>
      </c>
      <c r="J2367" s="243" t="str">
        <f t="shared" si="649"/>
        <v/>
      </c>
      <c r="K2367" s="244"/>
      <c r="L2367" s="423"/>
      <c r="M2367" s="252"/>
      <c r="N2367" s="315">
        <f>I2367</f>
        <v>0</v>
      </c>
      <c r="O2367" s="424">
        <f>L2367+M2367-N2367</f>
        <v>0</v>
      </c>
      <c r="P2367" s="244"/>
      <c r="Q2367" s="661"/>
      <c r="R2367" s="665"/>
      <c r="S2367" s="665"/>
      <c r="T2367" s="665"/>
      <c r="U2367" s="665"/>
      <c r="V2367" s="665"/>
      <c r="W2367" s="709"/>
      <c r="X2367" s="313">
        <f t="shared" si="650"/>
        <v>0</v>
      </c>
    </row>
    <row r="2368" spans="2:24" ht="18.600000000000001" hidden="1" thickBot="1">
      <c r="B2368" s="171"/>
      <c r="C2368" s="137">
        <v>2125</v>
      </c>
      <c r="D2368" s="156" t="s">
        <v>1059</v>
      </c>
      <c r="E2368" s="702"/>
      <c r="F2368" s="592">
        <v>0</v>
      </c>
      <c r="G2368" s="592">
        <v>0</v>
      </c>
      <c r="H2368" s="592">
        <v>0</v>
      </c>
      <c r="I2368" s="476">
        <f>F2368+G2368+H2368</f>
        <v>0</v>
      </c>
      <c r="J2368" s="243" t="str">
        <f t="shared" si="649"/>
        <v/>
      </c>
      <c r="K2368" s="244"/>
      <c r="L2368" s="423"/>
      <c r="M2368" s="252"/>
      <c r="N2368" s="315">
        <f>I2368</f>
        <v>0</v>
      </c>
      <c r="O2368" s="424">
        <f>L2368+M2368-N2368</f>
        <v>0</v>
      </c>
      <c r="P2368" s="244"/>
      <c r="Q2368" s="661"/>
      <c r="R2368" s="665"/>
      <c r="S2368" s="665"/>
      <c r="T2368" s="665"/>
      <c r="U2368" s="665"/>
      <c r="V2368" s="665"/>
      <c r="W2368" s="709"/>
      <c r="X2368" s="313">
        <f t="shared" si="650"/>
        <v>0</v>
      </c>
    </row>
    <row r="2369" spans="2:24" ht="18.600000000000001" hidden="1" thickBot="1">
      <c r="B2369" s="143"/>
      <c r="C2369" s="137">
        <v>2140</v>
      </c>
      <c r="D2369" s="159" t="s">
        <v>229</v>
      </c>
      <c r="E2369" s="702"/>
      <c r="F2369" s="592">
        <v>0</v>
      </c>
      <c r="G2369" s="592">
        <v>0</v>
      </c>
      <c r="H2369" s="592">
        <v>0</v>
      </c>
      <c r="I2369" s="476">
        <f>F2369+G2369+H2369</f>
        <v>0</v>
      </c>
      <c r="J2369" s="243" t="str">
        <f t="shared" si="649"/>
        <v/>
      </c>
      <c r="K2369" s="244"/>
      <c r="L2369" s="423"/>
      <c r="M2369" s="252"/>
      <c r="N2369" s="315">
        <f>I2369</f>
        <v>0</v>
      </c>
      <c r="O2369" s="424">
        <f>L2369+M2369-N2369</f>
        <v>0</v>
      </c>
      <c r="P2369" s="244"/>
      <c r="Q2369" s="661"/>
      <c r="R2369" s="665"/>
      <c r="S2369" s="665"/>
      <c r="T2369" s="665"/>
      <c r="U2369" s="665"/>
      <c r="V2369" s="665"/>
      <c r="W2369" s="709"/>
      <c r="X2369" s="313">
        <f t="shared" si="650"/>
        <v>0</v>
      </c>
    </row>
    <row r="2370" spans="2:24" ht="18.600000000000001" hidden="1" thickBot="1">
      <c r="B2370" s="136"/>
      <c r="C2370" s="142">
        <v>2190</v>
      </c>
      <c r="D2370" s="491" t="s">
        <v>230</v>
      </c>
      <c r="E2370" s="702"/>
      <c r="F2370" s="449"/>
      <c r="G2370" s="245"/>
      <c r="H2370" s="245"/>
      <c r="I2370" s="476">
        <f>F2370+G2370+H2370</f>
        <v>0</v>
      </c>
      <c r="J2370" s="243" t="str">
        <f t="shared" si="649"/>
        <v/>
      </c>
      <c r="K2370" s="244"/>
      <c r="L2370" s="423"/>
      <c r="M2370" s="252"/>
      <c r="N2370" s="315">
        <f>I2370</f>
        <v>0</v>
      </c>
      <c r="O2370" s="424">
        <f>L2370+M2370-N2370</f>
        <v>0</v>
      </c>
      <c r="P2370" s="244"/>
      <c r="Q2370" s="661"/>
      <c r="R2370" s="665"/>
      <c r="S2370" s="665"/>
      <c r="T2370" s="665"/>
      <c r="U2370" s="665"/>
      <c r="V2370" s="665"/>
      <c r="W2370" s="709"/>
      <c r="X2370" s="313">
        <f t="shared" si="650"/>
        <v>0</v>
      </c>
    </row>
    <row r="2371" spans="2:24" ht="18.600000000000001" hidden="1" thickBot="1">
      <c r="B2371" s="684">
        <v>2200</v>
      </c>
      <c r="C2371" s="946" t="s">
        <v>231</v>
      </c>
      <c r="D2371" s="946"/>
      <c r="E2371" s="685"/>
      <c r="F2371" s="686">
        <f>SUM(F2372:F2373)</f>
        <v>0</v>
      </c>
      <c r="G2371" s="687">
        <f>SUM(G2372:G2373)</f>
        <v>0</v>
      </c>
      <c r="H2371" s="687">
        <f>SUM(H2372:H2373)</f>
        <v>0</v>
      </c>
      <c r="I2371" s="687">
        <f>SUM(I2372:I2373)</f>
        <v>0</v>
      </c>
      <c r="J2371" s="243" t="str">
        <f t="shared" si="649"/>
        <v/>
      </c>
      <c r="K2371" s="244"/>
      <c r="L2371" s="316">
        <f>SUM(L2372:L2373)</f>
        <v>0</v>
      </c>
      <c r="M2371" s="317">
        <f>SUM(M2372:M2373)</f>
        <v>0</v>
      </c>
      <c r="N2371" s="425">
        <f>SUM(N2372:N2373)</f>
        <v>0</v>
      </c>
      <c r="O2371" s="426">
        <f>SUM(O2372:O2373)</f>
        <v>0</v>
      </c>
      <c r="P2371" s="244"/>
      <c r="Q2371" s="663"/>
      <c r="R2371" s="664"/>
      <c r="S2371" s="664"/>
      <c r="T2371" s="664"/>
      <c r="U2371" s="664"/>
      <c r="V2371" s="664"/>
      <c r="W2371" s="710"/>
      <c r="X2371" s="313">
        <f t="shared" si="650"/>
        <v>0</v>
      </c>
    </row>
    <row r="2372" spans="2:24" ht="18.600000000000001" hidden="1" thickBot="1">
      <c r="B2372" s="136"/>
      <c r="C2372" s="137">
        <v>2221</v>
      </c>
      <c r="D2372" s="139" t="s">
        <v>1439</v>
      </c>
      <c r="E2372" s="702"/>
      <c r="F2372" s="449"/>
      <c r="G2372" s="245"/>
      <c r="H2372" s="245"/>
      <c r="I2372" s="476">
        <f>F2372+G2372+H2372</f>
        <v>0</v>
      </c>
      <c r="J2372" s="243" t="str">
        <f t="shared" si="649"/>
        <v/>
      </c>
      <c r="K2372" s="244"/>
      <c r="L2372" s="423"/>
      <c r="M2372" s="252"/>
      <c r="N2372" s="315">
        <f t="shared" ref="N2372:N2380" si="651">I2372</f>
        <v>0</v>
      </c>
      <c r="O2372" s="424">
        <f t="shared" ref="O2372:O2380" si="652">L2372+M2372-N2372</f>
        <v>0</v>
      </c>
      <c r="P2372" s="244"/>
      <c r="Q2372" s="661"/>
      <c r="R2372" s="665"/>
      <c r="S2372" s="665"/>
      <c r="T2372" s="665"/>
      <c r="U2372" s="665"/>
      <c r="V2372" s="665"/>
      <c r="W2372" s="709"/>
      <c r="X2372" s="313">
        <f t="shared" si="650"/>
        <v>0</v>
      </c>
    </row>
    <row r="2373" spans="2:24" ht="18.600000000000001" hidden="1" thickBot="1">
      <c r="B2373" s="136"/>
      <c r="C2373" s="142">
        <v>2224</v>
      </c>
      <c r="D2373" s="141" t="s">
        <v>232</v>
      </c>
      <c r="E2373" s="702"/>
      <c r="F2373" s="449"/>
      <c r="G2373" s="245"/>
      <c r="H2373" s="245"/>
      <c r="I2373" s="476">
        <f>F2373+G2373+H2373</f>
        <v>0</v>
      </c>
      <c r="J2373" s="243" t="str">
        <f t="shared" si="649"/>
        <v/>
      </c>
      <c r="K2373" s="244"/>
      <c r="L2373" s="423"/>
      <c r="M2373" s="252"/>
      <c r="N2373" s="315">
        <f t="shared" si="651"/>
        <v>0</v>
      </c>
      <c r="O2373" s="424">
        <f t="shared" si="652"/>
        <v>0</v>
      </c>
      <c r="P2373" s="244"/>
      <c r="Q2373" s="661"/>
      <c r="R2373" s="665"/>
      <c r="S2373" s="665"/>
      <c r="T2373" s="665"/>
      <c r="U2373" s="665"/>
      <c r="V2373" s="665"/>
      <c r="W2373" s="709"/>
      <c r="X2373" s="313">
        <f t="shared" si="650"/>
        <v>0</v>
      </c>
    </row>
    <row r="2374" spans="2:24" ht="18.600000000000001" hidden="1" thickBot="1">
      <c r="B2374" s="684">
        <v>2500</v>
      </c>
      <c r="C2374" s="949" t="s">
        <v>233</v>
      </c>
      <c r="D2374" s="949"/>
      <c r="E2374" s="685"/>
      <c r="F2374" s="688"/>
      <c r="G2374" s="689"/>
      <c r="H2374" s="689"/>
      <c r="I2374" s="690">
        <f>F2374+G2374+H2374</f>
        <v>0</v>
      </c>
      <c r="J2374" s="243" t="str">
        <f t="shared" si="649"/>
        <v/>
      </c>
      <c r="K2374" s="244"/>
      <c r="L2374" s="428"/>
      <c r="M2374" s="254"/>
      <c r="N2374" s="315">
        <f t="shared" si="651"/>
        <v>0</v>
      </c>
      <c r="O2374" s="424">
        <f t="shared" si="652"/>
        <v>0</v>
      </c>
      <c r="P2374" s="244"/>
      <c r="Q2374" s="663"/>
      <c r="R2374" s="664"/>
      <c r="S2374" s="665"/>
      <c r="T2374" s="665"/>
      <c r="U2374" s="664"/>
      <c r="V2374" s="665"/>
      <c r="W2374" s="709"/>
      <c r="X2374" s="313">
        <f t="shared" si="650"/>
        <v>0</v>
      </c>
    </row>
    <row r="2375" spans="2:24" ht="18.600000000000001" hidden="1" thickBot="1">
      <c r="B2375" s="684">
        <v>2600</v>
      </c>
      <c r="C2375" s="952" t="s">
        <v>234</v>
      </c>
      <c r="D2375" s="962"/>
      <c r="E2375" s="685"/>
      <c r="F2375" s="688"/>
      <c r="G2375" s="689"/>
      <c r="H2375" s="689"/>
      <c r="I2375" s="690">
        <f>F2375+G2375+H2375</f>
        <v>0</v>
      </c>
      <c r="J2375" s="243" t="str">
        <f t="shared" si="649"/>
        <v/>
      </c>
      <c r="K2375" s="244"/>
      <c r="L2375" s="428"/>
      <c r="M2375" s="254"/>
      <c r="N2375" s="315">
        <f t="shared" si="651"/>
        <v>0</v>
      </c>
      <c r="O2375" s="424">
        <f t="shared" si="652"/>
        <v>0</v>
      </c>
      <c r="P2375" s="244"/>
      <c r="Q2375" s="663"/>
      <c r="R2375" s="664"/>
      <c r="S2375" s="665"/>
      <c r="T2375" s="665"/>
      <c r="U2375" s="664"/>
      <c r="V2375" s="665"/>
      <c r="W2375" s="709"/>
      <c r="X2375" s="313">
        <f t="shared" si="650"/>
        <v>0</v>
      </c>
    </row>
    <row r="2376" spans="2:24" ht="18.600000000000001" hidden="1" thickBot="1">
      <c r="B2376" s="684">
        <v>2700</v>
      </c>
      <c r="C2376" s="952" t="s">
        <v>235</v>
      </c>
      <c r="D2376" s="962"/>
      <c r="E2376" s="685"/>
      <c r="F2376" s="688"/>
      <c r="G2376" s="689"/>
      <c r="H2376" s="689"/>
      <c r="I2376" s="690">
        <f>F2376+G2376+H2376</f>
        <v>0</v>
      </c>
      <c r="J2376" s="243" t="str">
        <f t="shared" si="649"/>
        <v/>
      </c>
      <c r="K2376" s="244"/>
      <c r="L2376" s="428"/>
      <c r="M2376" s="254"/>
      <c r="N2376" s="315">
        <f t="shared" si="651"/>
        <v>0</v>
      </c>
      <c r="O2376" s="424">
        <f t="shared" si="652"/>
        <v>0</v>
      </c>
      <c r="P2376" s="244"/>
      <c r="Q2376" s="663"/>
      <c r="R2376" s="664"/>
      <c r="S2376" s="665"/>
      <c r="T2376" s="665"/>
      <c r="U2376" s="664"/>
      <c r="V2376" s="665"/>
      <c r="W2376" s="709"/>
      <c r="X2376" s="313">
        <f t="shared" si="650"/>
        <v>0</v>
      </c>
    </row>
    <row r="2377" spans="2:24" ht="18.600000000000001" hidden="1" thickBot="1">
      <c r="B2377" s="684">
        <v>2800</v>
      </c>
      <c r="C2377" s="952" t="s">
        <v>1681</v>
      </c>
      <c r="D2377" s="962"/>
      <c r="E2377" s="685"/>
      <c r="F2377" s="686">
        <f>SUM(F2378:F2380)</f>
        <v>0</v>
      </c>
      <c r="G2377" s="687">
        <f>SUM(G2378:G2380)</f>
        <v>0</v>
      </c>
      <c r="H2377" s="687">
        <f>SUM(H2378:H2380)</f>
        <v>0</v>
      </c>
      <c r="I2377" s="687">
        <f>SUM(I2378:I2380)</f>
        <v>0</v>
      </c>
      <c r="J2377" s="243" t="str">
        <f t="shared" si="649"/>
        <v/>
      </c>
      <c r="K2377" s="244"/>
      <c r="L2377" s="428"/>
      <c r="M2377" s="254"/>
      <c r="N2377" s="315">
        <f t="shared" si="651"/>
        <v>0</v>
      </c>
      <c r="O2377" s="424">
        <f t="shared" si="652"/>
        <v>0</v>
      </c>
      <c r="P2377" s="244"/>
      <c r="Q2377" s="663"/>
      <c r="R2377" s="664"/>
      <c r="S2377" s="665"/>
      <c r="T2377" s="665"/>
      <c r="U2377" s="664"/>
      <c r="V2377" s="665"/>
      <c r="W2377" s="709"/>
      <c r="X2377" s="313">
        <f t="shared" si="650"/>
        <v>0</v>
      </c>
    </row>
    <row r="2378" spans="2:24" ht="18.600000000000001" hidden="1" thickBot="1">
      <c r="B2378" s="136"/>
      <c r="C2378" s="144">
        <v>2810</v>
      </c>
      <c r="D2378" s="138" t="s">
        <v>1880</v>
      </c>
      <c r="E2378" s="702"/>
      <c r="F2378" s="449"/>
      <c r="G2378" s="245"/>
      <c r="H2378" s="245"/>
      <c r="I2378" s="476"/>
      <c r="J2378" s="243" t="str">
        <f t="shared" si="649"/>
        <v/>
      </c>
      <c r="K2378" s="244"/>
      <c r="L2378" s="423"/>
      <c r="M2378" s="252"/>
      <c r="N2378" s="315">
        <f t="shared" si="651"/>
        <v>0</v>
      </c>
      <c r="O2378" s="424">
        <f t="shared" si="652"/>
        <v>0</v>
      </c>
      <c r="P2378" s="244"/>
      <c r="Q2378" s="661"/>
      <c r="R2378" s="665"/>
      <c r="S2378" s="665"/>
      <c r="T2378" s="665"/>
      <c r="U2378" s="665"/>
      <c r="V2378" s="665"/>
      <c r="W2378" s="709"/>
      <c r="X2378" s="313">
        <f t="shared" si="650"/>
        <v>0</v>
      </c>
    </row>
    <row r="2379" spans="2:24" ht="18.600000000000001" hidden="1" thickBot="1">
      <c r="B2379" s="136"/>
      <c r="C2379" s="137">
        <v>2820</v>
      </c>
      <c r="D2379" s="139" t="s">
        <v>1881</v>
      </c>
      <c r="E2379" s="702"/>
      <c r="F2379" s="449"/>
      <c r="G2379" s="245"/>
      <c r="H2379" s="245"/>
      <c r="I2379" s="476">
        <f>F2379+G2379+H2379</f>
        <v>0</v>
      </c>
      <c r="J2379" s="243" t="str">
        <f t="shared" si="649"/>
        <v/>
      </c>
      <c r="K2379" s="244"/>
      <c r="L2379" s="423"/>
      <c r="M2379" s="252"/>
      <c r="N2379" s="315">
        <f t="shared" si="651"/>
        <v>0</v>
      </c>
      <c r="O2379" s="424">
        <f t="shared" si="652"/>
        <v>0</v>
      </c>
      <c r="P2379" s="244"/>
      <c r="Q2379" s="661"/>
      <c r="R2379" s="665"/>
      <c r="S2379" s="665"/>
      <c r="T2379" s="665"/>
      <c r="U2379" s="665"/>
      <c r="V2379" s="665"/>
      <c r="W2379" s="709"/>
      <c r="X2379" s="313">
        <f t="shared" si="650"/>
        <v>0</v>
      </c>
    </row>
    <row r="2380" spans="2:24" ht="31.8" hidden="1" thickBot="1">
      <c r="B2380" s="136"/>
      <c r="C2380" s="142">
        <v>2890</v>
      </c>
      <c r="D2380" s="141" t="s">
        <v>1882</v>
      </c>
      <c r="E2380" s="702"/>
      <c r="F2380" s="449"/>
      <c r="G2380" s="245"/>
      <c r="H2380" s="245"/>
      <c r="I2380" s="476">
        <f>F2380+G2380+H2380</f>
        <v>0</v>
      </c>
      <c r="J2380" s="243" t="str">
        <f t="shared" si="649"/>
        <v/>
      </c>
      <c r="K2380" s="244"/>
      <c r="L2380" s="423"/>
      <c r="M2380" s="252"/>
      <c r="N2380" s="315">
        <f t="shared" si="651"/>
        <v>0</v>
      </c>
      <c r="O2380" s="424">
        <f t="shared" si="652"/>
        <v>0</v>
      </c>
      <c r="P2380" s="244"/>
      <c r="Q2380" s="661"/>
      <c r="R2380" s="665"/>
      <c r="S2380" s="665"/>
      <c r="T2380" s="665"/>
      <c r="U2380" s="665"/>
      <c r="V2380" s="665"/>
      <c r="W2380" s="709"/>
      <c r="X2380" s="313">
        <f t="shared" si="650"/>
        <v>0</v>
      </c>
    </row>
    <row r="2381" spans="2:24" ht="18.600000000000001" hidden="1" thickBot="1">
      <c r="B2381" s="684">
        <v>2900</v>
      </c>
      <c r="C2381" s="948" t="s">
        <v>236</v>
      </c>
      <c r="D2381" s="966"/>
      <c r="E2381" s="685"/>
      <c r="F2381" s="686">
        <f>SUM(F2382:F2389)</f>
        <v>0</v>
      </c>
      <c r="G2381" s="687">
        <f>SUM(G2382:G2389)</f>
        <v>0</v>
      </c>
      <c r="H2381" s="687">
        <f>SUM(H2382:H2389)</f>
        <v>0</v>
      </c>
      <c r="I2381" s="687">
        <f>SUM(I2382:I2389)</f>
        <v>0</v>
      </c>
      <c r="J2381" s="243" t="str">
        <f t="shared" si="649"/>
        <v/>
      </c>
      <c r="K2381" s="244"/>
      <c r="L2381" s="316">
        <f>SUM(L2382:L2389)</f>
        <v>0</v>
      </c>
      <c r="M2381" s="317">
        <f>SUM(M2382:M2389)</f>
        <v>0</v>
      </c>
      <c r="N2381" s="425">
        <f>SUM(N2382:N2389)</f>
        <v>0</v>
      </c>
      <c r="O2381" s="426">
        <f>SUM(O2382:O2389)</f>
        <v>0</v>
      </c>
      <c r="P2381" s="244"/>
      <c r="Q2381" s="663"/>
      <c r="R2381" s="664"/>
      <c r="S2381" s="664"/>
      <c r="T2381" s="664"/>
      <c r="U2381" s="664"/>
      <c r="V2381" s="664"/>
      <c r="W2381" s="710"/>
      <c r="X2381" s="313">
        <f t="shared" si="650"/>
        <v>0</v>
      </c>
    </row>
    <row r="2382" spans="2:24" ht="18.600000000000001" hidden="1" thickBot="1">
      <c r="B2382" s="172"/>
      <c r="C2382" s="144">
        <v>2910</v>
      </c>
      <c r="D2382" s="319" t="s">
        <v>1718</v>
      </c>
      <c r="E2382" s="702"/>
      <c r="F2382" s="449"/>
      <c r="G2382" s="245"/>
      <c r="H2382" s="245"/>
      <c r="I2382" s="476">
        <f t="shared" ref="I2382:I2389" si="653">F2382+G2382+H2382</f>
        <v>0</v>
      </c>
      <c r="J2382" s="243" t="str">
        <f t="shared" si="649"/>
        <v/>
      </c>
      <c r="K2382" s="244"/>
      <c r="L2382" s="423"/>
      <c r="M2382" s="252"/>
      <c r="N2382" s="315">
        <f t="shared" ref="N2382:N2389" si="654">I2382</f>
        <v>0</v>
      </c>
      <c r="O2382" s="424">
        <f t="shared" ref="O2382:O2389" si="655">L2382+M2382-N2382</f>
        <v>0</v>
      </c>
      <c r="P2382" s="244"/>
      <c r="Q2382" s="661"/>
      <c r="R2382" s="665"/>
      <c r="S2382" s="665"/>
      <c r="T2382" s="665"/>
      <c r="U2382" s="665"/>
      <c r="V2382" s="665"/>
      <c r="W2382" s="709"/>
      <c r="X2382" s="313">
        <f t="shared" si="650"/>
        <v>0</v>
      </c>
    </row>
    <row r="2383" spans="2:24" ht="18.600000000000001" hidden="1" thickBot="1">
      <c r="B2383" s="172"/>
      <c r="C2383" s="144">
        <v>2920</v>
      </c>
      <c r="D2383" s="319" t="s">
        <v>237</v>
      </c>
      <c r="E2383" s="702"/>
      <c r="F2383" s="449"/>
      <c r="G2383" s="245"/>
      <c r="H2383" s="245"/>
      <c r="I2383" s="476">
        <f t="shared" si="653"/>
        <v>0</v>
      </c>
      <c r="J2383" s="243" t="str">
        <f t="shared" si="649"/>
        <v/>
      </c>
      <c r="K2383" s="244"/>
      <c r="L2383" s="423"/>
      <c r="M2383" s="252"/>
      <c r="N2383" s="315">
        <f t="shared" si="654"/>
        <v>0</v>
      </c>
      <c r="O2383" s="424">
        <f t="shared" si="655"/>
        <v>0</v>
      </c>
      <c r="P2383" s="244"/>
      <c r="Q2383" s="661"/>
      <c r="R2383" s="665"/>
      <c r="S2383" s="665"/>
      <c r="T2383" s="665"/>
      <c r="U2383" s="665"/>
      <c r="V2383" s="665"/>
      <c r="W2383" s="709"/>
      <c r="X2383" s="313">
        <f t="shared" si="650"/>
        <v>0</v>
      </c>
    </row>
    <row r="2384" spans="2:24" ht="33" hidden="1" thickBot="1">
      <c r="B2384" s="172"/>
      <c r="C2384" s="168">
        <v>2969</v>
      </c>
      <c r="D2384" s="320" t="s">
        <v>238</v>
      </c>
      <c r="E2384" s="702"/>
      <c r="F2384" s="449"/>
      <c r="G2384" s="245"/>
      <c r="H2384" s="245"/>
      <c r="I2384" s="476">
        <f t="shared" si="653"/>
        <v>0</v>
      </c>
      <c r="J2384" s="243" t="str">
        <f t="shared" si="649"/>
        <v/>
      </c>
      <c r="K2384" s="244"/>
      <c r="L2384" s="423"/>
      <c r="M2384" s="252"/>
      <c r="N2384" s="315">
        <f t="shared" si="654"/>
        <v>0</v>
      </c>
      <c r="O2384" s="424">
        <f t="shared" si="655"/>
        <v>0</v>
      </c>
      <c r="P2384" s="244"/>
      <c r="Q2384" s="661"/>
      <c r="R2384" s="665"/>
      <c r="S2384" s="665"/>
      <c r="T2384" s="665"/>
      <c r="U2384" s="665"/>
      <c r="V2384" s="665"/>
      <c r="W2384" s="709"/>
      <c r="X2384" s="313">
        <f t="shared" si="650"/>
        <v>0</v>
      </c>
    </row>
    <row r="2385" spans="2:24" ht="33" hidden="1" thickBot="1">
      <c r="B2385" s="172"/>
      <c r="C2385" s="168">
        <v>2970</v>
      </c>
      <c r="D2385" s="320" t="s">
        <v>239</v>
      </c>
      <c r="E2385" s="702"/>
      <c r="F2385" s="449"/>
      <c r="G2385" s="245"/>
      <c r="H2385" s="245"/>
      <c r="I2385" s="476">
        <f t="shared" si="653"/>
        <v>0</v>
      </c>
      <c r="J2385" s="243" t="str">
        <f t="shared" si="649"/>
        <v/>
      </c>
      <c r="K2385" s="244"/>
      <c r="L2385" s="423"/>
      <c r="M2385" s="252"/>
      <c r="N2385" s="315">
        <f t="shared" si="654"/>
        <v>0</v>
      </c>
      <c r="O2385" s="424">
        <f t="shared" si="655"/>
        <v>0</v>
      </c>
      <c r="P2385" s="244"/>
      <c r="Q2385" s="661"/>
      <c r="R2385" s="665"/>
      <c r="S2385" s="665"/>
      <c r="T2385" s="665"/>
      <c r="U2385" s="665"/>
      <c r="V2385" s="665"/>
      <c r="W2385" s="709"/>
      <c r="X2385" s="313">
        <f t="shared" si="650"/>
        <v>0</v>
      </c>
    </row>
    <row r="2386" spans="2:24" ht="18.600000000000001" hidden="1" thickBot="1">
      <c r="B2386" s="172"/>
      <c r="C2386" s="166">
        <v>2989</v>
      </c>
      <c r="D2386" s="321" t="s">
        <v>240</v>
      </c>
      <c r="E2386" s="702"/>
      <c r="F2386" s="449"/>
      <c r="G2386" s="245"/>
      <c r="H2386" s="245"/>
      <c r="I2386" s="476">
        <f t="shared" si="653"/>
        <v>0</v>
      </c>
      <c r="J2386" s="243" t="str">
        <f t="shared" si="649"/>
        <v/>
      </c>
      <c r="K2386" s="244"/>
      <c r="L2386" s="423"/>
      <c r="M2386" s="252"/>
      <c r="N2386" s="315">
        <f t="shared" si="654"/>
        <v>0</v>
      </c>
      <c r="O2386" s="424">
        <f t="shared" si="655"/>
        <v>0</v>
      </c>
      <c r="P2386" s="244"/>
      <c r="Q2386" s="661"/>
      <c r="R2386" s="665"/>
      <c r="S2386" s="665"/>
      <c r="T2386" s="665"/>
      <c r="U2386" s="665"/>
      <c r="V2386" s="665"/>
      <c r="W2386" s="709"/>
      <c r="X2386" s="313">
        <f t="shared" si="650"/>
        <v>0</v>
      </c>
    </row>
    <row r="2387" spans="2:24" ht="33" hidden="1" thickBot="1">
      <c r="B2387" s="136"/>
      <c r="C2387" s="137">
        <v>2990</v>
      </c>
      <c r="D2387" s="322" t="s">
        <v>1699</v>
      </c>
      <c r="E2387" s="702"/>
      <c r="F2387" s="449"/>
      <c r="G2387" s="245"/>
      <c r="H2387" s="245"/>
      <c r="I2387" s="476">
        <f t="shared" si="653"/>
        <v>0</v>
      </c>
      <c r="J2387" s="243" t="str">
        <f t="shared" si="649"/>
        <v/>
      </c>
      <c r="K2387" s="244"/>
      <c r="L2387" s="423"/>
      <c r="M2387" s="252"/>
      <c r="N2387" s="315">
        <f t="shared" si="654"/>
        <v>0</v>
      </c>
      <c r="O2387" s="424">
        <f t="shared" si="655"/>
        <v>0</v>
      </c>
      <c r="P2387" s="244"/>
      <c r="Q2387" s="661"/>
      <c r="R2387" s="665"/>
      <c r="S2387" s="665"/>
      <c r="T2387" s="665"/>
      <c r="U2387" s="665"/>
      <c r="V2387" s="665"/>
      <c r="W2387" s="709"/>
      <c r="X2387" s="313">
        <f t="shared" si="650"/>
        <v>0</v>
      </c>
    </row>
    <row r="2388" spans="2:24" ht="18.600000000000001" hidden="1" thickBot="1">
      <c r="B2388" s="136"/>
      <c r="C2388" s="137">
        <v>2991</v>
      </c>
      <c r="D2388" s="322" t="s">
        <v>241</v>
      </c>
      <c r="E2388" s="702"/>
      <c r="F2388" s="449"/>
      <c r="G2388" s="245"/>
      <c r="H2388" s="245"/>
      <c r="I2388" s="476">
        <f t="shared" si="653"/>
        <v>0</v>
      </c>
      <c r="J2388" s="243" t="str">
        <f t="shared" si="649"/>
        <v/>
      </c>
      <c r="K2388" s="244"/>
      <c r="L2388" s="423"/>
      <c r="M2388" s="252"/>
      <c r="N2388" s="315">
        <f t="shared" si="654"/>
        <v>0</v>
      </c>
      <c r="O2388" s="424">
        <f t="shared" si="655"/>
        <v>0</v>
      </c>
      <c r="P2388" s="244"/>
      <c r="Q2388" s="661"/>
      <c r="R2388" s="665"/>
      <c r="S2388" s="665"/>
      <c r="T2388" s="665"/>
      <c r="U2388" s="665"/>
      <c r="V2388" s="665"/>
      <c r="W2388" s="709"/>
      <c r="X2388" s="313">
        <f t="shared" si="650"/>
        <v>0</v>
      </c>
    </row>
    <row r="2389" spans="2:24" ht="18.600000000000001" hidden="1" thickBot="1">
      <c r="B2389" s="136"/>
      <c r="C2389" s="142">
        <v>2992</v>
      </c>
      <c r="D2389" s="154" t="s">
        <v>242</v>
      </c>
      <c r="E2389" s="702"/>
      <c r="F2389" s="449"/>
      <c r="G2389" s="245"/>
      <c r="H2389" s="245"/>
      <c r="I2389" s="476">
        <f t="shared" si="653"/>
        <v>0</v>
      </c>
      <c r="J2389" s="243" t="str">
        <f t="shared" ref="J2389:J2420" si="656">(IF($E2389&lt;&gt;0,$J$2,IF($I2389&lt;&gt;0,$J$2,"")))</f>
        <v/>
      </c>
      <c r="K2389" s="244"/>
      <c r="L2389" s="423"/>
      <c r="M2389" s="252"/>
      <c r="N2389" s="315">
        <f t="shared" si="654"/>
        <v>0</v>
      </c>
      <c r="O2389" s="424">
        <f t="shared" si="655"/>
        <v>0</v>
      </c>
      <c r="P2389" s="244"/>
      <c r="Q2389" s="661"/>
      <c r="R2389" s="665"/>
      <c r="S2389" s="665"/>
      <c r="T2389" s="665"/>
      <c r="U2389" s="665"/>
      <c r="V2389" s="665"/>
      <c r="W2389" s="709"/>
      <c r="X2389" s="313">
        <f t="shared" ref="X2389:X2420" si="657">T2389-U2389-V2389-W2389</f>
        <v>0</v>
      </c>
    </row>
    <row r="2390" spans="2:24" ht="18.600000000000001" hidden="1" thickBot="1">
      <c r="B2390" s="684">
        <v>3300</v>
      </c>
      <c r="C2390" s="948" t="s">
        <v>1738</v>
      </c>
      <c r="D2390" s="948"/>
      <c r="E2390" s="685"/>
      <c r="F2390" s="671">
        <v>0</v>
      </c>
      <c r="G2390" s="671">
        <v>0</v>
      </c>
      <c r="H2390" s="671">
        <v>0</v>
      </c>
      <c r="I2390" s="687">
        <f>SUM(I2391:I2395)</f>
        <v>0</v>
      </c>
      <c r="J2390" s="243" t="str">
        <f t="shared" si="656"/>
        <v/>
      </c>
      <c r="K2390" s="244"/>
      <c r="L2390" s="663"/>
      <c r="M2390" s="664"/>
      <c r="N2390" s="664"/>
      <c r="O2390" s="710"/>
      <c r="P2390" s="244"/>
      <c r="Q2390" s="663"/>
      <c r="R2390" s="664"/>
      <c r="S2390" s="664"/>
      <c r="T2390" s="664"/>
      <c r="U2390" s="664"/>
      <c r="V2390" s="664"/>
      <c r="W2390" s="710"/>
      <c r="X2390" s="313">
        <f t="shared" si="657"/>
        <v>0</v>
      </c>
    </row>
    <row r="2391" spans="2:24" ht="18.600000000000001" hidden="1" thickBot="1">
      <c r="B2391" s="143"/>
      <c r="C2391" s="144">
        <v>3301</v>
      </c>
      <c r="D2391" s="460" t="s">
        <v>243</v>
      </c>
      <c r="E2391" s="702"/>
      <c r="F2391" s="592">
        <v>0</v>
      </c>
      <c r="G2391" s="592">
        <v>0</v>
      </c>
      <c r="H2391" s="592">
        <v>0</v>
      </c>
      <c r="I2391" s="476">
        <f t="shared" ref="I2391:I2398" si="658">F2391+G2391+H2391</f>
        <v>0</v>
      </c>
      <c r="J2391" s="243" t="str">
        <f t="shared" si="656"/>
        <v/>
      </c>
      <c r="K2391" s="244"/>
      <c r="L2391" s="661"/>
      <c r="M2391" s="665"/>
      <c r="N2391" s="665"/>
      <c r="O2391" s="709"/>
      <c r="P2391" s="244"/>
      <c r="Q2391" s="661"/>
      <c r="R2391" s="665"/>
      <c r="S2391" s="665"/>
      <c r="T2391" s="665"/>
      <c r="U2391" s="665"/>
      <c r="V2391" s="665"/>
      <c r="W2391" s="709"/>
      <c r="X2391" s="313">
        <f t="shared" si="657"/>
        <v>0</v>
      </c>
    </row>
    <row r="2392" spans="2:24" ht="18.600000000000001" hidden="1" thickBot="1">
      <c r="B2392" s="143"/>
      <c r="C2392" s="168">
        <v>3302</v>
      </c>
      <c r="D2392" s="461" t="s">
        <v>1060</v>
      </c>
      <c r="E2392" s="702"/>
      <c r="F2392" s="592">
        <v>0</v>
      </c>
      <c r="G2392" s="592">
        <v>0</v>
      </c>
      <c r="H2392" s="592">
        <v>0</v>
      </c>
      <c r="I2392" s="476">
        <f t="shared" si="658"/>
        <v>0</v>
      </c>
      <c r="J2392" s="243" t="str">
        <f t="shared" si="656"/>
        <v/>
      </c>
      <c r="K2392" s="244"/>
      <c r="L2392" s="661"/>
      <c r="M2392" s="665"/>
      <c r="N2392" s="665"/>
      <c r="O2392" s="709"/>
      <c r="P2392" s="244"/>
      <c r="Q2392" s="661"/>
      <c r="R2392" s="665"/>
      <c r="S2392" s="665"/>
      <c r="T2392" s="665"/>
      <c r="U2392" s="665"/>
      <c r="V2392" s="665"/>
      <c r="W2392" s="709"/>
      <c r="X2392" s="313">
        <f t="shared" si="657"/>
        <v>0</v>
      </c>
    </row>
    <row r="2393" spans="2:24" ht="18.600000000000001" hidden="1" thickBot="1">
      <c r="B2393" s="143"/>
      <c r="C2393" s="166">
        <v>3304</v>
      </c>
      <c r="D2393" s="462" t="s">
        <v>245</v>
      </c>
      <c r="E2393" s="702"/>
      <c r="F2393" s="592">
        <v>0</v>
      </c>
      <c r="G2393" s="592">
        <v>0</v>
      </c>
      <c r="H2393" s="592">
        <v>0</v>
      </c>
      <c r="I2393" s="476">
        <f t="shared" si="658"/>
        <v>0</v>
      </c>
      <c r="J2393" s="243" t="str">
        <f t="shared" si="656"/>
        <v/>
      </c>
      <c r="K2393" s="244"/>
      <c r="L2393" s="661"/>
      <c r="M2393" s="665"/>
      <c r="N2393" s="665"/>
      <c r="O2393" s="709"/>
      <c r="P2393" s="244"/>
      <c r="Q2393" s="661"/>
      <c r="R2393" s="665"/>
      <c r="S2393" s="665"/>
      <c r="T2393" s="665"/>
      <c r="U2393" s="665"/>
      <c r="V2393" s="665"/>
      <c r="W2393" s="709"/>
      <c r="X2393" s="313">
        <f t="shared" si="657"/>
        <v>0</v>
      </c>
    </row>
    <row r="2394" spans="2:24" ht="47.4" hidden="1" thickBot="1">
      <c r="B2394" s="143"/>
      <c r="C2394" s="142">
        <v>3306</v>
      </c>
      <c r="D2394" s="463" t="s">
        <v>1883</v>
      </c>
      <c r="E2394" s="702"/>
      <c r="F2394" s="592">
        <v>0</v>
      </c>
      <c r="G2394" s="592">
        <v>0</v>
      </c>
      <c r="H2394" s="592">
        <v>0</v>
      </c>
      <c r="I2394" s="476">
        <f t="shared" si="658"/>
        <v>0</v>
      </c>
      <c r="J2394" s="243" t="str">
        <f t="shared" si="656"/>
        <v/>
      </c>
      <c r="K2394" s="244"/>
      <c r="L2394" s="661"/>
      <c r="M2394" s="665"/>
      <c r="N2394" s="665"/>
      <c r="O2394" s="709"/>
      <c r="P2394" s="244"/>
      <c r="Q2394" s="661"/>
      <c r="R2394" s="665"/>
      <c r="S2394" s="665"/>
      <c r="T2394" s="665"/>
      <c r="U2394" s="665"/>
      <c r="V2394" s="665"/>
      <c r="W2394" s="709"/>
      <c r="X2394" s="313">
        <f t="shared" si="657"/>
        <v>0</v>
      </c>
    </row>
    <row r="2395" spans="2:24" ht="18.600000000000001" hidden="1" thickBot="1">
      <c r="B2395" s="143"/>
      <c r="C2395" s="142">
        <v>3307</v>
      </c>
      <c r="D2395" s="463" t="s">
        <v>1771</v>
      </c>
      <c r="E2395" s="702"/>
      <c r="F2395" s="592">
        <v>0</v>
      </c>
      <c r="G2395" s="592">
        <v>0</v>
      </c>
      <c r="H2395" s="592">
        <v>0</v>
      </c>
      <c r="I2395" s="476">
        <f t="shared" si="658"/>
        <v>0</v>
      </c>
      <c r="J2395" s="243" t="str">
        <f t="shared" si="656"/>
        <v/>
      </c>
      <c r="K2395" s="244"/>
      <c r="L2395" s="661"/>
      <c r="M2395" s="665"/>
      <c r="N2395" s="665"/>
      <c r="O2395" s="709"/>
      <c r="P2395" s="244"/>
      <c r="Q2395" s="661"/>
      <c r="R2395" s="665"/>
      <c r="S2395" s="665"/>
      <c r="T2395" s="665"/>
      <c r="U2395" s="665"/>
      <c r="V2395" s="665"/>
      <c r="W2395" s="709"/>
      <c r="X2395" s="313">
        <f t="shared" si="657"/>
        <v>0</v>
      </c>
    </row>
    <row r="2396" spans="2:24" ht="18.600000000000001" hidden="1" thickBot="1">
      <c r="B2396" s="684">
        <v>3900</v>
      </c>
      <c r="C2396" s="949" t="s">
        <v>246</v>
      </c>
      <c r="D2396" s="950"/>
      <c r="E2396" s="685"/>
      <c r="F2396" s="671">
        <v>0</v>
      </c>
      <c r="G2396" s="671">
        <v>0</v>
      </c>
      <c r="H2396" s="671">
        <v>0</v>
      </c>
      <c r="I2396" s="690">
        <f t="shared" si="658"/>
        <v>0</v>
      </c>
      <c r="J2396" s="243" t="str">
        <f t="shared" si="656"/>
        <v/>
      </c>
      <c r="K2396" s="244"/>
      <c r="L2396" s="428"/>
      <c r="M2396" s="254"/>
      <c r="N2396" s="317">
        <f>I2396</f>
        <v>0</v>
      </c>
      <c r="O2396" s="424">
        <f>L2396+M2396-N2396</f>
        <v>0</v>
      </c>
      <c r="P2396" s="244"/>
      <c r="Q2396" s="428"/>
      <c r="R2396" s="254"/>
      <c r="S2396" s="429">
        <f>+IF(+(L2396+M2396)&gt;=I2396,+M2396,+(+I2396-L2396))</f>
        <v>0</v>
      </c>
      <c r="T2396" s="315">
        <f>Q2396+R2396-S2396</f>
        <v>0</v>
      </c>
      <c r="U2396" s="254"/>
      <c r="V2396" s="254"/>
      <c r="W2396" s="253"/>
      <c r="X2396" s="313">
        <f t="shared" si="657"/>
        <v>0</v>
      </c>
    </row>
    <row r="2397" spans="2:24" ht="18.600000000000001" hidden="1" thickBot="1">
      <c r="B2397" s="684">
        <v>4000</v>
      </c>
      <c r="C2397" s="951" t="s">
        <v>247</v>
      </c>
      <c r="D2397" s="951"/>
      <c r="E2397" s="685"/>
      <c r="F2397" s="688"/>
      <c r="G2397" s="689"/>
      <c r="H2397" s="689"/>
      <c r="I2397" s="690">
        <f t="shared" si="658"/>
        <v>0</v>
      </c>
      <c r="J2397" s="243" t="str">
        <f t="shared" si="656"/>
        <v/>
      </c>
      <c r="K2397" s="244"/>
      <c r="L2397" s="428"/>
      <c r="M2397" s="254"/>
      <c r="N2397" s="317">
        <f>I2397</f>
        <v>0</v>
      </c>
      <c r="O2397" s="424">
        <f>L2397+M2397-N2397</f>
        <v>0</v>
      </c>
      <c r="P2397" s="244"/>
      <c r="Q2397" s="663"/>
      <c r="R2397" s="664"/>
      <c r="S2397" s="664"/>
      <c r="T2397" s="665"/>
      <c r="U2397" s="664"/>
      <c r="V2397" s="664"/>
      <c r="W2397" s="709"/>
      <c r="X2397" s="313">
        <f t="shared" si="657"/>
        <v>0</v>
      </c>
    </row>
    <row r="2398" spans="2:24" ht="18.600000000000001" hidden="1" thickBot="1">
      <c r="B2398" s="684">
        <v>4100</v>
      </c>
      <c r="C2398" s="951" t="s">
        <v>248</v>
      </c>
      <c r="D2398" s="951"/>
      <c r="E2398" s="685"/>
      <c r="F2398" s="671">
        <v>0</v>
      </c>
      <c r="G2398" s="671">
        <v>0</v>
      </c>
      <c r="H2398" s="671">
        <v>0</v>
      </c>
      <c r="I2398" s="690">
        <f t="shared" si="658"/>
        <v>0</v>
      </c>
      <c r="J2398" s="243" t="str">
        <f t="shared" si="656"/>
        <v/>
      </c>
      <c r="K2398" s="244"/>
      <c r="L2398" s="663"/>
      <c r="M2398" s="664"/>
      <c r="N2398" s="664"/>
      <c r="O2398" s="710"/>
      <c r="P2398" s="244"/>
      <c r="Q2398" s="663"/>
      <c r="R2398" s="664"/>
      <c r="S2398" s="664"/>
      <c r="T2398" s="664"/>
      <c r="U2398" s="664"/>
      <c r="V2398" s="664"/>
      <c r="W2398" s="710"/>
      <c r="X2398" s="313">
        <f t="shared" si="657"/>
        <v>0</v>
      </c>
    </row>
    <row r="2399" spans="2:24" ht="18.600000000000001" hidden="1" thickBot="1">
      <c r="B2399" s="684">
        <v>4200</v>
      </c>
      <c r="C2399" s="948" t="s">
        <v>249</v>
      </c>
      <c r="D2399" s="966"/>
      <c r="E2399" s="685"/>
      <c r="F2399" s="686">
        <f>SUM(F2400:F2405)</f>
        <v>0</v>
      </c>
      <c r="G2399" s="687">
        <f>SUM(G2400:G2405)</f>
        <v>0</v>
      </c>
      <c r="H2399" s="687">
        <f>SUM(H2400:H2405)</f>
        <v>0</v>
      </c>
      <c r="I2399" s="687">
        <f>SUM(I2400:I2405)</f>
        <v>0</v>
      </c>
      <c r="J2399" s="243" t="str">
        <f t="shared" si="656"/>
        <v/>
      </c>
      <c r="K2399" s="244"/>
      <c r="L2399" s="316">
        <f>SUM(L2400:L2405)</f>
        <v>0</v>
      </c>
      <c r="M2399" s="317">
        <f>SUM(M2400:M2405)</f>
        <v>0</v>
      </c>
      <c r="N2399" s="425">
        <f>SUM(N2400:N2405)</f>
        <v>0</v>
      </c>
      <c r="O2399" s="426">
        <f>SUM(O2400:O2405)</f>
        <v>0</v>
      </c>
      <c r="P2399" s="244"/>
      <c r="Q2399" s="316">
        <f t="shared" ref="Q2399:W2399" si="659">SUM(Q2400:Q2405)</f>
        <v>0</v>
      </c>
      <c r="R2399" s="317">
        <f t="shared" si="659"/>
        <v>0</v>
      </c>
      <c r="S2399" s="317">
        <f t="shared" si="659"/>
        <v>0</v>
      </c>
      <c r="T2399" s="317">
        <f t="shared" si="659"/>
        <v>0</v>
      </c>
      <c r="U2399" s="317">
        <f t="shared" si="659"/>
        <v>0</v>
      </c>
      <c r="V2399" s="317">
        <f t="shared" si="659"/>
        <v>0</v>
      </c>
      <c r="W2399" s="426">
        <f t="shared" si="659"/>
        <v>0</v>
      </c>
      <c r="X2399" s="313">
        <f t="shared" si="657"/>
        <v>0</v>
      </c>
    </row>
    <row r="2400" spans="2:24" ht="18.600000000000001" hidden="1" thickBot="1">
      <c r="B2400" s="173"/>
      <c r="C2400" s="144">
        <v>4201</v>
      </c>
      <c r="D2400" s="138" t="s">
        <v>250</v>
      </c>
      <c r="E2400" s="702"/>
      <c r="F2400" s="449"/>
      <c r="G2400" s="245"/>
      <c r="H2400" s="245"/>
      <c r="I2400" s="476">
        <f t="shared" ref="I2400:I2405" si="660">F2400+G2400+H2400</f>
        <v>0</v>
      </c>
      <c r="J2400" s="243" t="str">
        <f t="shared" si="656"/>
        <v/>
      </c>
      <c r="K2400" s="244"/>
      <c r="L2400" s="423"/>
      <c r="M2400" s="252"/>
      <c r="N2400" s="315">
        <f t="shared" ref="N2400:N2405" si="661">I2400</f>
        <v>0</v>
      </c>
      <c r="O2400" s="424">
        <f t="shared" ref="O2400:O2405" si="662">L2400+M2400-N2400</f>
        <v>0</v>
      </c>
      <c r="P2400" s="244"/>
      <c r="Q2400" s="423"/>
      <c r="R2400" s="252"/>
      <c r="S2400" s="429">
        <f t="shared" ref="S2400:S2405" si="663">+IF(+(L2400+M2400)&gt;=I2400,+M2400,+(+I2400-L2400))</f>
        <v>0</v>
      </c>
      <c r="T2400" s="315">
        <f t="shared" ref="T2400:T2405" si="664">Q2400+R2400-S2400</f>
        <v>0</v>
      </c>
      <c r="U2400" s="252"/>
      <c r="V2400" s="252"/>
      <c r="W2400" s="253"/>
      <c r="X2400" s="313">
        <f t="shared" si="657"/>
        <v>0</v>
      </c>
    </row>
    <row r="2401" spans="2:24" ht="18.600000000000001" hidden="1" thickBot="1">
      <c r="B2401" s="173"/>
      <c r="C2401" s="137">
        <v>4202</v>
      </c>
      <c r="D2401" s="139" t="s">
        <v>251</v>
      </c>
      <c r="E2401" s="702"/>
      <c r="F2401" s="449"/>
      <c r="G2401" s="245"/>
      <c r="H2401" s="245"/>
      <c r="I2401" s="476">
        <f t="shared" si="660"/>
        <v>0</v>
      </c>
      <c r="J2401" s="243" t="str">
        <f t="shared" si="656"/>
        <v/>
      </c>
      <c r="K2401" s="244"/>
      <c r="L2401" s="423"/>
      <c r="M2401" s="252"/>
      <c r="N2401" s="315">
        <f t="shared" si="661"/>
        <v>0</v>
      </c>
      <c r="O2401" s="424">
        <f t="shared" si="662"/>
        <v>0</v>
      </c>
      <c r="P2401" s="244"/>
      <c r="Q2401" s="423"/>
      <c r="R2401" s="252"/>
      <c r="S2401" s="429">
        <f t="shared" si="663"/>
        <v>0</v>
      </c>
      <c r="T2401" s="315">
        <f t="shared" si="664"/>
        <v>0</v>
      </c>
      <c r="U2401" s="252"/>
      <c r="V2401" s="252"/>
      <c r="W2401" s="253"/>
      <c r="X2401" s="313">
        <f t="shared" si="657"/>
        <v>0</v>
      </c>
    </row>
    <row r="2402" spans="2:24" ht="18.600000000000001" hidden="1" thickBot="1">
      <c r="B2402" s="173"/>
      <c r="C2402" s="137">
        <v>4214</v>
      </c>
      <c r="D2402" s="139" t="s">
        <v>252</v>
      </c>
      <c r="E2402" s="702"/>
      <c r="F2402" s="449"/>
      <c r="G2402" s="245"/>
      <c r="H2402" s="245"/>
      <c r="I2402" s="476">
        <f t="shared" si="660"/>
        <v>0</v>
      </c>
      <c r="J2402" s="243" t="str">
        <f t="shared" si="656"/>
        <v/>
      </c>
      <c r="K2402" s="244"/>
      <c r="L2402" s="423"/>
      <c r="M2402" s="252"/>
      <c r="N2402" s="315">
        <f t="shared" si="661"/>
        <v>0</v>
      </c>
      <c r="O2402" s="424">
        <f t="shared" si="662"/>
        <v>0</v>
      </c>
      <c r="P2402" s="244"/>
      <c r="Q2402" s="423"/>
      <c r="R2402" s="252"/>
      <c r="S2402" s="429">
        <f t="shared" si="663"/>
        <v>0</v>
      </c>
      <c r="T2402" s="315">
        <f t="shared" si="664"/>
        <v>0</v>
      </c>
      <c r="U2402" s="252"/>
      <c r="V2402" s="252"/>
      <c r="W2402" s="253"/>
      <c r="X2402" s="313">
        <f t="shared" si="657"/>
        <v>0</v>
      </c>
    </row>
    <row r="2403" spans="2:24" ht="18.600000000000001" hidden="1" thickBot="1">
      <c r="B2403" s="173"/>
      <c r="C2403" s="137">
        <v>4217</v>
      </c>
      <c r="D2403" s="139" t="s">
        <v>253</v>
      </c>
      <c r="E2403" s="702"/>
      <c r="F2403" s="449"/>
      <c r="G2403" s="245"/>
      <c r="H2403" s="245"/>
      <c r="I2403" s="476">
        <f t="shared" si="660"/>
        <v>0</v>
      </c>
      <c r="J2403" s="243" t="str">
        <f t="shared" si="656"/>
        <v/>
      </c>
      <c r="K2403" s="244"/>
      <c r="L2403" s="423"/>
      <c r="M2403" s="252"/>
      <c r="N2403" s="315">
        <f t="shared" si="661"/>
        <v>0</v>
      </c>
      <c r="O2403" s="424">
        <f t="shared" si="662"/>
        <v>0</v>
      </c>
      <c r="P2403" s="244"/>
      <c r="Q2403" s="423"/>
      <c r="R2403" s="252"/>
      <c r="S2403" s="429">
        <f t="shared" si="663"/>
        <v>0</v>
      </c>
      <c r="T2403" s="315">
        <f t="shared" si="664"/>
        <v>0</v>
      </c>
      <c r="U2403" s="252"/>
      <c r="V2403" s="252"/>
      <c r="W2403" s="253"/>
      <c r="X2403" s="313">
        <f t="shared" si="657"/>
        <v>0</v>
      </c>
    </row>
    <row r="2404" spans="2:24" ht="18.600000000000001" hidden="1" thickBot="1">
      <c r="B2404" s="173"/>
      <c r="C2404" s="137">
        <v>4218</v>
      </c>
      <c r="D2404" s="145" t="s">
        <v>254</v>
      </c>
      <c r="E2404" s="702"/>
      <c r="F2404" s="449"/>
      <c r="G2404" s="245"/>
      <c r="H2404" s="245"/>
      <c r="I2404" s="476">
        <f t="shared" si="660"/>
        <v>0</v>
      </c>
      <c r="J2404" s="243" t="str">
        <f t="shared" si="656"/>
        <v/>
      </c>
      <c r="K2404" s="244"/>
      <c r="L2404" s="423"/>
      <c r="M2404" s="252"/>
      <c r="N2404" s="315">
        <f t="shared" si="661"/>
        <v>0</v>
      </c>
      <c r="O2404" s="424">
        <f t="shared" si="662"/>
        <v>0</v>
      </c>
      <c r="P2404" s="244"/>
      <c r="Q2404" s="423"/>
      <c r="R2404" s="252"/>
      <c r="S2404" s="429">
        <f t="shared" si="663"/>
        <v>0</v>
      </c>
      <c r="T2404" s="315">
        <f t="shared" si="664"/>
        <v>0</v>
      </c>
      <c r="U2404" s="252"/>
      <c r="V2404" s="252"/>
      <c r="W2404" s="253"/>
      <c r="X2404" s="313">
        <f t="shared" si="657"/>
        <v>0</v>
      </c>
    </row>
    <row r="2405" spans="2:24" ht="18.600000000000001" hidden="1" thickBot="1">
      <c r="B2405" s="173"/>
      <c r="C2405" s="137">
        <v>4219</v>
      </c>
      <c r="D2405" s="156" t="s">
        <v>255</v>
      </c>
      <c r="E2405" s="702"/>
      <c r="F2405" s="449"/>
      <c r="G2405" s="245"/>
      <c r="H2405" s="245"/>
      <c r="I2405" s="476">
        <f t="shared" si="660"/>
        <v>0</v>
      </c>
      <c r="J2405" s="243" t="str">
        <f t="shared" si="656"/>
        <v/>
      </c>
      <c r="K2405" s="244"/>
      <c r="L2405" s="423"/>
      <c r="M2405" s="252"/>
      <c r="N2405" s="315">
        <f t="shared" si="661"/>
        <v>0</v>
      </c>
      <c r="O2405" s="424">
        <f t="shared" si="662"/>
        <v>0</v>
      </c>
      <c r="P2405" s="244"/>
      <c r="Q2405" s="423"/>
      <c r="R2405" s="252"/>
      <c r="S2405" s="429">
        <f t="shared" si="663"/>
        <v>0</v>
      </c>
      <c r="T2405" s="315">
        <f t="shared" si="664"/>
        <v>0</v>
      </c>
      <c r="U2405" s="252"/>
      <c r="V2405" s="252"/>
      <c r="W2405" s="253"/>
      <c r="X2405" s="313">
        <f t="shared" si="657"/>
        <v>0</v>
      </c>
    </row>
    <row r="2406" spans="2:24" ht="18.600000000000001" hidden="1" thickBot="1">
      <c r="B2406" s="684">
        <v>4300</v>
      </c>
      <c r="C2406" s="946" t="s">
        <v>1683</v>
      </c>
      <c r="D2406" s="946"/>
      <c r="E2406" s="685"/>
      <c r="F2406" s="686">
        <f>SUM(F2407:F2409)</f>
        <v>0</v>
      </c>
      <c r="G2406" s="687">
        <f>SUM(G2407:G2409)</f>
        <v>0</v>
      </c>
      <c r="H2406" s="687">
        <f>SUM(H2407:H2409)</f>
        <v>0</v>
      </c>
      <c r="I2406" s="687">
        <f>SUM(I2407:I2409)</f>
        <v>0</v>
      </c>
      <c r="J2406" s="243" t="str">
        <f t="shared" si="656"/>
        <v/>
      </c>
      <c r="K2406" s="244"/>
      <c r="L2406" s="316">
        <f>SUM(L2407:L2409)</f>
        <v>0</v>
      </c>
      <c r="M2406" s="317">
        <f>SUM(M2407:M2409)</f>
        <v>0</v>
      </c>
      <c r="N2406" s="425">
        <f>SUM(N2407:N2409)</f>
        <v>0</v>
      </c>
      <c r="O2406" s="426">
        <f>SUM(O2407:O2409)</f>
        <v>0</v>
      </c>
      <c r="P2406" s="244"/>
      <c r="Q2406" s="316">
        <f t="shared" ref="Q2406:W2406" si="665">SUM(Q2407:Q2409)</f>
        <v>0</v>
      </c>
      <c r="R2406" s="317">
        <f t="shared" si="665"/>
        <v>0</v>
      </c>
      <c r="S2406" s="317">
        <f t="shared" si="665"/>
        <v>0</v>
      </c>
      <c r="T2406" s="317">
        <f t="shared" si="665"/>
        <v>0</v>
      </c>
      <c r="U2406" s="317">
        <f t="shared" si="665"/>
        <v>0</v>
      </c>
      <c r="V2406" s="317">
        <f t="shared" si="665"/>
        <v>0</v>
      </c>
      <c r="W2406" s="426">
        <f t="shared" si="665"/>
        <v>0</v>
      </c>
      <c r="X2406" s="313">
        <f t="shared" si="657"/>
        <v>0</v>
      </c>
    </row>
    <row r="2407" spans="2:24" ht="18.600000000000001" hidden="1" thickBot="1">
      <c r="B2407" s="173"/>
      <c r="C2407" s="144">
        <v>4301</v>
      </c>
      <c r="D2407" s="163" t="s">
        <v>256</v>
      </c>
      <c r="E2407" s="702"/>
      <c r="F2407" s="449"/>
      <c r="G2407" s="245"/>
      <c r="H2407" s="245"/>
      <c r="I2407" s="476">
        <f t="shared" ref="I2407:I2412" si="666">F2407+G2407+H2407</f>
        <v>0</v>
      </c>
      <c r="J2407" s="243" t="str">
        <f t="shared" si="656"/>
        <v/>
      </c>
      <c r="K2407" s="244"/>
      <c r="L2407" s="423"/>
      <c r="M2407" s="252"/>
      <c r="N2407" s="315">
        <f t="shared" ref="N2407:N2412" si="667">I2407</f>
        <v>0</v>
      </c>
      <c r="O2407" s="424">
        <f t="shared" ref="O2407:O2412" si="668">L2407+M2407-N2407</f>
        <v>0</v>
      </c>
      <c r="P2407" s="244"/>
      <c r="Q2407" s="423"/>
      <c r="R2407" s="252"/>
      <c r="S2407" s="429">
        <f t="shared" ref="S2407:S2412" si="669">+IF(+(L2407+M2407)&gt;=I2407,+M2407,+(+I2407-L2407))</f>
        <v>0</v>
      </c>
      <c r="T2407" s="315">
        <f t="shared" ref="T2407:T2412" si="670">Q2407+R2407-S2407</f>
        <v>0</v>
      </c>
      <c r="U2407" s="252"/>
      <c r="V2407" s="252"/>
      <c r="W2407" s="253"/>
      <c r="X2407" s="313">
        <f t="shared" si="657"/>
        <v>0</v>
      </c>
    </row>
    <row r="2408" spans="2:24" ht="18.600000000000001" hidden="1" thickBot="1">
      <c r="B2408" s="173"/>
      <c r="C2408" s="137">
        <v>4302</v>
      </c>
      <c r="D2408" s="139" t="s">
        <v>1061</v>
      </c>
      <c r="E2408" s="702"/>
      <c r="F2408" s="449"/>
      <c r="G2408" s="245"/>
      <c r="H2408" s="245"/>
      <c r="I2408" s="476">
        <f t="shared" si="666"/>
        <v>0</v>
      </c>
      <c r="J2408" s="243" t="str">
        <f t="shared" si="656"/>
        <v/>
      </c>
      <c r="K2408" s="244"/>
      <c r="L2408" s="423"/>
      <c r="M2408" s="252"/>
      <c r="N2408" s="315">
        <f t="shared" si="667"/>
        <v>0</v>
      </c>
      <c r="O2408" s="424">
        <f t="shared" si="668"/>
        <v>0</v>
      </c>
      <c r="P2408" s="244"/>
      <c r="Q2408" s="423"/>
      <c r="R2408" s="252"/>
      <c r="S2408" s="429">
        <f t="shared" si="669"/>
        <v>0</v>
      </c>
      <c r="T2408" s="315">
        <f t="shared" si="670"/>
        <v>0</v>
      </c>
      <c r="U2408" s="252"/>
      <c r="V2408" s="252"/>
      <c r="W2408" s="253"/>
      <c r="X2408" s="313">
        <f t="shared" si="657"/>
        <v>0</v>
      </c>
    </row>
    <row r="2409" spans="2:24" ht="18.600000000000001" hidden="1" thickBot="1">
      <c r="B2409" s="173"/>
      <c r="C2409" s="142">
        <v>4309</v>
      </c>
      <c r="D2409" s="148" t="s">
        <v>258</v>
      </c>
      <c r="E2409" s="702"/>
      <c r="F2409" s="449"/>
      <c r="G2409" s="245"/>
      <c r="H2409" s="245"/>
      <c r="I2409" s="476">
        <f t="shared" si="666"/>
        <v>0</v>
      </c>
      <c r="J2409" s="243" t="str">
        <f t="shared" si="656"/>
        <v/>
      </c>
      <c r="K2409" s="244"/>
      <c r="L2409" s="423"/>
      <c r="M2409" s="252"/>
      <c r="N2409" s="315">
        <f t="shared" si="667"/>
        <v>0</v>
      </c>
      <c r="O2409" s="424">
        <f t="shared" si="668"/>
        <v>0</v>
      </c>
      <c r="P2409" s="244"/>
      <c r="Q2409" s="423"/>
      <c r="R2409" s="252"/>
      <c r="S2409" s="429">
        <f t="shared" si="669"/>
        <v>0</v>
      </c>
      <c r="T2409" s="315">
        <f t="shared" si="670"/>
        <v>0</v>
      </c>
      <c r="U2409" s="252"/>
      <c r="V2409" s="252"/>
      <c r="W2409" s="253"/>
      <c r="X2409" s="313">
        <f t="shared" si="657"/>
        <v>0</v>
      </c>
    </row>
    <row r="2410" spans="2:24" ht="18.600000000000001" hidden="1" thickBot="1">
      <c r="B2410" s="684">
        <v>4400</v>
      </c>
      <c r="C2410" s="949" t="s">
        <v>1684</v>
      </c>
      <c r="D2410" s="949"/>
      <c r="E2410" s="685"/>
      <c r="F2410" s="688"/>
      <c r="G2410" s="689"/>
      <c r="H2410" s="689"/>
      <c r="I2410" s="690">
        <f t="shared" si="666"/>
        <v>0</v>
      </c>
      <c r="J2410" s="243" t="str">
        <f t="shared" si="656"/>
        <v/>
      </c>
      <c r="K2410" s="244"/>
      <c r="L2410" s="428"/>
      <c r="M2410" s="254"/>
      <c r="N2410" s="317">
        <f t="shared" si="667"/>
        <v>0</v>
      </c>
      <c r="O2410" s="424">
        <f t="shared" si="668"/>
        <v>0</v>
      </c>
      <c r="P2410" s="244"/>
      <c r="Q2410" s="428"/>
      <c r="R2410" s="254"/>
      <c r="S2410" s="429">
        <f t="shared" si="669"/>
        <v>0</v>
      </c>
      <c r="T2410" s="315">
        <f t="shared" si="670"/>
        <v>0</v>
      </c>
      <c r="U2410" s="254"/>
      <c r="V2410" s="254"/>
      <c r="W2410" s="253"/>
      <c r="X2410" s="313">
        <f t="shared" si="657"/>
        <v>0</v>
      </c>
    </row>
    <row r="2411" spans="2:24" ht="18.600000000000001" hidden="1" thickBot="1">
      <c r="B2411" s="684">
        <v>4500</v>
      </c>
      <c r="C2411" s="951" t="s">
        <v>1685</v>
      </c>
      <c r="D2411" s="951"/>
      <c r="E2411" s="685"/>
      <c r="F2411" s="688"/>
      <c r="G2411" s="689"/>
      <c r="H2411" s="689"/>
      <c r="I2411" s="690">
        <f t="shared" si="666"/>
        <v>0</v>
      </c>
      <c r="J2411" s="243" t="str">
        <f t="shared" si="656"/>
        <v/>
      </c>
      <c r="K2411" s="244"/>
      <c r="L2411" s="428"/>
      <c r="M2411" s="254"/>
      <c r="N2411" s="317">
        <f t="shared" si="667"/>
        <v>0</v>
      </c>
      <c r="O2411" s="424">
        <f t="shared" si="668"/>
        <v>0</v>
      </c>
      <c r="P2411" s="244"/>
      <c r="Q2411" s="428"/>
      <c r="R2411" s="254"/>
      <c r="S2411" s="429">
        <f t="shared" si="669"/>
        <v>0</v>
      </c>
      <c r="T2411" s="315">
        <f t="shared" si="670"/>
        <v>0</v>
      </c>
      <c r="U2411" s="254"/>
      <c r="V2411" s="254"/>
      <c r="W2411" s="253"/>
      <c r="X2411" s="313">
        <f t="shared" si="657"/>
        <v>0</v>
      </c>
    </row>
    <row r="2412" spans="2:24" ht="18.600000000000001" hidden="1" thickBot="1">
      <c r="B2412" s="684">
        <v>4600</v>
      </c>
      <c r="C2412" s="952" t="s">
        <v>259</v>
      </c>
      <c r="D2412" s="953"/>
      <c r="E2412" s="685"/>
      <c r="F2412" s="688"/>
      <c r="G2412" s="689"/>
      <c r="H2412" s="689"/>
      <c r="I2412" s="690">
        <f t="shared" si="666"/>
        <v>0</v>
      </c>
      <c r="J2412" s="243" t="str">
        <f t="shared" si="656"/>
        <v/>
      </c>
      <c r="K2412" s="244"/>
      <c r="L2412" s="428"/>
      <c r="M2412" s="254"/>
      <c r="N2412" s="317">
        <f t="shared" si="667"/>
        <v>0</v>
      </c>
      <c r="O2412" s="424">
        <f t="shared" si="668"/>
        <v>0</v>
      </c>
      <c r="P2412" s="244"/>
      <c r="Q2412" s="428"/>
      <c r="R2412" s="254"/>
      <c r="S2412" s="429">
        <f t="shared" si="669"/>
        <v>0</v>
      </c>
      <c r="T2412" s="315">
        <f t="shared" si="670"/>
        <v>0</v>
      </c>
      <c r="U2412" s="254"/>
      <c r="V2412" s="254"/>
      <c r="W2412" s="253"/>
      <c r="X2412" s="313">
        <f t="shared" si="657"/>
        <v>0</v>
      </c>
    </row>
    <row r="2413" spans="2:24" ht="18.600000000000001" hidden="1" thickBot="1">
      <c r="B2413" s="684">
        <v>4900</v>
      </c>
      <c r="C2413" s="948" t="s">
        <v>289</v>
      </c>
      <c r="D2413" s="948"/>
      <c r="E2413" s="685"/>
      <c r="F2413" s="686">
        <f>+F2414+F2415</f>
        <v>0</v>
      </c>
      <c r="G2413" s="687">
        <f>+G2414+G2415</f>
        <v>0</v>
      </c>
      <c r="H2413" s="687">
        <f>+H2414+H2415</f>
        <v>0</v>
      </c>
      <c r="I2413" s="687">
        <f>+I2414+I2415</f>
        <v>0</v>
      </c>
      <c r="J2413" s="243" t="str">
        <f t="shared" si="656"/>
        <v/>
      </c>
      <c r="K2413" s="244"/>
      <c r="L2413" s="663"/>
      <c r="M2413" s="664"/>
      <c r="N2413" s="664"/>
      <c r="O2413" s="710"/>
      <c r="P2413" s="244"/>
      <c r="Q2413" s="663"/>
      <c r="R2413" s="664"/>
      <c r="S2413" s="664"/>
      <c r="T2413" s="664"/>
      <c r="U2413" s="664"/>
      <c r="V2413" s="664"/>
      <c r="W2413" s="710"/>
      <c r="X2413" s="313">
        <f t="shared" si="657"/>
        <v>0</v>
      </c>
    </row>
    <row r="2414" spans="2:24" ht="18.600000000000001" hidden="1" thickBot="1">
      <c r="B2414" s="173"/>
      <c r="C2414" s="144">
        <v>4901</v>
      </c>
      <c r="D2414" s="174" t="s">
        <v>290</v>
      </c>
      <c r="E2414" s="702"/>
      <c r="F2414" s="449"/>
      <c r="G2414" s="245"/>
      <c r="H2414" s="245"/>
      <c r="I2414" s="476">
        <f>F2414+G2414+H2414</f>
        <v>0</v>
      </c>
      <c r="J2414" s="243" t="str">
        <f t="shared" si="656"/>
        <v/>
      </c>
      <c r="K2414" s="244"/>
      <c r="L2414" s="661"/>
      <c r="M2414" s="665"/>
      <c r="N2414" s="665"/>
      <c r="O2414" s="709"/>
      <c r="P2414" s="244"/>
      <c r="Q2414" s="661"/>
      <c r="R2414" s="665"/>
      <c r="S2414" s="665"/>
      <c r="T2414" s="665"/>
      <c r="U2414" s="665"/>
      <c r="V2414" s="665"/>
      <c r="W2414" s="709"/>
      <c r="X2414" s="313">
        <f t="shared" si="657"/>
        <v>0</v>
      </c>
    </row>
    <row r="2415" spans="2:24" ht="18.600000000000001" hidden="1" thickBot="1">
      <c r="B2415" s="173"/>
      <c r="C2415" s="142">
        <v>4902</v>
      </c>
      <c r="D2415" s="148" t="s">
        <v>291</v>
      </c>
      <c r="E2415" s="702"/>
      <c r="F2415" s="449"/>
      <c r="G2415" s="245"/>
      <c r="H2415" s="245"/>
      <c r="I2415" s="476">
        <f>F2415+G2415+H2415</f>
        <v>0</v>
      </c>
      <c r="J2415" s="243" t="str">
        <f t="shared" si="656"/>
        <v/>
      </c>
      <c r="K2415" s="244"/>
      <c r="L2415" s="661"/>
      <c r="M2415" s="665"/>
      <c r="N2415" s="665"/>
      <c r="O2415" s="709"/>
      <c r="P2415" s="244"/>
      <c r="Q2415" s="661"/>
      <c r="R2415" s="665"/>
      <c r="S2415" s="665"/>
      <c r="T2415" s="665"/>
      <c r="U2415" s="665"/>
      <c r="V2415" s="665"/>
      <c r="W2415" s="709"/>
      <c r="X2415" s="313">
        <f t="shared" si="657"/>
        <v>0</v>
      </c>
    </row>
    <row r="2416" spans="2:24" ht="18.600000000000001" thickBot="1">
      <c r="B2416" s="691">
        <v>5100</v>
      </c>
      <c r="C2416" s="963" t="s">
        <v>260</v>
      </c>
      <c r="D2416" s="963"/>
      <c r="E2416" s="692"/>
      <c r="F2416" s="693"/>
      <c r="G2416" s="694">
        <v>352000</v>
      </c>
      <c r="H2416" s="694"/>
      <c r="I2416" s="690">
        <f>F2416+G2416+H2416</f>
        <v>352000</v>
      </c>
      <c r="J2416" s="243">
        <f t="shared" si="656"/>
        <v>1</v>
      </c>
      <c r="K2416" s="244"/>
      <c r="L2416" s="430"/>
      <c r="M2416" s="431"/>
      <c r="N2416" s="327">
        <f>I2416</f>
        <v>352000</v>
      </c>
      <c r="O2416" s="424">
        <f>L2416+M2416-N2416</f>
        <v>-352000</v>
      </c>
      <c r="P2416" s="244"/>
      <c r="Q2416" s="430"/>
      <c r="R2416" s="431"/>
      <c r="S2416" s="429">
        <f>+IF(+(L2416+M2416)&gt;=I2416,+M2416,+(+I2416-L2416))</f>
        <v>352000</v>
      </c>
      <c r="T2416" s="315">
        <f>Q2416+R2416-S2416</f>
        <v>-352000</v>
      </c>
      <c r="U2416" s="431"/>
      <c r="V2416" s="431"/>
      <c r="W2416" s="253"/>
      <c r="X2416" s="313">
        <f t="shared" si="657"/>
        <v>-352000</v>
      </c>
    </row>
    <row r="2417" spans="2:24" ht="18.600000000000001" hidden="1" thickBot="1">
      <c r="B2417" s="691">
        <v>5200</v>
      </c>
      <c r="C2417" s="947" t="s">
        <v>261</v>
      </c>
      <c r="D2417" s="947"/>
      <c r="E2417" s="692"/>
      <c r="F2417" s="695">
        <f>SUM(F2418:F2424)</f>
        <v>0</v>
      </c>
      <c r="G2417" s="696">
        <f>SUM(G2418:G2424)</f>
        <v>0</v>
      </c>
      <c r="H2417" s="696">
        <f>SUM(H2418:H2424)</f>
        <v>0</v>
      </c>
      <c r="I2417" s="696">
        <f>SUM(I2418:I2424)</f>
        <v>0</v>
      </c>
      <c r="J2417" s="243" t="str">
        <f t="shared" si="656"/>
        <v/>
      </c>
      <c r="K2417" s="244"/>
      <c r="L2417" s="326">
        <f>SUM(L2418:L2424)</f>
        <v>0</v>
      </c>
      <c r="M2417" s="327">
        <f>SUM(M2418:M2424)</f>
        <v>0</v>
      </c>
      <c r="N2417" s="432">
        <f>SUM(N2418:N2424)</f>
        <v>0</v>
      </c>
      <c r="O2417" s="433">
        <f>SUM(O2418:O2424)</f>
        <v>0</v>
      </c>
      <c r="P2417" s="244"/>
      <c r="Q2417" s="326">
        <f t="shared" ref="Q2417:W2417" si="671">SUM(Q2418:Q2424)</f>
        <v>0</v>
      </c>
      <c r="R2417" s="327">
        <f t="shared" si="671"/>
        <v>0</v>
      </c>
      <c r="S2417" s="327">
        <f t="shared" si="671"/>
        <v>0</v>
      </c>
      <c r="T2417" s="327">
        <f t="shared" si="671"/>
        <v>0</v>
      </c>
      <c r="U2417" s="327">
        <f t="shared" si="671"/>
        <v>0</v>
      </c>
      <c r="V2417" s="327">
        <f t="shared" si="671"/>
        <v>0</v>
      </c>
      <c r="W2417" s="433">
        <f t="shared" si="671"/>
        <v>0</v>
      </c>
      <c r="X2417" s="313">
        <f t="shared" si="657"/>
        <v>0</v>
      </c>
    </row>
    <row r="2418" spans="2:24" ht="18.600000000000001" hidden="1" thickBot="1">
      <c r="B2418" s="175"/>
      <c r="C2418" s="176">
        <v>5201</v>
      </c>
      <c r="D2418" s="177" t="s">
        <v>262</v>
      </c>
      <c r="E2418" s="703"/>
      <c r="F2418" s="473"/>
      <c r="G2418" s="434"/>
      <c r="H2418" s="434"/>
      <c r="I2418" s="476">
        <f t="shared" ref="I2418:I2424" si="672">F2418+G2418+H2418</f>
        <v>0</v>
      </c>
      <c r="J2418" s="243" t="str">
        <f t="shared" si="656"/>
        <v/>
      </c>
      <c r="K2418" s="244"/>
      <c r="L2418" s="435"/>
      <c r="M2418" s="436"/>
      <c r="N2418" s="330">
        <f t="shared" ref="N2418:N2424" si="673">I2418</f>
        <v>0</v>
      </c>
      <c r="O2418" s="424">
        <f t="shared" ref="O2418:O2424" si="674">L2418+M2418-N2418</f>
        <v>0</v>
      </c>
      <c r="P2418" s="244"/>
      <c r="Q2418" s="435"/>
      <c r="R2418" s="436"/>
      <c r="S2418" s="429">
        <f t="shared" ref="S2418:S2424" si="675">+IF(+(L2418+M2418)&gt;=I2418,+M2418,+(+I2418-L2418))</f>
        <v>0</v>
      </c>
      <c r="T2418" s="315">
        <f t="shared" ref="T2418:T2424" si="676">Q2418+R2418-S2418</f>
        <v>0</v>
      </c>
      <c r="U2418" s="436"/>
      <c r="V2418" s="436"/>
      <c r="W2418" s="253"/>
      <c r="X2418" s="313">
        <f t="shared" si="657"/>
        <v>0</v>
      </c>
    </row>
    <row r="2419" spans="2:24" ht="18.600000000000001" hidden="1" thickBot="1">
      <c r="B2419" s="175"/>
      <c r="C2419" s="178">
        <v>5202</v>
      </c>
      <c r="D2419" s="179" t="s">
        <v>263</v>
      </c>
      <c r="E2419" s="703"/>
      <c r="F2419" s="473"/>
      <c r="G2419" s="434"/>
      <c r="H2419" s="434"/>
      <c r="I2419" s="476">
        <f t="shared" si="672"/>
        <v>0</v>
      </c>
      <c r="J2419" s="243" t="str">
        <f t="shared" si="656"/>
        <v/>
      </c>
      <c r="K2419" s="244"/>
      <c r="L2419" s="435"/>
      <c r="M2419" s="436"/>
      <c r="N2419" s="330">
        <f t="shared" si="673"/>
        <v>0</v>
      </c>
      <c r="O2419" s="424">
        <f t="shared" si="674"/>
        <v>0</v>
      </c>
      <c r="P2419" s="244"/>
      <c r="Q2419" s="435"/>
      <c r="R2419" s="436"/>
      <c r="S2419" s="429">
        <f t="shared" si="675"/>
        <v>0</v>
      </c>
      <c r="T2419" s="315">
        <f t="shared" si="676"/>
        <v>0</v>
      </c>
      <c r="U2419" s="436"/>
      <c r="V2419" s="436"/>
      <c r="W2419" s="253"/>
      <c r="X2419" s="313">
        <f t="shared" si="657"/>
        <v>0</v>
      </c>
    </row>
    <row r="2420" spans="2:24" ht="18.600000000000001" hidden="1" thickBot="1">
      <c r="B2420" s="175"/>
      <c r="C2420" s="178">
        <v>5203</v>
      </c>
      <c r="D2420" s="179" t="s">
        <v>923</v>
      </c>
      <c r="E2420" s="703"/>
      <c r="F2420" s="473"/>
      <c r="G2420" s="434"/>
      <c r="H2420" s="434"/>
      <c r="I2420" s="476">
        <f t="shared" si="672"/>
        <v>0</v>
      </c>
      <c r="J2420" s="243" t="str">
        <f t="shared" si="656"/>
        <v/>
      </c>
      <c r="K2420" s="244"/>
      <c r="L2420" s="435"/>
      <c r="M2420" s="436"/>
      <c r="N2420" s="330">
        <f t="shared" si="673"/>
        <v>0</v>
      </c>
      <c r="O2420" s="424">
        <f t="shared" si="674"/>
        <v>0</v>
      </c>
      <c r="P2420" s="244"/>
      <c r="Q2420" s="435"/>
      <c r="R2420" s="436"/>
      <c r="S2420" s="429">
        <f t="shared" si="675"/>
        <v>0</v>
      </c>
      <c r="T2420" s="315">
        <f t="shared" si="676"/>
        <v>0</v>
      </c>
      <c r="U2420" s="436"/>
      <c r="V2420" s="436"/>
      <c r="W2420" s="253"/>
      <c r="X2420" s="313">
        <f t="shared" si="657"/>
        <v>0</v>
      </c>
    </row>
    <row r="2421" spans="2:24" ht="18.600000000000001" hidden="1" thickBot="1">
      <c r="B2421" s="175"/>
      <c r="C2421" s="178">
        <v>5204</v>
      </c>
      <c r="D2421" s="179" t="s">
        <v>924</v>
      </c>
      <c r="E2421" s="703"/>
      <c r="F2421" s="473"/>
      <c r="G2421" s="434"/>
      <c r="H2421" s="434"/>
      <c r="I2421" s="476">
        <f t="shared" si="672"/>
        <v>0</v>
      </c>
      <c r="J2421" s="243" t="str">
        <f t="shared" ref="J2421:J2443" si="677">(IF($E2421&lt;&gt;0,$J$2,IF($I2421&lt;&gt;0,$J$2,"")))</f>
        <v/>
      </c>
      <c r="K2421" s="244"/>
      <c r="L2421" s="435"/>
      <c r="M2421" s="436"/>
      <c r="N2421" s="330">
        <f t="shared" si="673"/>
        <v>0</v>
      </c>
      <c r="O2421" s="424">
        <f t="shared" si="674"/>
        <v>0</v>
      </c>
      <c r="P2421" s="244"/>
      <c r="Q2421" s="435"/>
      <c r="R2421" s="436"/>
      <c r="S2421" s="429">
        <f t="shared" si="675"/>
        <v>0</v>
      </c>
      <c r="T2421" s="315">
        <f t="shared" si="676"/>
        <v>0</v>
      </c>
      <c r="U2421" s="436"/>
      <c r="V2421" s="436"/>
      <c r="W2421" s="253"/>
      <c r="X2421" s="313">
        <f t="shared" ref="X2421:X2452" si="678">T2421-U2421-V2421-W2421</f>
        <v>0</v>
      </c>
    </row>
    <row r="2422" spans="2:24" ht="18.600000000000001" hidden="1" thickBot="1">
      <c r="B2422" s="175"/>
      <c r="C2422" s="178">
        <v>5205</v>
      </c>
      <c r="D2422" s="179" t="s">
        <v>925</v>
      </c>
      <c r="E2422" s="703"/>
      <c r="F2422" s="473"/>
      <c r="G2422" s="434"/>
      <c r="H2422" s="434"/>
      <c r="I2422" s="476">
        <f t="shared" si="672"/>
        <v>0</v>
      </c>
      <c r="J2422" s="243" t="str">
        <f t="shared" si="677"/>
        <v/>
      </c>
      <c r="K2422" s="244"/>
      <c r="L2422" s="435"/>
      <c r="M2422" s="436"/>
      <c r="N2422" s="330">
        <f t="shared" si="673"/>
        <v>0</v>
      </c>
      <c r="O2422" s="424">
        <f t="shared" si="674"/>
        <v>0</v>
      </c>
      <c r="P2422" s="244"/>
      <c r="Q2422" s="435"/>
      <c r="R2422" s="436"/>
      <c r="S2422" s="429">
        <f t="shared" si="675"/>
        <v>0</v>
      </c>
      <c r="T2422" s="315">
        <f t="shared" si="676"/>
        <v>0</v>
      </c>
      <c r="U2422" s="436"/>
      <c r="V2422" s="436"/>
      <c r="W2422" s="253"/>
      <c r="X2422" s="313">
        <f t="shared" si="678"/>
        <v>0</v>
      </c>
    </row>
    <row r="2423" spans="2:24" ht="18.600000000000001" hidden="1" thickBot="1">
      <c r="B2423" s="175"/>
      <c r="C2423" s="178">
        <v>5206</v>
      </c>
      <c r="D2423" s="179" t="s">
        <v>926</v>
      </c>
      <c r="E2423" s="703"/>
      <c r="F2423" s="473"/>
      <c r="G2423" s="434"/>
      <c r="H2423" s="434"/>
      <c r="I2423" s="476">
        <f t="shared" si="672"/>
        <v>0</v>
      </c>
      <c r="J2423" s="243" t="str">
        <f t="shared" si="677"/>
        <v/>
      </c>
      <c r="K2423" s="244"/>
      <c r="L2423" s="435"/>
      <c r="M2423" s="436"/>
      <c r="N2423" s="330">
        <f t="shared" si="673"/>
        <v>0</v>
      </c>
      <c r="O2423" s="424">
        <f t="shared" si="674"/>
        <v>0</v>
      </c>
      <c r="P2423" s="244"/>
      <c r="Q2423" s="435"/>
      <c r="R2423" s="436"/>
      <c r="S2423" s="429">
        <f t="shared" si="675"/>
        <v>0</v>
      </c>
      <c r="T2423" s="315">
        <f t="shared" si="676"/>
        <v>0</v>
      </c>
      <c r="U2423" s="436"/>
      <c r="V2423" s="436"/>
      <c r="W2423" s="253"/>
      <c r="X2423" s="313">
        <f t="shared" si="678"/>
        <v>0</v>
      </c>
    </row>
    <row r="2424" spans="2:24" ht="18.600000000000001" hidden="1" thickBot="1">
      <c r="B2424" s="175"/>
      <c r="C2424" s="180">
        <v>5219</v>
      </c>
      <c r="D2424" s="181" t="s">
        <v>927</v>
      </c>
      <c r="E2424" s="703"/>
      <c r="F2424" s="473"/>
      <c r="G2424" s="434"/>
      <c r="H2424" s="434"/>
      <c r="I2424" s="476">
        <f t="shared" si="672"/>
        <v>0</v>
      </c>
      <c r="J2424" s="243" t="str">
        <f t="shared" si="677"/>
        <v/>
      </c>
      <c r="K2424" s="244"/>
      <c r="L2424" s="435"/>
      <c r="M2424" s="436"/>
      <c r="N2424" s="330">
        <f t="shared" si="673"/>
        <v>0</v>
      </c>
      <c r="O2424" s="424">
        <f t="shared" si="674"/>
        <v>0</v>
      </c>
      <c r="P2424" s="244"/>
      <c r="Q2424" s="435"/>
      <c r="R2424" s="436"/>
      <c r="S2424" s="429">
        <f t="shared" si="675"/>
        <v>0</v>
      </c>
      <c r="T2424" s="315">
        <f t="shared" si="676"/>
        <v>0</v>
      </c>
      <c r="U2424" s="436"/>
      <c r="V2424" s="436"/>
      <c r="W2424" s="253"/>
      <c r="X2424" s="313">
        <f t="shared" si="678"/>
        <v>0</v>
      </c>
    </row>
    <row r="2425" spans="2:24" ht="18.600000000000001" hidden="1" thickBot="1">
      <c r="B2425" s="691">
        <v>5300</v>
      </c>
      <c r="C2425" s="954" t="s">
        <v>928</v>
      </c>
      <c r="D2425" s="954"/>
      <c r="E2425" s="692"/>
      <c r="F2425" s="695">
        <f>SUM(F2426:F2427)</f>
        <v>0</v>
      </c>
      <c r="G2425" s="696">
        <f>SUM(G2426:G2427)</f>
        <v>0</v>
      </c>
      <c r="H2425" s="696">
        <f>SUM(H2426:H2427)</f>
        <v>0</v>
      </c>
      <c r="I2425" s="696">
        <f>SUM(I2426:I2427)</f>
        <v>0</v>
      </c>
      <c r="J2425" s="243" t="str">
        <f t="shared" si="677"/>
        <v/>
      </c>
      <c r="K2425" s="244"/>
      <c r="L2425" s="326">
        <f>SUM(L2426:L2427)</f>
        <v>0</v>
      </c>
      <c r="M2425" s="327">
        <f>SUM(M2426:M2427)</f>
        <v>0</v>
      </c>
      <c r="N2425" s="432">
        <f>SUM(N2426:N2427)</f>
        <v>0</v>
      </c>
      <c r="O2425" s="433">
        <f>SUM(O2426:O2427)</f>
        <v>0</v>
      </c>
      <c r="P2425" s="244"/>
      <c r="Q2425" s="326">
        <f t="shared" ref="Q2425:W2425" si="679">SUM(Q2426:Q2427)</f>
        <v>0</v>
      </c>
      <c r="R2425" s="327">
        <f t="shared" si="679"/>
        <v>0</v>
      </c>
      <c r="S2425" s="327">
        <f t="shared" si="679"/>
        <v>0</v>
      </c>
      <c r="T2425" s="327">
        <f t="shared" si="679"/>
        <v>0</v>
      </c>
      <c r="U2425" s="327">
        <f t="shared" si="679"/>
        <v>0</v>
      </c>
      <c r="V2425" s="327">
        <f t="shared" si="679"/>
        <v>0</v>
      </c>
      <c r="W2425" s="433">
        <f t="shared" si="679"/>
        <v>0</v>
      </c>
      <c r="X2425" s="313">
        <f t="shared" si="678"/>
        <v>0</v>
      </c>
    </row>
    <row r="2426" spans="2:24" ht="18.600000000000001" hidden="1" thickBot="1">
      <c r="B2426" s="175"/>
      <c r="C2426" s="176">
        <v>5301</v>
      </c>
      <c r="D2426" s="177" t="s">
        <v>1440</v>
      </c>
      <c r="E2426" s="703"/>
      <c r="F2426" s="473"/>
      <c r="G2426" s="434"/>
      <c r="H2426" s="434"/>
      <c r="I2426" s="476">
        <f>F2426+G2426+H2426</f>
        <v>0</v>
      </c>
      <c r="J2426" s="243" t="str">
        <f t="shared" si="677"/>
        <v/>
      </c>
      <c r="K2426" s="244"/>
      <c r="L2426" s="435"/>
      <c r="M2426" s="436"/>
      <c r="N2426" s="330">
        <f>I2426</f>
        <v>0</v>
      </c>
      <c r="O2426" s="424">
        <f>L2426+M2426-N2426</f>
        <v>0</v>
      </c>
      <c r="P2426" s="244"/>
      <c r="Q2426" s="435"/>
      <c r="R2426" s="436"/>
      <c r="S2426" s="429">
        <f>+IF(+(L2426+M2426)&gt;=I2426,+M2426,+(+I2426-L2426))</f>
        <v>0</v>
      </c>
      <c r="T2426" s="315">
        <f>Q2426+R2426-S2426</f>
        <v>0</v>
      </c>
      <c r="U2426" s="436"/>
      <c r="V2426" s="436"/>
      <c r="W2426" s="253"/>
      <c r="X2426" s="313">
        <f t="shared" si="678"/>
        <v>0</v>
      </c>
    </row>
    <row r="2427" spans="2:24" ht="18.600000000000001" hidden="1" thickBot="1">
      <c r="B2427" s="175"/>
      <c r="C2427" s="180">
        <v>5309</v>
      </c>
      <c r="D2427" s="181" t="s">
        <v>929</v>
      </c>
      <c r="E2427" s="703"/>
      <c r="F2427" s="473"/>
      <c r="G2427" s="434"/>
      <c r="H2427" s="434"/>
      <c r="I2427" s="476">
        <f>F2427+G2427+H2427</f>
        <v>0</v>
      </c>
      <c r="J2427" s="243" t="str">
        <f t="shared" si="677"/>
        <v/>
      </c>
      <c r="K2427" s="244"/>
      <c r="L2427" s="435"/>
      <c r="M2427" s="436"/>
      <c r="N2427" s="330">
        <f>I2427</f>
        <v>0</v>
      </c>
      <c r="O2427" s="424">
        <f>L2427+M2427-N2427</f>
        <v>0</v>
      </c>
      <c r="P2427" s="244"/>
      <c r="Q2427" s="435"/>
      <c r="R2427" s="436"/>
      <c r="S2427" s="429">
        <f>+IF(+(L2427+M2427)&gt;=I2427,+M2427,+(+I2427-L2427))</f>
        <v>0</v>
      </c>
      <c r="T2427" s="315">
        <f>Q2427+R2427-S2427</f>
        <v>0</v>
      </c>
      <c r="U2427" s="436"/>
      <c r="V2427" s="436"/>
      <c r="W2427" s="253"/>
      <c r="X2427" s="313">
        <f t="shared" si="678"/>
        <v>0</v>
      </c>
    </row>
    <row r="2428" spans="2:24" ht="18.600000000000001" hidden="1" thickBot="1">
      <c r="B2428" s="691">
        <v>5400</v>
      </c>
      <c r="C2428" s="963" t="s">
        <v>1010</v>
      </c>
      <c r="D2428" s="963"/>
      <c r="E2428" s="692"/>
      <c r="F2428" s="693"/>
      <c r="G2428" s="694"/>
      <c r="H2428" s="694"/>
      <c r="I2428" s="690">
        <f>F2428+G2428+H2428</f>
        <v>0</v>
      </c>
      <c r="J2428" s="243" t="str">
        <f t="shared" si="677"/>
        <v/>
      </c>
      <c r="K2428" s="244"/>
      <c r="L2428" s="430"/>
      <c r="M2428" s="431"/>
      <c r="N2428" s="327">
        <f>I2428</f>
        <v>0</v>
      </c>
      <c r="O2428" s="424">
        <f>L2428+M2428-N2428</f>
        <v>0</v>
      </c>
      <c r="P2428" s="244"/>
      <c r="Q2428" s="430"/>
      <c r="R2428" s="431"/>
      <c r="S2428" s="429">
        <f>+IF(+(L2428+M2428)&gt;=I2428,+M2428,+(+I2428-L2428))</f>
        <v>0</v>
      </c>
      <c r="T2428" s="315">
        <f>Q2428+R2428-S2428</f>
        <v>0</v>
      </c>
      <c r="U2428" s="431"/>
      <c r="V2428" s="431"/>
      <c r="W2428" s="253"/>
      <c r="X2428" s="313">
        <f t="shared" si="678"/>
        <v>0</v>
      </c>
    </row>
    <row r="2429" spans="2:24" ht="18.600000000000001" hidden="1" thickBot="1">
      <c r="B2429" s="684">
        <v>5500</v>
      </c>
      <c r="C2429" s="948" t="s">
        <v>1011</v>
      </c>
      <c r="D2429" s="948"/>
      <c r="E2429" s="685"/>
      <c r="F2429" s="686">
        <f>SUM(F2430:F2433)</f>
        <v>0</v>
      </c>
      <c r="G2429" s="687">
        <f>SUM(G2430:G2433)</f>
        <v>0</v>
      </c>
      <c r="H2429" s="687">
        <f>SUM(H2430:H2433)</f>
        <v>0</v>
      </c>
      <c r="I2429" s="687">
        <f>SUM(I2430:I2433)</f>
        <v>0</v>
      </c>
      <c r="J2429" s="243" t="str">
        <f t="shared" si="677"/>
        <v/>
      </c>
      <c r="K2429" s="244"/>
      <c r="L2429" s="316">
        <f>SUM(L2430:L2433)</f>
        <v>0</v>
      </c>
      <c r="M2429" s="317">
        <f>SUM(M2430:M2433)</f>
        <v>0</v>
      </c>
      <c r="N2429" s="425">
        <f>SUM(N2430:N2433)</f>
        <v>0</v>
      </c>
      <c r="O2429" s="426">
        <f>SUM(O2430:O2433)</f>
        <v>0</v>
      </c>
      <c r="P2429" s="244"/>
      <c r="Q2429" s="316">
        <f t="shared" ref="Q2429:W2429" si="680">SUM(Q2430:Q2433)</f>
        <v>0</v>
      </c>
      <c r="R2429" s="317">
        <f t="shared" si="680"/>
        <v>0</v>
      </c>
      <c r="S2429" s="317">
        <f t="shared" si="680"/>
        <v>0</v>
      </c>
      <c r="T2429" s="317">
        <f t="shared" si="680"/>
        <v>0</v>
      </c>
      <c r="U2429" s="317">
        <f t="shared" si="680"/>
        <v>0</v>
      </c>
      <c r="V2429" s="317">
        <f t="shared" si="680"/>
        <v>0</v>
      </c>
      <c r="W2429" s="426">
        <f t="shared" si="680"/>
        <v>0</v>
      </c>
      <c r="X2429" s="313">
        <f t="shared" si="678"/>
        <v>0</v>
      </c>
    </row>
    <row r="2430" spans="2:24" ht="18.600000000000001" hidden="1" thickBot="1">
      <c r="B2430" s="173"/>
      <c r="C2430" s="144">
        <v>5501</v>
      </c>
      <c r="D2430" s="163" t="s">
        <v>1012</v>
      </c>
      <c r="E2430" s="702"/>
      <c r="F2430" s="449"/>
      <c r="G2430" s="245"/>
      <c r="H2430" s="245"/>
      <c r="I2430" s="476">
        <f>F2430+G2430+H2430</f>
        <v>0</v>
      </c>
      <c r="J2430" s="243" t="str">
        <f t="shared" si="677"/>
        <v/>
      </c>
      <c r="K2430" s="244"/>
      <c r="L2430" s="423"/>
      <c r="M2430" s="252"/>
      <c r="N2430" s="315">
        <f>I2430</f>
        <v>0</v>
      </c>
      <c r="O2430" s="424">
        <f>L2430+M2430-N2430</f>
        <v>0</v>
      </c>
      <c r="P2430" s="244"/>
      <c r="Q2430" s="423"/>
      <c r="R2430" s="252"/>
      <c r="S2430" s="429">
        <f>+IF(+(L2430+M2430)&gt;=I2430,+M2430,+(+I2430-L2430))</f>
        <v>0</v>
      </c>
      <c r="T2430" s="315">
        <f>Q2430+R2430-S2430</f>
        <v>0</v>
      </c>
      <c r="U2430" s="252"/>
      <c r="V2430" s="252"/>
      <c r="W2430" s="253"/>
      <c r="X2430" s="313">
        <f t="shared" si="678"/>
        <v>0</v>
      </c>
    </row>
    <row r="2431" spans="2:24" ht="18.600000000000001" hidden="1" thickBot="1">
      <c r="B2431" s="173"/>
      <c r="C2431" s="137">
        <v>5502</v>
      </c>
      <c r="D2431" s="145" t="s">
        <v>1013</v>
      </c>
      <c r="E2431" s="702"/>
      <c r="F2431" s="449"/>
      <c r="G2431" s="245"/>
      <c r="H2431" s="245"/>
      <c r="I2431" s="476">
        <f>F2431+G2431+H2431</f>
        <v>0</v>
      </c>
      <c r="J2431" s="243" t="str">
        <f t="shared" si="677"/>
        <v/>
      </c>
      <c r="K2431" s="244"/>
      <c r="L2431" s="423"/>
      <c r="M2431" s="252"/>
      <c r="N2431" s="315">
        <f>I2431</f>
        <v>0</v>
      </c>
      <c r="O2431" s="424">
        <f>L2431+M2431-N2431</f>
        <v>0</v>
      </c>
      <c r="P2431" s="244"/>
      <c r="Q2431" s="423"/>
      <c r="R2431" s="252"/>
      <c r="S2431" s="429">
        <f>+IF(+(L2431+M2431)&gt;=I2431,+M2431,+(+I2431-L2431))</f>
        <v>0</v>
      </c>
      <c r="T2431" s="315">
        <f>Q2431+R2431-S2431</f>
        <v>0</v>
      </c>
      <c r="U2431" s="252"/>
      <c r="V2431" s="252"/>
      <c r="W2431" s="253"/>
      <c r="X2431" s="313">
        <f t="shared" si="678"/>
        <v>0</v>
      </c>
    </row>
    <row r="2432" spans="2:24" ht="18.600000000000001" hidden="1" thickBot="1">
      <c r="B2432" s="173"/>
      <c r="C2432" s="137">
        <v>5503</v>
      </c>
      <c r="D2432" s="139" t="s">
        <v>1014</v>
      </c>
      <c r="E2432" s="702"/>
      <c r="F2432" s="449"/>
      <c r="G2432" s="245"/>
      <c r="H2432" s="245"/>
      <c r="I2432" s="476">
        <f>F2432+G2432+H2432</f>
        <v>0</v>
      </c>
      <c r="J2432" s="243" t="str">
        <f t="shared" si="677"/>
        <v/>
      </c>
      <c r="K2432" s="244"/>
      <c r="L2432" s="423"/>
      <c r="M2432" s="252"/>
      <c r="N2432" s="315">
        <f>I2432</f>
        <v>0</v>
      </c>
      <c r="O2432" s="424">
        <f>L2432+M2432-N2432</f>
        <v>0</v>
      </c>
      <c r="P2432" s="244"/>
      <c r="Q2432" s="423"/>
      <c r="R2432" s="252"/>
      <c r="S2432" s="429">
        <f>+IF(+(L2432+M2432)&gt;=I2432,+M2432,+(+I2432-L2432))</f>
        <v>0</v>
      </c>
      <c r="T2432" s="315">
        <f>Q2432+R2432-S2432</f>
        <v>0</v>
      </c>
      <c r="U2432" s="252"/>
      <c r="V2432" s="252"/>
      <c r="W2432" s="253"/>
      <c r="X2432" s="313">
        <f t="shared" si="678"/>
        <v>0</v>
      </c>
    </row>
    <row r="2433" spans="2:24" ht="18.600000000000001" hidden="1" thickBot="1">
      <c r="B2433" s="173"/>
      <c r="C2433" s="137">
        <v>5504</v>
      </c>
      <c r="D2433" s="145" t="s">
        <v>1015</v>
      </c>
      <c r="E2433" s="702"/>
      <c r="F2433" s="449"/>
      <c r="G2433" s="245"/>
      <c r="H2433" s="245"/>
      <c r="I2433" s="476">
        <f>F2433+G2433+H2433</f>
        <v>0</v>
      </c>
      <c r="J2433" s="243" t="str">
        <f t="shared" si="677"/>
        <v/>
      </c>
      <c r="K2433" s="244"/>
      <c r="L2433" s="423"/>
      <c r="M2433" s="252"/>
      <c r="N2433" s="315">
        <f>I2433</f>
        <v>0</v>
      </c>
      <c r="O2433" s="424">
        <f>L2433+M2433-N2433</f>
        <v>0</v>
      </c>
      <c r="P2433" s="244"/>
      <c r="Q2433" s="423"/>
      <c r="R2433" s="252"/>
      <c r="S2433" s="429">
        <f>+IF(+(L2433+M2433)&gt;=I2433,+M2433,+(+I2433-L2433))</f>
        <v>0</v>
      </c>
      <c r="T2433" s="315">
        <f>Q2433+R2433-S2433</f>
        <v>0</v>
      </c>
      <c r="U2433" s="252"/>
      <c r="V2433" s="252"/>
      <c r="W2433" s="253"/>
      <c r="X2433" s="313">
        <f t="shared" si="678"/>
        <v>0</v>
      </c>
    </row>
    <row r="2434" spans="2:24" ht="18.600000000000001" hidden="1" thickBot="1">
      <c r="B2434" s="684">
        <v>5700</v>
      </c>
      <c r="C2434" s="964" t="s">
        <v>1016</v>
      </c>
      <c r="D2434" s="965"/>
      <c r="E2434" s="692"/>
      <c r="F2434" s="671">
        <v>0</v>
      </c>
      <c r="G2434" s="671">
        <v>0</v>
      </c>
      <c r="H2434" s="671">
        <v>0</v>
      </c>
      <c r="I2434" s="696">
        <f>SUM(I2435:I2437)</f>
        <v>0</v>
      </c>
      <c r="J2434" s="243" t="str">
        <f t="shared" si="677"/>
        <v/>
      </c>
      <c r="K2434" s="244"/>
      <c r="L2434" s="326">
        <f>SUM(L2435:L2437)</f>
        <v>0</v>
      </c>
      <c r="M2434" s="327">
        <f>SUM(M2435:M2437)</f>
        <v>0</v>
      </c>
      <c r="N2434" s="432">
        <f>SUM(N2435:N2436)</f>
        <v>0</v>
      </c>
      <c r="O2434" s="433">
        <f>SUM(O2435:O2437)</f>
        <v>0</v>
      </c>
      <c r="P2434" s="244"/>
      <c r="Q2434" s="326">
        <f>SUM(Q2435:Q2437)</f>
        <v>0</v>
      </c>
      <c r="R2434" s="327">
        <f>SUM(R2435:R2437)</f>
        <v>0</v>
      </c>
      <c r="S2434" s="327">
        <f>SUM(S2435:S2437)</f>
        <v>0</v>
      </c>
      <c r="T2434" s="327">
        <f>SUM(T2435:T2437)</f>
        <v>0</v>
      </c>
      <c r="U2434" s="327">
        <f>SUM(U2435:U2437)</f>
        <v>0</v>
      </c>
      <c r="V2434" s="327">
        <f>SUM(V2435:V2436)</f>
        <v>0</v>
      </c>
      <c r="W2434" s="433">
        <f>SUM(W2435:W2437)</f>
        <v>0</v>
      </c>
      <c r="X2434" s="313">
        <f t="shared" si="678"/>
        <v>0</v>
      </c>
    </row>
    <row r="2435" spans="2:24" ht="18.600000000000001" hidden="1" thickBot="1">
      <c r="B2435" s="175"/>
      <c r="C2435" s="176">
        <v>5701</v>
      </c>
      <c r="D2435" s="177" t="s">
        <v>1017</v>
      </c>
      <c r="E2435" s="703"/>
      <c r="F2435" s="592">
        <v>0</v>
      </c>
      <c r="G2435" s="592">
        <v>0</v>
      </c>
      <c r="H2435" s="592">
        <v>0</v>
      </c>
      <c r="I2435" s="476">
        <f>F2435+G2435+H2435</f>
        <v>0</v>
      </c>
      <c r="J2435" s="243" t="str">
        <f t="shared" si="677"/>
        <v/>
      </c>
      <c r="K2435" s="244"/>
      <c r="L2435" s="435"/>
      <c r="M2435" s="436"/>
      <c r="N2435" s="330">
        <f>I2435</f>
        <v>0</v>
      </c>
      <c r="O2435" s="424">
        <f>L2435+M2435-N2435</f>
        <v>0</v>
      </c>
      <c r="P2435" s="244"/>
      <c r="Q2435" s="435"/>
      <c r="R2435" s="436"/>
      <c r="S2435" s="429">
        <f>+IF(+(L2435+M2435)&gt;=I2435,+M2435,+(+I2435-L2435))</f>
        <v>0</v>
      </c>
      <c r="T2435" s="315">
        <f>Q2435+R2435-S2435</f>
        <v>0</v>
      </c>
      <c r="U2435" s="436"/>
      <c r="V2435" s="436"/>
      <c r="W2435" s="253"/>
      <c r="X2435" s="313">
        <f t="shared" si="678"/>
        <v>0</v>
      </c>
    </row>
    <row r="2436" spans="2:24" ht="18.600000000000001" hidden="1" thickBot="1">
      <c r="B2436" s="175"/>
      <c r="C2436" s="180">
        <v>5702</v>
      </c>
      <c r="D2436" s="181" t="s">
        <v>1018</v>
      </c>
      <c r="E2436" s="703"/>
      <c r="F2436" s="592">
        <v>0</v>
      </c>
      <c r="G2436" s="592">
        <v>0</v>
      </c>
      <c r="H2436" s="592">
        <v>0</v>
      </c>
      <c r="I2436" s="476">
        <f>F2436+G2436+H2436</f>
        <v>0</v>
      </c>
      <c r="J2436" s="243" t="str">
        <f t="shared" si="677"/>
        <v/>
      </c>
      <c r="K2436" s="244"/>
      <c r="L2436" s="435"/>
      <c r="M2436" s="436"/>
      <c r="N2436" s="330">
        <f>I2436</f>
        <v>0</v>
      </c>
      <c r="O2436" s="424">
        <f>L2436+M2436-N2436</f>
        <v>0</v>
      </c>
      <c r="P2436" s="244"/>
      <c r="Q2436" s="435"/>
      <c r="R2436" s="436"/>
      <c r="S2436" s="429">
        <f>+IF(+(L2436+M2436)&gt;=I2436,+M2436,+(+I2436-L2436))</f>
        <v>0</v>
      </c>
      <c r="T2436" s="315">
        <f>Q2436+R2436-S2436</f>
        <v>0</v>
      </c>
      <c r="U2436" s="436"/>
      <c r="V2436" s="436"/>
      <c r="W2436" s="253"/>
      <c r="X2436" s="313">
        <f t="shared" si="678"/>
        <v>0</v>
      </c>
    </row>
    <row r="2437" spans="2:24" ht="18.600000000000001" hidden="1" thickBot="1">
      <c r="B2437" s="136"/>
      <c r="C2437" s="182">
        <v>4071</v>
      </c>
      <c r="D2437" s="464" t="s">
        <v>1019</v>
      </c>
      <c r="E2437" s="702"/>
      <c r="F2437" s="592">
        <v>0</v>
      </c>
      <c r="G2437" s="592">
        <v>0</v>
      </c>
      <c r="H2437" s="592">
        <v>0</v>
      </c>
      <c r="I2437" s="476">
        <f>F2437+G2437+H2437</f>
        <v>0</v>
      </c>
      <c r="J2437" s="243" t="str">
        <f t="shared" si="677"/>
        <v/>
      </c>
      <c r="K2437" s="244"/>
      <c r="L2437" s="711"/>
      <c r="M2437" s="665"/>
      <c r="N2437" s="665"/>
      <c r="O2437" s="712"/>
      <c r="P2437" s="244"/>
      <c r="Q2437" s="661"/>
      <c r="R2437" s="665"/>
      <c r="S2437" s="665"/>
      <c r="T2437" s="665"/>
      <c r="U2437" s="665"/>
      <c r="V2437" s="665"/>
      <c r="W2437" s="709"/>
      <c r="X2437" s="313">
        <f t="shared" si="678"/>
        <v>0</v>
      </c>
    </row>
    <row r="2438" spans="2:24" ht="16.2" hidden="1" thickBot="1">
      <c r="B2438" s="173"/>
      <c r="C2438" s="183"/>
      <c r="D2438" s="334"/>
      <c r="E2438" s="704"/>
      <c r="F2438" s="248"/>
      <c r="G2438" s="248"/>
      <c r="H2438" s="248"/>
      <c r="I2438" s="249"/>
      <c r="J2438" s="243" t="str">
        <f t="shared" si="677"/>
        <v/>
      </c>
      <c r="K2438" s="244"/>
      <c r="L2438" s="437"/>
      <c r="M2438" s="438"/>
      <c r="N2438" s="323"/>
      <c r="O2438" s="324"/>
      <c r="P2438" s="244"/>
      <c r="Q2438" s="437"/>
      <c r="R2438" s="438"/>
      <c r="S2438" s="323"/>
      <c r="T2438" s="323"/>
      <c r="U2438" s="438"/>
      <c r="V2438" s="323"/>
      <c r="W2438" s="324"/>
      <c r="X2438" s="324"/>
    </row>
    <row r="2439" spans="2:24" ht="18.600000000000001" hidden="1" thickBot="1">
      <c r="B2439" s="697">
        <v>98</v>
      </c>
      <c r="C2439" s="945" t="s">
        <v>1020</v>
      </c>
      <c r="D2439" s="946"/>
      <c r="E2439" s="685"/>
      <c r="F2439" s="688"/>
      <c r="G2439" s="689"/>
      <c r="H2439" s="689"/>
      <c r="I2439" s="690">
        <f>F2439+G2439+H2439</f>
        <v>0</v>
      </c>
      <c r="J2439" s="243" t="str">
        <f t="shared" si="677"/>
        <v/>
      </c>
      <c r="K2439" s="244"/>
      <c r="L2439" s="428"/>
      <c r="M2439" s="254"/>
      <c r="N2439" s="317">
        <f>I2439</f>
        <v>0</v>
      </c>
      <c r="O2439" s="424">
        <f>L2439+M2439-N2439</f>
        <v>0</v>
      </c>
      <c r="P2439" s="244"/>
      <c r="Q2439" s="428"/>
      <c r="R2439" s="254"/>
      <c r="S2439" s="429">
        <f>+IF(+(L2439+M2439)&gt;=I2439,+M2439,+(+I2439-L2439))</f>
        <v>0</v>
      </c>
      <c r="T2439" s="315">
        <f>Q2439+R2439-S2439</f>
        <v>0</v>
      </c>
      <c r="U2439" s="254"/>
      <c r="V2439" s="254"/>
      <c r="W2439" s="253"/>
      <c r="X2439" s="313">
        <f>T2439-U2439-V2439-W2439</f>
        <v>0</v>
      </c>
    </row>
    <row r="2440" spans="2:24" ht="16.8" hidden="1" thickBot="1">
      <c r="B2440" s="184"/>
      <c r="C2440" s="335" t="s">
        <v>1021</v>
      </c>
      <c r="D2440" s="336"/>
      <c r="E2440" s="395"/>
      <c r="F2440" s="395"/>
      <c r="G2440" s="395"/>
      <c r="H2440" s="395"/>
      <c r="I2440" s="337"/>
      <c r="J2440" s="243" t="str">
        <f t="shared" si="677"/>
        <v/>
      </c>
      <c r="K2440" s="244"/>
      <c r="L2440" s="338"/>
      <c r="M2440" s="339"/>
      <c r="N2440" s="339"/>
      <c r="O2440" s="340"/>
      <c r="P2440" s="244"/>
      <c r="Q2440" s="338"/>
      <c r="R2440" s="339"/>
      <c r="S2440" s="339"/>
      <c r="T2440" s="339"/>
      <c r="U2440" s="339"/>
      <c r="V2440" s="339"/>
      <c r="W2440" s="340"/>
      <c r="X2440" s="340"/>
    </row>
    <row r="2441" spans="2:24" ht="16.8" hidden="1" thickBot="1">
      <c r="B2441" s="184"/>
      <c r="C2441" s="341" t="s">
        <v>1022</v>
      </c>
      <c r="D2441" s="334"/>
      <c r="E2441" s="384"/>
      <c r="F2441" s="384"/>
      <c r="G2441" s="384"/>
      <c r="H2441" s="384"/>
      <c r="I2441" s="307"/>
      <c r="J2441" s="243" t="str">
        <f t="shared" si="677"/>
        <v/>
      </c>
      <c r="K2441" s="244"/>
      <c r="L2441" s="342"/>
      <c r="M2441" s="343"/>
      <c r="N2441" s="343"/>
      <c r="O2441" s="344"/>
      <c r="P2441" s="244"/>
      <c r="Q2441" s="342"/>
      <c r="R2441" s="343"/>
      <c r="S2441" s="343"/>
      <c r="T2441" s="343"/>
      <c r="U2441" s="343"/>
      <c r="V2441" s="343"/>
      <c r="W2441" s="344"/>
      <c r="X2441" s="344"/>
    </row>
    <row r="2442" spans="2:24" ht="16.8" hidden="1" thickBot="1">
      <c r="B2442" s="185"/>
      <c r="C2442" s="345" t="s">
        <v>1686</v>
      </c>
      <c r="D2442" s="346"/>
      <c r="E2442" s="396"/>
      <c r="F2442" s="396"/>
      <c r="G2442" s="396"/>
      <c r="H2442" s="396"/>
      <c r="I2442" s="309"/>
      <c r="J2442" s="243" t="str">
        <f t="shared" si="677"/>
        <v/>
      </c>
      <c r="K2442" s="244"/>
      <c r="L2442" s="347"/>
      <c r="M2442" s="348"/>
      <c r="N2442" s="348"/>
      <c r="O2442" s="349"/>
      <c r="P2442" s="244"/>
      <c r="Q2442" s="347"/>
      <c r="R2442" s="348"/>
      <c r="S2442" s="348"/>
      <c r="T2442" s="348"/>
      <c r="U2442" s="348"/>
      <c r="V2442" s="348"/>
      <c r="W2442" s="349"/>
      <c r="X2442" s="349"/>
    </row>
    <row r="2443" spans="2:24" ht="18.600000000000001" thickBot="1">
      <c r="B2443" s="607"/>
      <c r="C2443" s="608" t="s">
        <v>1241</v>
      </c>
      <c r="D2443" s="609" t="s">
        <v>1023</v>
      </c>
      <c r="E2443" s="698"/>
      <c r="F2443" s="698">
        <f>SUM(F2325,F2328,F2334,F2342,F2343,F2361,F2365,F2371,F2374,F2375,F2376,F2377,F2381,F2390,F2396,F2397,F2398,F2399,F2406,F2410,F2411,F2412,F2413,F2416,F2417,F2425,F2428,F2429,F2434)+F2439</f>
        <v>0</v>
      </c>
      <c r="G2443" s="698">
        <f>SUM(G2325,G2328,G2334,G2342,G2343,G2361,G2365,G2371,G2374,G2375,G2376,G2377,G2381,G2390,G2396,G2397,G2398,G2399,G2406,G2410,G2411,G2412,G2413,G2416,G2417,G2425,G2428,G2429,G2434)+G2439</f>
        <v>363000</v>
      </c>
      <c r="H2443" s="698">
        <f>SUM(H2325,H2328,H2334,H2342,H2343,H2361,H2365,H2371,H2374,H2375,H2376,H2377,H2381,H2390,H2396,H2397,H2398,H2399,H2406,H2410,H2411,H2412,H2413,H2416,H2417,H2425,H2428,H2429,H2434)+H2439</f>
        <v>0</v>
      </c>
      <c r="I2443" s="698">
        <f>SUM(I2325,I2328,I2334,I2342,I2343,I2361,I2365,I2371,I2374,I2375,I2376,I2377,I2381,I2390,I2396,I2397,I2398,I2399,I2406,I2410,I2411,I2412,I2413,I2416,I2417,I2425,I2428,I2429,I2434)+I2439</f>
        <v>363000</v>
      </c>
      <c r="J2443" s="243">
        <f t="shared" si="677"/>
        <v>1</v>
      </c>
      <c r="K2443" s="439" t="str">
        <f>LEFT(C2322,1)</f>
        <v>6</v>
      </c>
      <c r="L2443" s="276">
        <f>SUM(L2325,L2328,L2334,L2342,L2343,L2361,L2365,L2371,L2374,L2375,L2376,L2377,L2381,L2390,L2396,L2397,L2398,L2399,L2406,L2410,L2411,L2412,L2413,L2416,L2417,L2425,L2428,L2429,L2434)+L2439</f>
        <v>0</v>
      </c>
      <c r="M2443" s="276">
        <f>SUM(M2325,M2328,M2334,M2342,M2343,M2361,M2365,M2371,M2374,M2375,M2376,M2377,M2381,M2390,M2396,M2397,M2398,M2399,M2406,M2410,M2411,M2412,M2413,M2416,M2417,M2425,M2428,M2429,M2434)+M2439</f>
        <v>0</v>
      </c>
      <c r="N2443" s="276">
        <f>SUM(N2325,N2328,N2334,N2342,N2343,N2361,N2365,N2371,N2374,N2375,N2376,N2377,N2381,N2390,N2396,N2397,N2398,N2399,N2406,N2410,N2411,N2412,N2413,N2416,N2417,N2425,N2428,N2429,N2434)+N2439</f>
        <v>363000</v>
      </c>
      <c r="O2443" s="276">
        <f>SUM(O2325,O2328,O2334,O2342,O2343,O2361,O2365,O2371,O2374,O2375,O2376,O2377,O2381,O2390,O2396,O2397,O2398,O2399,O2406,O2410,O2411,O2412,O2413,O2416,O2417,O2425,O2428,O2429,O2434)+O2439</f>
        <v>-363000</v>
      </c>
      <c r="P2443" s="222"/>
      <c r="Q2443" s="276">
        <f t="shared" ref="Q2443:W2443" si="681">SUM(Q2325,Q2328,Q2334,Q2342,Q2343,Q2361,Q2365,Q2371,Q2374,Q2375,Q2376,Q2377,Q2381,Q2390,Q2396,Q2397,Q2398,Q2399,Q2406,Q2410,Q2411,Q2412,Q2413,Q2416,Q2417,Q2425,Q2428,Q2429,Q2434)+Q2439</f>
        <v>0</v>
      </c>
      <c r="R2443" s="276">
        <f t="shared" si="681"/>
        <v>0</v>
      </c>
      <c r="S2443" s="276">
        <f t="shared" si="681"/>
        <v>363000</v>
      </c>
      <c r="T2443" s="276">
        <f t="shared" si="681"/>
        <v>-363000</v>
      </c>
      <c r="U2443" s="276">
        <f t="shared" si="681"/>
        <v>0</v>
      </c>
      <c r="V2443" s="276">
        <f t="shared" si="681"/>
        <v>0</v>
      </c>
      <c r="W2443" s="276">
        <f t="shared" si="681"/>
        <v>0</v>
      </c>
      <c r="X2443" s="313">
        <f>T2443-U2443-V2443-W2443</f>
        <v>-363000</v>
      </c>
    </row>
    <row r="2444" spans="2:24">
      <c r="B2444" s="554" t="s">
        <v>32</v>
      </c>
      <c r="C2444" s="186"/>
      <c r="I2444" s="219"/>
      <c r="J2444" s="221">
        <f>J2443</f>
        <v>1</v>
      </c>
      <c r="P2444"/>
    </row>
    <row r="2445" spans="2:24">
      <c r="B2445" s="392"/>
      <c r="C2445" s="392"/>
      <c r="D2445" s="393"/>
      <c r="E2445" s="392"/>
      <c r="F2445" s="392"/>
      <c r="G2445" s="392"/>
      <c r="H2445" s="392"/>
      <c r="I2445" s="394"/>
      <c r="J2445" s="221">
        <f>J2443</f>
        <v>1</v>
      </c>
      <c r="L2445" s="392"/>
      <c r="M2445" s="392"/>
      <c r="N2445" s="394"/>
      <c r="O2445" s="394"/>
      <c r="P2445" s="394"/>
      <c r="Q2445" s="392"/>
      <c r="R2445" s="392"/>
      <c r="S2445" s="394"/>
      <c r="T2445" s="394"/>
      <c r="U2445" s="392"/>
      <c r="V2445" s="394"/>
      <c r="W2445" s="394"/>
      <c r="X2445" s="394"/>
    </row>
    <row r="2446" spans="2:24" ht="18" hidden="1">
      <c r="B2446" s="402"/>
      <c r="C2446" s="402"/>
      <c r="D2446" s="402"/>
      <c r="E2446" s="402"/>
      <c r="F2446" s="402"/>
      <c r="G2446" s="402"/>
      <c r="H2446" s="402"/>
      <c r="I2446" s="484"/>
      <c r="J2446" s="440">
        <f>(IF(E2443&lt;&gt;0,$G$2,IF(I2443&lt;&gt;0,$G$2,"")))</f>
        <v>0</v>
      </c>
    </row>
    <row r="2447" spans="2:24" ht="18" hidden="1">
      <c r="B2447" s="402"/>
      <c r="C2447" s="402"/>
      <c r="D2447" s="474"/>
      <c r="E2447" s="402"/>
      <c r="F2447" s="402"/>
      <c r="G2447" s="402"/>
      <c r="H2447" s="402"/>
      <c r="I2447" s="484"/>
      <c r="J2447" s="440" t="str">
        <f>(IF(E2444&lt;&gt;0,$G$2,IF(I2444&lt;&gt;0,$G$2,"")))</f>
        <v/>
      </c>
    </row>
    <row r="2448" spans="2:24">
      <c r="E2448" s="278"/>
      <c r="F2448" s="278"/>
      <c r="G2448" s="278"/>
      <c r="H2448" s="278"/>
      <c r="I2448" s="282"/>
      <c r="J2448" s="221">
        <f>(IF($E2584&lt;&gt;0,$J$2,IF($I2584&lt;&gt;0,$J$2,"")))</f>
        <v>1</v>
      </c>
      <c r="L2448" s="278"/>
      <c r="M2448" s="278"/>
      <c r="N2448" s="282"/>
      <c r="O2448" s="282"/>
      <c r="P2448" s="282"/>
      <c r="Q2448" s="278"/>
      <c r="R2448" s="278"/>
      <c r="S2448" s="282"/>
      <c r="T2448" s="282"/>
      <c r="U2448" s="278"/>
      <c r="V2448" s="282"/>
      <c r="W2448" s="282"/>
    </row>
    <row r="2449" spans="2:24">
      <c r="C2449" s="227"/>
      <c r="D2449" s="228"/>
      <c r="E2449" s="278"/>
      <c r="F2449" s="278"/>
      <c r="G2449" s="278"/>
      <c r="H2449" s="278"/>
      <c r="I2449" s="282"/>
      <c r="J2449" s="221">
        <f>(IF($E2584&lt;&gt;0,$J$2,IF($I2584&lt;&gt;0,$J$2,"")))</f>
        <v>1</v>
      </c>
      <c r="L2449" s="278"/>
      <c r="M2449" s="278"/>
      <c r="N2449" s="282"/>
      <c r="O2449" s="282"/>
      <c r="P2449" s="282"/>
      <c r="Q2449" s="278"/>
      <c r="R2449" s="278"/>
      <c r="S2449" s="282"/>
      <c r="T2449" s="282"/>
      <c r="U2449" s="278"/>
      <c r="V2449" s="282"/>
      <c r="W2449" s="282"/>
    </row>
    <row r="2450" spans="2:24">
      <c r="B2450" s="935" t="str">
        <f>$B$7</f>
        <v>БЮДЖЕТ - НАЧАЛЕН ПЛАН
ПО ПЪЛНА ЕДИННА БЮДЖЕТНА КЛАСИФИКАЦИЯ</v>
      </c>
      <c r="C2450" s="936"/>
      <c r="D2450" s="936"/>
      <c r="E2450" s="278"/>
      <c r="F2450" s="278"/>
      <c r="G2450" s="278"/>
      <c r="H2450" s="278"/>
      <c r="I2450" s="282"/>
      <c r="J2450" s="221">
        <f>(IF($E2584&lt;&gt;0,$J$2,IF($I2584&lt;&gt;0,$J$2,"")))</f>
        <v>1</v>
      </c>
      <c r="L2450" s="278"/>
      <c r="M2450" s="278"/>
      <c r="N2450" s="282"/>
      <c r="O2450" s="282"/>
      <c r="P2450" s="282"/>
      <c r="Q2450" s="278"/>
      <c r="R2450" s="278"/>
      <c r="S2450" s="282"/>
      <c r="T2450" s="282"/>
      <c r="U2450" s="278"/>
      <c r="V2450" s="282"/>
      <c r="W2450" s="282"/>
    </row>
    <row r="2451" spans="2:24">
      <c r="C2451" s="227"/>
      <c r="D2451" s="228"/>
      <c r="E2451" s="279" t="s">
        <v>1654</v>
      </c>
      <c r="F2451" s="279" t="s">
        <v>1522</v>
      </c>
      <c r="G2451" s="278"/>
      <c r="H2451" s="278"/>
      <c r="I2451" s="282"/>
      <c r="J2451" s="221">
        <f>(IF($E2584&lt;&gt;0,$J$2,IF($I2584&lt;&gt;0,$J$2,"")))</f>
        <v>1</v>
      </c>
      <c r="L2451" s="278"/>
      <c r="M2451" s="278"/>
      <c r="N2451" s="282"/>
      <c r="O2451" s="282"/>
      <c r="P2451" s="282"/>
      <c r="Q2451" s="278"/>
      <c r="R2451" s="278"/>
      <c r="S2451" s="282"/>
      <c r="T2451" s="282"/>
      <c r="U2451" s="278"/>
      <c r="V2451" s="282"/>
      <c r="W2451" s="282"/>
    </row>
    <row r="2452" spans="2:24" ht="17.399999999999999">
      <c r="B2452" s="937" t="str">
        <f>$B$9</f>
        <v>Маджарово</v>
      </c>
      <c r="C2452" s="938"/>
      <c r="D2452" s="939"/>
      <c r="E2452" s="578">
        <f>$E$9</f>
        <v>45292</v>
      </c>
      <c r="F2452" s="579">
        <f>$F$9</f>
        <v>45657</v>
      </c>
      <c r="G2452" s="278"/>
      <c r="H2452" s="278"/>
      <c r="I2452" s="282"/>
      <c r="J2452" s="221">
        <f>(IF($E2584&lt;&gt;0,$J$2,IF($I2584&lt;&gt;0,$J$2,"")))</f>
        <v>1</v>
      </c>
      <c r="L2452" s="278"/>
      <c r="M2452" s="278"/>
      <c r="N2452" s="282"/>
      <c r="O2452" s="282"/>
      <c r="P2452" s="282"/>
      <c r="Q2452" s="278"/>
      <c r="R2452" s="278"/>
      <c r="S2452" s="282"/>
      <c r="T2452" s="282"/>
      <c r="U2452" s="278"/>
      <c r="V2452" s="282"/>
      <c r="W2452" s="282"/>
    </row>
    <row r="2453" spans="2:24">
      <c r="B2453" s="230" t="str">
        <f>$B$10</f>
        <v>(наименование на разпоредителя с бюджет)</v>
      </c>
      <c r="E2453" s="278"/>
      <c r="F2453" s="280">
        <f>$F$10</f>
        <v>0</v>
      </c>
      <c r="G2453" s="278"/>
      <c r="H2453" s="278"/>
      <c r="I2453" s="282"/>
      <c r="J2453" s="221">
        <f>(IF($E2584&lt;&gt;0,$J$2,IF($I2584&lt;&gt;0,$J$2,"")))</f>
        <v>1</v>
      </c>
      <c r="L2453" s="278"/>
      <c r="M2453" s="278"/>
      <c r="N2453" s="282"/>
      <c r="O2453" s="282"/>
      <c r="P2453" s="282"/>
      <c r="Q2453" s="278"/>
      <c r="R2453" s="278"/>
      <c r="S2453" s="282"/>
      <c r="T2453" s="282"/>
      <c r="U2453" s="278"/>
      <c r="V2453" s="282"/>
      <c r="W2453" s="282"/>
    </row>
    <row r="2454" spans="2:24">
      <c r="B2454" s="230"/>
      <c r="E2454" s="281"/>
      <c r="F2454" s="278"/>
      <c r="G2454" s="278"/>
      <c r="H2454" s="278"/>
      <c r="I2454" s="282"/>
      <c r="J2454" s="221">
        <f>(IF($E2584&lt;&gt;0,$J$2,IF($I2584&lt;&gt;0,$J$2,"")))</f>
        <v>1</v>
      </c>
      <c r="L2454" s="278"/>
      <c r="M2454" s="278"/>
      <c r="N2454" s="282"/>
      <c r="O2454" s="282"/>
      <c r="P2454" s="282"/>
      <c r="Q2454" s="278"/>
      <c r="R2454" s="278"/>
      <c r="S2454" s="282"/>
      <c r="T2454" s="282"/>
      <c r="U2454" s="278"/>
      <c r="V2454" s="282"/>
      <c r="W2454" s="282"/>
    </row>
    <row r="2455" spans="2:24" ht="18">
      <c r="B2455" s="906" t="str">
        <f>$B$12</f>
        <v>Маджарово</v>
      </c>
      <c r="C2455" s="907"/>
      <c r="D2455" s="908"/>
      <c r="E2455" s="229" t="s">
        <v>1655</v>
      </c>
      <c r="F2455" s="580" t="str">
        <f>$F$12</f>
        <v>7604</v>
      </c>
      <c r="G2455" s="278"/>
      <c r="H2455" s="278"/>
      <c r="I2455" s="282"/>
      <c r="J2455" s="221">
        <f>(IF($E2584&lt;&gt;0,$J$2,IF($I2584&lt;&gt;0,$J$2,"")))</f>
        <v>1</v>
      </c>
      <c r="L2455" s="278"/>
      <c r="M2455" s="278"/>
      <c r="N2455" s="282"/>
      <c r="O2455" s="282"/>
      <c r="P2455" s="282"/>
      <c r="Q2455" s="278"/>
      <c r="R2455" s="278"/>
      <c r="S2455" s="282"/>
      <c r="T2455" s="282"/>
      <c r="U2455" s="278"/>
      <c r="V2455" s="282"/>
      <c r="W2455" s="282"/>
    </row>
    <row r="2456" spans="2:24">
      <c r="B2456" s="581" t="str">
        <f>$B$13</f>
        <v>(наименование на първостепенния разпоредител с бюджет)</v>
      </c>
      <c r="E2456" s="281" t="s">
        <v>1656</v>
      </c>
      <c r="F2456" s="278"/>
      <c r="G2456" s="278"/>
      <c r="H2456" s="278"/>
      <c r="I2456" s="282"/>
      <c r="J2456" s="221">
        <f>(IF($E2584&lt;&gt;0,$J$2,IF($I2584&lt;&gt;0,$J$2,"")))</f>
        <v>1</v>
      </c>
      <c r="L2456" s="278"/>
      <c r="M2456" s="278"/>
      <c r="N2456" s="282"/>
      <c r="O2456" s="282"/>
      <c r="P2456" s="282"/>
      <c r="Q2456" s="278"/>
      <c r="R2456" s="278"/>
      <c r="S2456" s="282"/>
      <c r="T2456" s="282"/>
      <c r="U2456" s="278"/>
      <c r="V2456" s="282"/>
      <c r="W2456" s="282"/>
    </row>
    <row r="2457" spans="2:24" ht="18">
      <c r="B2457" s="230"/>
      <c r="D2457" s="441"/>
      <c r="E2457" s="277"/>
      <c r="F2457" s="277"/>
      <c r="G2457" s="277"/>
      <c r="H2457" s="277"/>
      <c r="I2457" s="384"/>
      <c r="J2457" s="221">
        <f>(IF($E2584&lt;&gt;0,$J$2,IF($I2584&lt;&gt;0,$J$2,"")))</f>
        <v>1</v>
      </c>
      <c r="L2457" s="278"/>
      <c r="M2457" s="278"/>
      <c r="N2457" s="282"/>
      <c r="O2457" s="282"/>
      <c r="P2457" s="282"/>
      <c r="Q2457" s="278"/>
      <c r="R2457" s="278"/>
      <c r="S2457" s="282"/>
      <c r="T2457" s="282"/>
      <c r="U2457" s="278"/>
      <c r="V2457" s="282"/>
      <c r="W2457" s="282"/>
    </row>
    <row r="2458" spans="2:24" ht="16.8" thickBot="1">
      <c r="C2458" s="227"/>
      <c r="D2458" s="228"/>
      <c r="E2458" s="278"/>
      <c r="F2458" s="281"/>
      <c r="G2458" s="281"/>
      <c r="H2458" s="281"/>
      <c r="I2458" s="284" t="s">
        <v>1657</v>
      </c>
      <c r="J2458" s="221">
        <f>(IF($E2584&lt;&gt;0,$J$2,IF($I2584&lt;&gt;0,$J$2,"")))</f>
        <v>1</v>
      </c>
      <c r="L2458" s="283" t="s">
        <v>91</v>
      </c>
      <c r="M2458" s="278"/>
      <c r="N2458" s="282"/>
      <c r="O2458" s="284" t="s">
        <v>1657</v>
      </c>
      <c r="P2458" s="282"/>
      <c r="Q2458" s="283" t="s">
        <v>92</v>
      </c>
      <c r="R2458" s="278"/>
      <c r="S2458" s="282"/>
      <c r="T2458" s="284" t="s">
        <v>1657</v>
      </c>
      <c r="U2458" s="278"/>
      <c r="V2458" s="282"/>
      <c r="W2458" s="284" t="s">
        <v>1657</v>
      </c>
    </row>
    <row r="2459" spans="2:24" ht="18.600000000000001" thickBot="1">
      <c r="B2459" s="672"/>
      <c r="C2459" s="673"/>
      <c r="D2459" s="674" t="s">
        <v>1054</v>
      </c>
      <c r="E2459" s="675"/>
      <c r="F2459" s="956" t="s">
        <v>1459</v>
      </c>
      <c r="G2459" s="957"/>
      <c r="H2459" s="958"/>
      <c r="I2459" s="959"/>
      <c r="J2459" s="221">
        <f>(IF($E2584&lt;&gt;0,$J$2,IF($I2584&lt;&gt;0,$J$2,"")))</f>
        <v>1</v>
      </c>
      <c r="L2459" s="916" t="s">
        <v>1893</v>
      </c>
      <c r="M2459" s="916" t="s">
        <v>1894</v>
      </c>
      <c r="N2459" s="918" t="s">
        <v>1895</v>
      </c>
      <c r="O2459" s="918" t="s">
        <v>93</v>
      </c>
      <c r="P2459" s="222"/>
      <c r="Q2459" s="918" t="s">
        <v>1896</v>
      </c>
      <c r="R2459" s="918" t="s">
        <v>1897</v>
      </c>
      <c r="S2459" s="918" t="s">
        <v>1898</v>
      </c>
      <c r="T2459" s="918" t="s">
        <v>94</v>
      </c>
      <c r="U2459" s="409" t="s">
        <v>95</v>
      </c>
      <c r="V2459" s="410"/>
      <c r="W2459" s="411"/>
      <c r="X2459" s="291"/>
    </row>
    <row r="2460" spans="2:24" ht="31.8" thickBot="1">
      <c r="B2460" s="676" t="s">
        <v>1573</v>
      </c>
      <c r="C2460" s="677" t="s">
        <v>1658</v>
      </c>
      <c r="D2460" s="678" t="s">
        <v>1055</v>
      </c>
      <c r="E2460" s="679"/>
      <c r="F2460" s="605" t="s">
        <v>1460</v>
      </c>
      <c r="G2460" s="605" t="s">
        <v>1461</v>
      </c>
      <c r="H2460" s="605" t="s">
        <v>1458</v>
      </c>
      <c r="I2460" s="605" t="s">
        <v>1048</v>
      </c>
      <c r="J2460" s="221">
        <f>(IF($E2584&lt;&gt;0,$J$2,IF($I2584&lt;&gt;0,$J$2,"")))</f>
        <v>1</v>
      </c>
      <c r="L2460" s="970"/>
      <c r="M2460" s="955"/>
      <c r="N2460" s="970"/>
      <c r="O2460" s="955"/>
      <c r="P2460" s="222"/>
      <c r="Q2460" s="967"/>
      <c r="R2460" s="967"/>
      <c r="S2460" s="967"/>
      <c r="T2460" s="967"/>
      <c r="U2460" s="412">
        <f>$C$3</f>
        <v>2024</v>
      </c>
      <c r="V2460" s="412">
        <f>$C$3+1</f>
        <v>2025</v>
      </c>
      <c r="W2460" s="412" t="str">
        <f>CONCATENATE("след ",$C$3+1)</f>
        <v>след 2025</v>
      </c>
      <c r="X2460" s="413" t="s">
        <v>96</v>
      </c>
    </row>
    <row r="2461" spans="2:24" ht="18" thickBot="1">
      <c r="B2461" s="506"/>
      <c r="C2461" s="397"/>
      <c r="D2461" s="295" t="s">
        <v>1243</v>
      </c>
      <c r="E2461" s="699"/>
      <c r="F2461" s="296"/>
      <c r="G2461" s="296"/>
      <c r="H2461" s="296"/>
      <c r="I2461" s="483"/>
      <c r="J2461" s="221">
        <f>(IF($E2584&lt;&gt;0,$J$2,IF($I2584&lt;&gt;0,$J$2,"")))</f>
        <v>1</v>
      </c>
      <c r="L2461" s="297" t="s">
        <v>97</v>
      </c>
      <c r="M2461" s="297" t="s">
        <v>98</v>
      </c>
      <c r="N2461" s="298" t="s">
        <v>99</v>
      </c>
      <c r="O2461" s="298" t="s">
        <v>100</v>
      </c>
      <c r="P2461" s="222"/>
      <c r="Q2461" s="504" t="s">
        <v>101</v>
      </c>
      <c r="R2461" s="504" t="s">
        <v>102</v>
      </c>
      <c r="S2461" s="504" t="s">
        <v>103</v>
      </c>
      <c r="T2461" s="504" t="s">
        <v>104</v>
      </c>
      <c r="U2461" s="504" t="s">
        <v>1025</v>
      </c>
      <c r="V2461" s="504" t="s">
        <v>1026</v>
      </c>
      <c r="W2461" s="504" t="s">
        <v>1027</v>
      </c>
      <c r="X2461" s="414" t="s">
        <v>1028</v>
      </c>
    </row>
    <row r="2462" spans="2:24" ht="122.4" thickBot="1">
      <c r="B2462" s="236"/>
      <c r="C2462" s="511">
        <f>VLOOKUP(D2462,OP_LIST2,2,FALSE)</f>
        <v>0</v>
      </c>
      <c r="D2462" s="512" t="s">
        <v>943</v>
      </c>
      <c r="E2462" s="700"/>
      <c r="F2462" s="368"/>
      <c r="G2462" s="368"/>
      <c r="H2462" s="368"/>
      <c r="I2462" s="303"/>
      <c r="J2462" s="221">
        <f>(IF($E2584&lt;&gt;0,$J$2,IF($I2584&lt;&gt;0,$J$2,"")))</f>
        <v>1</v>
      </c>
      <c r="L2462" s="415" t="s">
        <v>1029</v>
      </c>
      <c r="M2462" s="415" t="s">
        <v>1029</v>
      </c>
      <c r="N2462" s="415" t="s">
        <v>1030</v>
      </c>
      <c r="O2462" s="415" t="s">
        <v>1031</v>
      </c>
      <c r="P2462" s="222"/>
      <c r="Q2462" s="415" t="s">
        <v>1029</v>
      </c>
      <c r="R2462" s="415" t="s">
        <v>1029</v>
      </c>
      <c r="S2462" s="415" t="s">
        <v>1056</v>
      </c>
      <c r="T2462" s="415" t="s">
        <v>1033</v>
      </c>
      <c r="U2462" s="415" t="s">
        <v>1029</v>
      </c>
      <c r="V2462" s="415" t="s">
        <v>1029</v>
      </c>
      <c r="W2462" s="415" t="s">
        <v>1029</v>
      </c>
      <c r="X2462" s="306" t="s">
        <v>1034</v>
      </c>
    </row>
    <row r="2463" spans="2:24" ht="18" thickBot="1">
      <c r="B2463" s="510"/>
      <c r="C2463" s="513">
        <f>VLOOKUP(D2464,EBK_DEIN2,2,FALSE)</f>
        <v>6604</v>
      </c>
      <c r="D2463" s="505" t="s">
        <v>1443</v>
      </c>
      <c r="E2463" s="701"/>
      <c r="F2463" s="368"/>
      <c r="G2463" s="368"/>
      <c r="H2463" s="368"/>
      <c r="I2463" s="303"/>
      <c r="J2463" s="221">
        <f>(IF($E2584&lt;&gt;0,$J$2,IF($I2584&lt;&gt;0,$J$2,"")))</f>
        <v>1</v>
      </c>
      <c r="L2463" s="416"/>
      <c r="M2463" s="416"/>
      <c r="N2463" s="344"/>
      <c r="O2463" s="417"/>
      <c r="P2463" s="222"/>
      <c r="Q2463" s="416"/>
      <c r="R2463" s="416"/>
      <c r="S2463" s="344"/>
      <c r="T2463" s="417"/>
      <c r="U2463" s="416"/>
      <c r="V2463" s="344"/>
      <c r="W2463" s="417"/>
      <c r="X2463" s="418"/>
    </row>
    <row r="2464" spans="2:24" ht="18">
      <c r="B2464" s="419"/>
      <c r="C2464" s="238"/>
      <c r="D2464" s="502" t="s">
        <v>891</v>
      </c>
      <c r="E2464" s="701"/>
      <c r="F2464" s="368"/>
      <c r="G2464" s="368"/>
      <c r="H2464" s="368"/>
      <c r="I2464" s="303"/>
      <c r="J2464" s="221">
        <f>(IF($E2584&lt;&gt;0,$J$2,IF($I2584&lt;&gt;0,$J$2,"")))</f>
        <v>1</v>
      </c>
      <c r="L2464" s="416"/>
      <c r="M2464" s="416"/>
      <c r="N2464" s="344"/>
      <c r="O2464" s="420">
        <f>SUMIF(O2467:O2468,"&lt;0")+SUMIF(O2470:O2474,"&lt;0")+SUMIF(O2476:O2483,"&lt;0")+SUMIF(O2485:O2501,"&lt;0")+SUMIF(O2507:O2511,"&lt;0")+SUMIF(O2513:O2518,"&lt;0")+SUMIF(O2524:O2530,"&lt;0")+SUMIF(O2537:O2538,"&lt;0")+SUMIF(O2541:O2546,"&lt;0")+SUMIF(O2548:O2553,"&lt;0")+SUMIF(O2557,"&lt;0")+SUMIF(O2559:O2565,"&lt;0")+SUMIF(O2567:O2569,"&lt;0")+SUMIF(O2571:O2574,"&lt;0")+SUMIF(O2576:O2577,"&lt;0")+SUMIF(O2580,"&lt;0")</f>
        <v>-65700</v>
      </c>
      <c r="P2464" s="222"/>
      <c r="Q2464" s="416"/>
      <c r="R2464" s="416"/>
      <c r="S2464" s="344"/>
      <c r="T2464" s="420">
        <f>SUMIF(T2467:T2468,"&lt;0")+SUMIF(T2470:T2474,"&lt;0")+SUMIF(T2476:T2483,"&lt;0")+SUMIF(T2485:T2501,"&lt;0")+SUMIF(T2507:T2511,"&lt;0")+SUMIF(T2513:T2518,"&lt;0")+SUMIF(T2524:T2530,"&lt;0")+SUMIF(T2537:T2538,"&lt;0")+SUMIF(T2541:T2546,"&lt;0")+SUMIF(T2548:T2553,"&lt;0")+SUMIF(T2557,"&lt;0")+SUMIF(T2559:T2565,"&lt;0")+SUMIF(T2567:T2569,"&lt;0")+SUMIF(T2571:T2574,"&lt;0")+SUMIF(T2576:T2577,"&lt;0")+SUMIF(T2580,"&lt;0")</f>
        <v>-65700</v>
      </c>
      <c r="U2464" s="416"/>
      <c r="V2464" s="344"/>
      <c r="W2464" s="417"/>
      <c r="X2464" s="308"/>
    </row>
    <row r="2465" spans="2:24" ht="18.600000000000001" thickBot="1">
      <c r="B2465" s="354"/>
      <c r="C2465" s="238"/>
      <c r="D2465" s="292" t="s">
        <v>1057</v>
      </c>
      <c r="E2465" s="701"/>
      <c r="F2465" s="368"/>
      <c r="G2465" s="368"/>
      <c r="H2465" s="368"/>
      <c r="I2465" s="303"/>
      <c r="J2465" s="221">
        <f>(IF($E2584&lt;&gt;0,$J$2,IF($I2584&lt;&gt;0,$J$2,"")))</f>
        <v>1</v>
      </c>
      <c r="L2465" s="416"/>
      <c r="M2465" s="416"/>
      <c r="N2465" s="344"/>
      <c r="O2465" s="417"/>
      <c r="P2465" s="222"/>
      <c r="Q2465" s="416"/>
      <c r="R2465" s="416"/>
      <c r="S2465" s="344"/>
      <c r="T2465" s="417"/>
      <c r="U2465" s="416"/>
      <c r="V2465" s="344"/>
      <c r="W2465" s="417"/>
      <c r="X2465" s="310"/>
    </row>
    <row r="2466" spans="2:24" ht="18.600000000000001" hidden="1" thickBot="1">
      <c r="B2466" s="680">
        <v>100</v>
      </c>
      <c r="C2466" s="960" t="s">
        <v>1244</v>
      </c>
      <c r="D2466" s="961"/>
      <c r="E2466" s="681"/>
      <c r="F2466" s="682">
        <f>SUM(F2467:F2468)</f>
        <v>0</v>
      </c>
      <c r="G2466" s="683">
        <f>SUM(G2467:G2468)</f>
        <v>0</v>
      </c>
      <c r="H2466" s="683">
        <f>SUM(H2467:H2468)</f>
        <v>0</v>
      </c>
      <c r="I2466" s="683">
        <f>SUM(I2467:I2468)</f>
        <v>0</v>
      </c>
      <c r="J2466" s="243" t="str">
        <f t="shared" ref="J2466:J2497" si="682">(IF($E2466&lt;&gt;0,$J$2,IF($I2466&lt;&gt;0,$J$2,"")))</f>
        <v/>
      </c>
      <c r="K2466" s="244"/>
      <c r="L2466" s="311">
        <f>SUM(L2467:L2468)</f>
        <v>0</v>
      </c>
      <c r="M2466" s="312">
        <f>SUM(M2467:M2468)</f>
        <v>0</v>
      </c>
      <c r="N2466" s="421">
        <f>SUM(N2467:N2468)</f>
        <v>0</v>
      </c>
      <c r="O2466" s="422">
        <f>SUM(O2467:O2468)</f>
        <v>0</v>
      </c>
      <c r="P2466" s="244"/>
      <c r="Q2466" s="705"/>
      <c r="R2466" s="706"/>
      <c r="S2466" s="707"/>
      <c r="T2466" s="706"/>
      <c r="U2466" s="706"/>
      <c r="V2466" s="706"/>
      <c r="W2466" s="708"/>
      <c r="X2466" s="313">
        <f t="shared" ref="X2466:X2497" si="683">T2466-U2466-V2466-W2466</f>
        <v>0</v>
      </c>
    </row>
    <row r="2467" spans="2:24" ht="18.600000000000001" hidden="1" thickBot="1">
      <c r="B2467" s="140"/>
      <c r="C2467" s="144">
        <v>101</v>
      </c>
      <c r="D2467" s="138" t="s">
        <v>1245</v>
      </c>
      <c r="E2467" s="702"/>
      <c r="F2467" s="449"/>
      <c r="G2467" s="245"/>
      <c r="H2467" s="245"/>
      <c r="I2467" s="476">
        <f>F2467+G2467+H2467</f>
        <v>0</v>
      </c>
      <c r="J2467" s="243" t="str">
        <f t="shared" si="682"/>
        <v/>
      </c>
      <c r="K2467" s="244"/>
      <c r="L2467" s="423"/>
      <c r="M2467" s="252"/>
      <c r="N2467" s="315">
        <f>I2467</f>
        <v>0</v>
      </c>
      <c r="O2467" s="424">
        <f>L2467+M2467-N2467</f>
        <v>0</v>
      </c>
      <c r="P2467" s="244"/>
      <c r="Q2467" s="661"/>
      <c r="R2467" s="665"/>
      <c r="S2467" s="665"/>
      <c r="T2467" s="665"/>
      <c r="U2467" s="665"/>
      <c r="V2467" s="665"/>
      <c r="W2467" s="709"/>
      <c r="X2467" s="313">
        <f t="shared" si="683"/>
        <v>0</v>
      </c>
    </row>
    <row r="2468" spans="2:24" ht="18.600000000000001" hidden="1" thickBot="1">
      <c r="B2468" s="140"/>
      <c r="C2468" s="137">
        <v>102</v>
      </c>
      <c r="D2468" s="139" t="s">
        <v>1246</v>
      </c>
      <c r="E2468" s="702"/>
      <c r="F2468" s="449"/>
      <c r="G2468" s="245"/>
      <c r="H2468" s="245"/>
      <c r="I2468" s="476">
        <f>F2468+G2468+H2468</f>
        <v>0</v>
      </c>
      <c r="J2468" s="243" t="str">
        <f t="shared" si="682"/>
        <v/>
      </c>
      <c r="K2468" s="244"/>
      <c r="L2468" s="423"/>
      <c r="M2468" s="252"/>
      <c r="N2468" s="315">
        <f>I2468</f>
        <v>0</v>
      </c>
      <c r="O2468" s="424">
        <f>L2468+M2468-N2468</f>
        <v>0</v>
      </c>
      <c r="P2468" s="244"/>
      <c r="Q2468" s="661"/>
      <c r="R2468" s="665"/>
      <c r="S2468" s="665"/>
      <c r="T2468" s="665"/>
      <c r="U2468" s="665"/>
      <c r="V2468" s="665"/>
      <c r="W2468" s="709"/>
      <c r="X2468" s="313">
        <f t="shared" si="683"/>
        <v>0</v>
      </c>
    </row>
    <row r="2469" spans="2:24" ht="18.600000000000001" hidden="1" thickBot="1">
      <c r="B2469" s="684">
        <v>200</v>
      </c>
      <c r="C2469" s="968" t="s">
        <v>1247</v>
      </c>
      <c r="D2469" s="968"/>
      <c r="E2469" s="685"/>
      <c r="F2469" s="686">
        <f>SUM(F2470:F2474)</f>
        <v>0</v>
      </c>
      <c r="G2469" s="687">
        <f>SUM(G2470:G2474)</f>
        <v>0</v>
      </c>
      <c r="H2469" s="687">
        <f>SUM(H2470:H2474)</f>
        <v>0</v>
      </c>
      <c r="I2469" s="687">
        <f>SUM(I2470:I2474)</f>
        <v>0</v>
      </c>
      <c r="J2469" s="243" t="str">
        <f t="shared" si="682"/>
        <v/>
      </c>
      <c r="K2469" s="244"/>
      <c r="L2469" s="316">
        <f>SUM(L2470:L2474)</f>
        <v>0</v>
      </c>
      <c r="M2469" s="317">
        <f>SUM(M2470:M2474)</f>
        <v>0</v>
      </c>
      <c r="N2469" s="425">
        <f>SUM(N2470:N2474)</f>
        <v>0</v>
      </c>
      <c r="O2469" s="426">
        <f>SUM(O2470:O2474)</f>
        <v>0</v>
      </c>
      <c r="P2469" s="244"/>
      <c r="Q2469" s="663"/>
      <c r="R2469" s="664"/>
      <c r="S2469" s="664"/>
      <c r="T2469" s="664"/>
      <c r="U2469" s="664"/>
      <c r="V2469" s="664"/>
      <c r="W2469" s="710"/>
      <c r="X2469" s="313">
        <f t="shared" si="683"/>
        <v>0</v>
      </c>
    </row>
    <row r="2470" spans="2:24" ht="18.600000000000001" hidden="1" thickBot="1">
      <c r="B2470" s="143"/>
      <c r="C2470" s="144">
        <v>201</v>
      </c>
      <c r="D2470" s="138" t="s">
        <v>1248</v>
      </c>
      <c r="E2470" s="702"/>
      <c r="F2470" s="449"/>
      <c r="G2470" s="245"/>
      <c r="H2470" s="245"/>
      <c r="I2470" s="476">
        <f>F2470+G2470+H2470</f>
        <v>0</v>
      </c>
      <c r="J2470" s="243" t="str">
        <f t="shared" si="682"/>
        <v/>
      </c>
      <c r="K2470" s="244"/>
      <c r="L2470" s="423"/>
      <c r="M2470" s="252"/>
      <c r="N2470" s="315">
        <f>I2470</f>
        <v>0</v>
      </c>
      <c r="O2470" s="424">
        <f>L2470+M2470-N2470</f>
        <v>0</v>
      </c>
      <c r="P2470" s="244"/>
      <c r="Q2470" s="661"/>
      <c r="R2470" s="665"/>
      <c r="S2470" s="665"/>
      <c r="T2470" s="665"/>
      <c r="U2470" s="665"/>
      <c r="V2470" s="665"/>
      <c r="W2470" s="709"/>
      <c r="X2470" s="313">
        <f t="shared" si="683"/>
        <v>0</v>
      </c>
    </row>
    <row r="2471" spans="2:24" ht="18.600000000000001" hidden="1" thickBot="1">
      <c r="B2471" s="136"/>
      <c r="C2471" s="137">
        <v>202</v>
      </c>
      <c r="D2471" s="145" t="s">
        <v>1249</v>
      </c>
      <c r="E2471" s="702"/>
      <c r="F2471" s="449"/>
      <c r="G2471" s="245"/>
      <c r="H2471" s="245"/>
      <c r="I2471" s="476">
        <f>F2471+G2471+H2471</f>
        <v>0</v>
      </c>
      <c r="J2471" s="243" t="str">
        <f t="shared" si="682"/>
        <v/>
      </c>
      <c r="K2471" s="244"/>
      <c r="L2471" s="423"/>
      <c r="M2471" s="252"/>
      <c r="N2471" s="315">
        <f>I2471</f>
        <v>0</v>
      </c>
      <c r="O2471" s="424">
        <f>L2471+M2471-N2471</f>
        <v>0</v>
      </c>
      <c r="P2471" s="244"/>
      <c r="Q2471" s="661"/>
      <c r="R2471" s="665"/>
      <c r="S2471" s="665"/>
      <c r="T2471" s="665"/>
      <c r="U2471" s="665"/>
      <c r="V2471" s="665"/>
      <c r="W2471" s="709"/>
      <c r="X2471" s="313">
        <f t="shared" si="683"/>
        <v>0</v>
      </c>
    </row>
    <row r="2472" spans="2:24" ht="32.4" hidden="1" thickBot="1">
      <c r="B2472" s="152"/>
      <c r="C2472" s="137">
        <v>205</v>
      </c>
      <c r="D2472" s="145" t="s">
        <v>900</v>
      </c>
      <c r="E2472" s="702"/>
      <c r="F2472" s="449"/>
      <c r="G2472" s="245"/>
      <c r="H2472" s="245"/>
      <c r="I2472" s="476">
        <f>F2472+G2472+H2472</f>
        <v>0</v>
      </c>
      <c r="J2472" s="243" t="str">
        <f t="shared" si="682"/>
        <v/>
      </c>
      <c r="K2472" s="244"/>
      <c r="L2472" s="423"/>
      <c r="M2472" s="252"/>
      <c r="N2472" s="315">
        <f>I2472</f>
        <v>0</v>
      </c>
      <c r="O2472" s="424">
        <f>L2472+M2472-N2472</f>
        <v>0</v>
      </c>
      <c r="P2472" s="244"/>
      <c r="Q2472" s="661"/>
      <c r="R2472" s="665"/>
      <c r="S2472" s="665"/>
      <c r="T2472" s="665"/>
      <c r="U2472" s="665"/>
      <c r="V2472" s="665"/>
      <c r="W2472" s="709"/>
      <c r="X2472" s="313">
        <f t="shared" si="683"/>
        <v>0</v>
      </c>
    </row>
    <row r="2473" spans="2:24" ht="18.600000000000001" hidden="1" thickBot="1">
      <c r="B2473" s="152"/>
      <c r="C2473" s="137">
        <v>208</v>
      </c>
      <c r="D2473" s="159" t="s">
        <v>901</v>
      </c>
      <c r="E2473" s="702"/>
      <c r="F2473" s="449"/>
      <c r="G2473" s="245"/>
      <c r="H2473" s="245"/>
      <c r="I2473" s="476">
        <f>F2473+G2473+H2473</f>
        <v>0</v>
      </c>
      <c r="J2473" s="243" t="str">
        <f t="shared" si="682"/>
        <v/>
      </c>
      <c r="K2473" s="244"/>
      <c r="L2473" s="423"/>
      <c r="M2473" s="252"/>
      <c r="N2473" s="315">
        <f>I2473</f>
        <v>0</v>
      </c>
      <c r="O2473" s="424">
        <f>L2473+M2473-N2473</f>
        <v>0</v>
      </c>
      <c r="P2473" s="244"/>
      <c r="Q2473" s="661"/>
      <c r="R2473" s="665"/>
      <c r="S2473" s="665"/>
      <c r="T2473" s="665"/>
      <c r="U2473" s="665"/>
      <c r="V2473" s="665"/>
      <c r="W2473" s="709"/>
      <c r="X2473" s="313">
        <f t="shared" si="683"/>
        <v>0</v>
      </c>
    </row>
    <row r="2474" spans="2:24" ht="18.600000000000001" hidden="1" thickBot="1">
      <c r="B2474" s="143"/>
      <c r="C2474" s="142">
        <v>209</v>
      </c>
      <c r="D2474" s="148" t="s">
        <v>902</v>
      </c>
      <c r="E2474" s="702"/>
      <c r="F2474" s="449"/>
      <c r="G2474" s="245"/>
      <c r="H2474" s="245"/>
      <c r="I2474" s="476">
        <f>F2474+G2474+H2474</f>
        <v>0</v>
      </c>
      <c r="J2474" s="243" t="str">
        <f t="shared" si="682"/>
        <v/>
      </c>
      <c r="K2474" s="244"/>
      <c r="L2474" s="423"/>
      <c r="M2474" s="252"/>
      <c r="N2474" s="315">
        <f>I2474</f>
        <v>0</v>
      </c>
      <c r="O2474" s="424">
        <f>L2474+M2474-N2474</f>
        <v>0</v>
      </c>
      <c r="P2474" s="244"/>
      <c r="Q2474" s="661"/>
      <c r="R2474" s="665"/>
      <c r="S2474" s="665"/>
      <c r="T2474" s="665"/>
      <c r="U2474" s="665"/>
      <c r="V2474" s="665"/>
      <c r="W2474" s="709"/>
      <c r="X2474" s="313">
        <f t="shared" si="683"/>
        <v>0</v>
      </c>
    </row>
    <row r="2475" spans="2:24" ht="18.600000000000001" hidden="1" thickBot="1">
      <c r="B2475" s="684">
        <v>500</v>
      </c>
      <c r="C2475" s="969" t="s">
        <v>203</v>
      </c>
      <c r="D2475" s="969"/>
      <c r="E2475" s="685"/>
      <c r="F2475" s="686">
        <f>SUM(F2476:F2482)</f>
        <v>0</v>
      </c>
      <c r="G2475" s="687">
        <f>SUM(G2476:G2482)</f>
        <v>0</v>
      </c>
      <c r="H2475" s="687">
        <f>SUM(H2476:H2482)</f>
        <v>0</v>
      </c>
      <c r="I2475" s="687">
        <f>SUM(I2476:I2482)</f>
        <v>0</v>
      </c>
      <c r="J2475" s="243" t="str">
        <f t="shared" si="682"/>
        <v/>
      </c>
      <c r="K2475" s="244"/>
      <c r="L2475" s="316">
        <f>SUM(L2476:L2482)</f>
        <v>0</v>
      </c>
      <c r="M2475" s="317">
        <f>SUM(M2476:M2482)</f>
        <v>0</v>
      </c>
      <c r="N2475" s="425">
        <f>SUM(N2476:N2482)</f>
        <v>0</v>
      </c>
      <c r="O2475" s="426">
        <f>SUM(O2476:O2482)</f>
        <v>0</v>
      </c>
      <c r="P2475" s="244"/>
      <c r="Q2475" s="663"/>
      <c r="R2475" s="664"/>
      <c r="S2475" s="665"/>
      <c r="T2475" s="664"/>
      <c r="U2475" s="664"/>
      <c r="V2475" s="664"/>
      <c r="W2475" s="710"/>
      <c r="X2475" s="313">
        <f t="shared" si="683"/>
        <v>0</v>
      </c>
    </row>
    <row r="2476" spans="2:24" ht="18.600000000000001" hidden="1" thickBot="1">
      <c r="B2476" s="143"/>
      <c r="C2476" s="160">
        <v>551</v>
      </c>
      <c r="D2476" s="456" t="s">
        <v>204</v>
      </c>
      <c r="E2476" s="702"/>
      <c r="F2476" s="449"/>
      <c r="G2476" s="245"/>
      <c r="H2476" s="245"/>
      <c r="I2476" s="476">
        <f t="shared" ref="I2476:I2483" si="684">F2476+G2476+H2476</f>
        <v>0</v>
      </c>
      <c r="J2476" s="243" t="str">
        <f t="shared" si="682"/>
        <v/>
      </c>
      <c r="K2476" s="244"/>
      <c r="L2476" s="423"/>
      <c r="M2476" s="252"/>
      <c r="N2476" s="315">
        <f t="shared" ref="N2476:N2483" si="685">I2476</f>
        <v>0</v>
      </c>
      <c r="O2476" s="424">
        <f t="shared" ref="O2476:O2483" si="686">L2476+M2476-N2476</f>
        <v>0</v>
      </c>
      <c r="P2476" s="244"/>
      <c r="Q2476" s="661"/>
      <c r="R2476" s="665"/>
      <c r="S2476" s="665"/>
      <c r="T2476" s="665"/>
      <c r="U2476" s="665"/>
      <c r="V2476" s="665"/>
      <c r="W2476" s="709"/>
      <c r="X2476" s="313">
        <f t="shared" si="683"/>
        <v>0</v>
      </c>
    </row>
    <row r="2477" spans="2:24" ht="18.600000000000001" hidden="1" thickBot="1">
      <c r="B2477" s="143"/>
      <c r="C2477" s="161">
        <v>552</v>
      </c>
      <c r="D2477" s="457" t="s">
        <v>205</v>
      </c>
      <c r="E2477" s="702"/>
      <c r="F2477" s="449"/>
      <c r="G2477" s="245"/>
      <c r="H2477" s="245"/>
      <c r="I2477" s="476">
        <f t="shared" si="684"/>
        <v>0</v>
      </c>
      <c r="J2477" s="243" t="str">
        <f t="shared" si="682"/>
        <v/>
      </c>
      <c r="K2477" s="244"/>
      <c r="L2477" s="423"/>
      <c r="M2477" s="252"/>
      <c r="N2477" s="315">
        <f t="shared" si="685"/>
        <v>0</v>
      </c>
      <c r="O2477" s="424">
        <f t="shared" si="686"/>
        <v>0</v>
      </c>
      <c r="P2477" s="244"/>
      <c r="Q2477" s="661"/>
      <c r="R2477" s="665"/>
      <c r="S2477" s="665"/>
      <c r="T2477" s="665"/>
      <c r="U2477" s="665"/>
      <c r="V2477" s="665"/>
      <c r="W2477" s="709"/>
      <c r="X2477" s="313">
        <f t="shared" si="683"/>
        <v>0</v>
      </c>
    </row>
    <row r="2478" spans="2:24" ht="18.600000000000001" hidden="1" thickBot="1">
      <c r="B2478" s="143"/>
      <c r="C2478" s="161">
        <v>558</v>
      </c>
      <c r="D2478" s="457" t="s">
        <v>1674</v>
      </c>
      <c r="E2478" s="702"/>
      <c r="F2478" s="592">
        <v>0</v>
      </c>
      <c r="G2478" s="592">
        <v>0</v>
      </c>
      <c r="H2478" s="592">
        <v>0</v>
      </c>
      <c r="I2478" s="476">
        <f t="shared" si="684"/>
        <v>0</v>
      </c>
      <c r="J2478" s="243" t="str">
        <f t="shared" si="682"/>
        <v/>
      </c>
      <c r="K2478" s="244"/>
      <c r="L2478" s="423"/>
      <c r="M2478" s="252"/>
      <c r="N2478" s="315">
        <f t="shared" si="685"/>
        <v>0</v>
      </c>
      <c r="O2478" s="424">
        <f t="shared" si="686"/>
        <v>0</v>
      </c>
      <c r="P2478" s="244"/>
      <c r="Q2478" s="661"/>
      <c r="R2478" s="665"/>
      <c r="S2478" s="665"/>
      <c r="T2478" s="665"/>
      <c r="U2478" s="665"/>
      <c r="V2478" s="665"/>
      <c r="W2478" s="709"/>
      <c r="X2478" s="313">
        <f t="shared" si="683"/>
        <v>0</v>
      </c>
    </row>
    <row r="2479" spans="2:24" ht="18.600000000000001" hidden="1" thickBot="1">
      <c r="B2479" s="143"/>
      <c r="C2479" s="161">
        <v>560</v>
      </c>
      <c r="D2479" s="458" t="s">
        <v>206</v>
      </c>
      <c r="E2479" s="702"/>
      <c r="F2479" s="449"/>
      <c r="G2479" s="245"/>
      <c r="H2479" s="245"/>
      <c r="I2479" s="476">
        <f t="shared" si="684"/>
        <v>0</v>
      </c>
      <c r="J2479" s="243" t="str">
        <f t="shared" si="682"/>
        <v/>
      </c>
      <c r="K2479" s="244"/>
      <c r="L2479" s="423"/>
      <c r="M2479" s="252"/>
      <c r="N2479" s="315">
        <f t="shared" si="685"/>
        <v>0</v>
      </c>
      <c r="O2479" s="424">
        <f t="shared" si="686"/>
        <v>0</v>
      </c>
      <c r="P2479" s="244"/>
      <c r="Q2479" s="661"/>
      <c r="R2479" s="665"/>
      <c r="S2479" s="665"/>
      <c r="T2479" s="665"/>
      <c r="U2479" s="665"/>
      <c r="V2479" s="665"/>
      <c r="W2479" s="709"/>
      <c r="X2479" s="313">
        <f t="shared" si="683"/>
        <v>0</v>
      </c>
    </row>
    <row r="2480" spans="2:24" ht="18.600000000000001" hidden="1" thickBot="1">
      <c r="B2480" s="143"/>
      <c r="C2480" s="161">
        <v>580</v>
      </c>
      <c r="D2480" s="457" t="s">
        <v>207</v>
      </c>
      <c r="E2480" s="702"/>
      <c r="F2480" s="449"/>
      <c r="G2480" s="245"/>
      <c r="H2480" s="245"/>
      <c r="I2480" s="476">
        <f t="shared" si="684"/>
        <v>0</v>
      </c>
      <c r="J2480" s="243" t="str">
        <f t="shared" si="682"/>
        <v/>
      </c>
      <c r="K2480" s="244"/>
      <c r="L2480" s="423"/>
      <c r="M2480" s="252"/>
      <c r="N2480" s="315">
        <f t="shared" si="685"/>
        <v>0</v>
      </c>
      <c r="O2480" s="424">
        <f t="shared" si="686"/>
        <v>0</v>
      </c>
      <c r="P2480" s="244"/>
      <c r="Q2480" s="661"/>
      <c r="R2480" s="665"/>
      <c r="S2480" s="665"/>
      <c r="T2480" s="665"/>
      <c r="U2480" s="665"/>
      <c r="V2480" s="665"/>
      <c r="W2480" s="709"/>
      <c r="X2480" s="313">
        <f t="shared" si="683"/>
        <v>0</v>
      </c>
    </row>
    <row r="2481" spans="2:24" ht="18.600000000000001" hidden="1" thickBot="1">
      <c r="B2481" s="143"/>
      <c r="C2481" s="161">
        <v>588</v>
      </c>
      <c r="D2481" s="457" t="s">
        <v>1679</v>
      </c>
      <c r="E2481" s="702"/>
      <c r="F2481" s="592">
        <v>0</v>
      </c>
      <c r="G2481" s="592">
        <v>0</v>
      </c>
      <c r="H2481" s="592">
        <v>0</v>
      </c>
      <c r="I2481" s="476">
        <f t="shared" si="684"/>
        <v>0</v>
      </c>
      <c r="J2481" s="243" t="str">
        <f t="shared" si="682"/>
        <v/>
      </c>
      <c r="K2481" s="244"/>
      <c r="L2481" s="423"/>
      <c r="M2481" s="252"/>
      <c r="N2481" s="315">
        <f t="shared" si="685"/>
        <v>0</v>
      </c>
      <c r="O2481" s="424">
        <f t="shared" si="686"/>
        <v>0</v>
      </c>
      <c r="P2481" s="244"/>
      <c r="Q2481" s="661"/>
      <c r="R2481" s="665"/>
      <c r="S2481" s="665"/>
      <c r="T2481" s="665"/>
      <c r="U2481" s="665"/>
      <c r="V2481" s="665"/>
      <c r="W2481" s="709"/>
      <c r="X2481" s="313">
        <f t="shared" si="683"/>
        <v>0</v>
      </c>
    </row>
    <row r="2482" spans="2:24" ht="32.4" hidden="1" thickBot="1">
      <c r="B2482" s="143"/>
      <c r="C2482" s="162">
        <v>590</v>
      </c>
      <c r="D2482" s="459" t="s">
        <v>208</v>
      </c>
      <c r="E2482" s="702"/>
      <c r="F2482" s="449"/>
      <c r="G2482" s="245"/>
      <c r="H2482" s="245"/>
      <c r="I2482" s="476">
        <f t="shared" si="684"/>
        <v>0</v>
      </c>
      <c r="J2482" s="243" t="str">
        <f t="shared" si="682"/>
        <v/>
      </c>
      <c r="K2482" s="244"/>
      <c r="L2482" s="423"/>
      <c r="M2482" s="252"/>
      <c r="N2482" s="315">
        <f t="shared" si="685"/>
        <v>0</v>
      </c>
      <c r="O2482" s="424">
        <f t="shared" si="686"/>
        <v>0</v>
      </c>
      <c r="P2482" s="244"/>
      <c r="Q2482" s="661"/>
      <c r="R2482" s="665"/>
      <c r="S2482" s="665"/>
      <c r="T2482" s="665"/>
      <c r="U2482" s="665"/>
      <c r="V2482" s="665"/>
      <c r="W2482" s="709"/>
      <c r="X2482" s="313">
        <f t="shared" si="683"/>
        <v>0</v>
      </c>
    </row>
    <row r="2483" spans="2:24" ht="18.600000000000001" hidden="1" thickBot="1">
      <c r="B2483" s="684">
        <v>800</v>
      </c>
      <c r="C2483" s="969" t="s">
        <v>1058</v>
      </c>
      <c r="D2483" s="969"/>
      <c r="E2483" s="685"/>
      <c r="F2483" s="688"/>
      <c r="G2483" s="689"/>
      <c r="H2483" s="689"/>
      <c r="I2483" s="690">
        <f t="shared" si="684"/>
        <v>0</v>
      </c>
      <c r="J2483" s="243" t="str">
        <f t="shared" si="682"/>
        <v/>
      </c>
      <c r="K2483" s="244"/>
      <c r="L2483" s="428"/>
      <c r="M2483" s="254"/>
      <c r="N2483" s="315">
        <f t="shared" si="685"/>
        <v>0</v>
      </c>
      <c r="O2483" s="424">
        <f t="shared" si="686"/>
        <v>0</v>
      </c>
      <c r="P2483" s="244"/>
      <c r="Q2483" s="663"/>
      <c r="R2483" s="664"/>
      <c r="S2483" s="665"/>
      <c r="T2483" s="665"/>
      <c r="U2483" s="664"/>
      <c r="V2483" s="665"/>
      <c r="W2483" s="709"/>
      <c r="X2483" s="313">
        <f t="shared" si="683"/>
        <v>0</v>
      </c>
    </row>
    <row r="2484" spans="2:24" ht="18.600000000000001" thickBot="1">
      <c r="B2484" s="684">
        <v>1000</v>
      </c>
      <c r="C2484" s="971" t="s">
        <v>210</v>
      </c>
      <c r="D2484" s="971"/>
      <c r="E2484" s="685"/>
      <c r="F2484" s="686">
        <f>SUM(F2485:F2501)</f>
        <v>0</v>
      </c>
      <c r="G2484" s="687">
        <f>SUM(G2485:G2501)</f>
        <v>45000</v>
      </c>
      <c r="H2484" s="687">
        <f>SUM(H2485:H2501)</f>
        <v>0</v>
      </c>
      <c r="I2484" s="687">
        <f>SUM(I2485:I2501)</f>
        <v>45000</v>
      </c>
      <c r="J2484" s="243">
        <f t="shared" si="682"/>
        <v>1</v>
      </c>
      <c r="K2484" s="244"/>
      <c r="L2484" s="316">
        <f>SUM(L2485:L2501)</f>
        <v>0</v>
      </c>
      <c r="M2484" s="317">
        <f>SUM(M2485:M2501)</f>
        <v>0</v>
      </c>
      <c r="N2484" s="425">
        <f>SUM(N2485:N2501)</f>
        <v>45000</v>
      </c>
      <c r="O2484" s="426">
        <f>SUM(O2485:O2501)</f>
        <v>-45000</v>
      </c>
      <c r="P2484" s="244"/>
      <c r="Q2484" s="316">
        <f t="shared" ref="Q2484:W2484" si="687">SUM(Q2485:Q2501)</f>
        <v>0</v>
      </c>
      <c r="R2484" s="317">
        <f t="shared" si="687"/>
        <v>0</v>
      </c>
      <c r="S2484" s="317">
        <f t="shared" si="687"/>
        <v>45000</v>
      </c>
      <c r="T2484" s="317">
        <f t="shared" si="687"/>
        <v>-45000</v>
      </c>
      <c r="U2484" s="317">
        <f t="shared" si="687"/>
        <v>0</v>
      </c>
      <c r="V2484" s="317">
        <f t="shared" si="687"/>
        <v>0</v>
      </c>
      <c r="W2484" s="426">
        <f t="shared" si="687"/>
        <v>0</v>
      </c>
      <c r="X2484" s="313">
        <f t="shared" si="683"/>
        <v>-45000</v>
      </c>
    </row>
    <row r="2485" spans="2:24" ht="18.600000000000001" hidden="1" thickBot="1">
      <c r="B2485" s="136"/>
      <c r="C2485" s="144">
        <v>1011</v>
      </c>
      <c r="D2485" s="163" t="s">
        <v>211</v>
      </c>
      <c r="E2485" s="702"/>
      <c r="F2485" s="449"/>
      <c r="G2485" s="245"/>
      <c r="H2485" s="245"/>
      <c r="I2485" s="476">
        <f t="shared" ref="I2485:I2501" si="688">F2485+G2485+H2485</f>
        <v>0</v>
      </c>
      <c r="J2485" s="243" t="str">
        <f t="shared" si="682"/>
        <v/>
      </c>
      <c r="K2485" s="244"/>
      <c r="L2485" s="423"/>
      <c r="M2485" s="252"/>
      <c r="N2485" s="315">
        <f t="shared" ref="N2485:N2501" si="689">I2485</f>
        <v>0</v>
      </c>
      <c r="O2485" s="424">
        <f t="shared" ref="O2485:O2501" si="690">L2485+M2485-N2485</f>
        <v>0</v>
      </c>
      <c r="P2485" s="244"/>
      <c r="Q2485" s="423"/>
      <c r="R2485" s="252"/>
      <c r="S2485" s="429">
        <f t="shared" ref="S2485:S2492" si="691">+IF(+(L2485+M2485)&gt;=I2485,+M2485,+(+I2485-L2485))</f>
        <v>0</v>
      </c>
      <c r="T2485" s="315">
        <f t="shared" ref="T2485:T2492" si="692">Q2485+R2485-S2485</f>
        <v>0</v>
      </c>
      <c r="U2485" s="252"/>
      <c r="V2485" s="252"/>
      <c r="W2485" s="253"/>
      <c r="X2485" s="313">
        <f t="shared" si="683"/>
        <v>0</v>
      </c>
    </row>
    <row r="2486" spans="2:24" ht="18.600000000000001" hidden="1" thickBot="1">
      <c r="B2486" s="136"/>
      <c r="C2486" s="137">
        <v>1012</v>
      </c>
      <c r="D2486" s="145" t="s">
        <v>212</v>
      </c>
      <c r="E2486" s="702"/>
      <c r="F2486" s="449"/>
      <c r="G2486" s="245"/>
      <c r="H2486" s="245"/>
      <c r="I2486" s="476">
        <f t="shared" si="688"/>
        <v>0</v>
      </c>
      <c r="J2486" s="243" t="str">
        <f t="shared" si="682"/>
        <v/>
      </c>
      <c r="K2486" s="244"/>
      <c r="L2486" s="423"/>
      <c r="M2486" s="252"/>
      <c r="N2486" s="315">
        <f t="shared" si="689"/>
        <v>0</v>
      </c>
      <c r="O2486" s="424">
        <f t="shared" si="690"/>
        <v>0</v>
      </c>
      <c r="P2486" s="244"/>
      <c r="Q2486" s="423"/>
      <c r="R2486" s="252"/>
      <c r="S2486" s="429">
        <f t="shared" si="691"/>
        <v>0</v>
      </c>
      <c r="T2486" s="315">
        <f t="shared" si="692"/>
        <v>0</v>
      </c>
      <c r="U2486" s="252"/>
      <c r="V2486" s="252"/>
      <c r="W2486" s="253"/>
      <c r="X2486" s="313">
        <f t="shared" si="683"/>
        <v>0</v>
      </c>
    </row>
    <row r="2487" spans="2:24" ht="18.600000000000001" hidden="1" thickBot="1">
      <c r="B2487" s="136"/>
      <c r="C2487" s="137">
        <v>1013</v>
      </c>
      <c r="D2487" s="145" t="s">
        <v>213</v>
      </c>
      <c r="E2487" s="702"/>
      <c r="F2487" s="449"/>
      <c r="G2487" s="245"/>
      <c r="H2487" s="245"/>
      <c r="I2487" s="476">
        <f t="shared" si="688"/>
        <v>0</v>
      </c>
      <c r="J2487" s="243" t="str">
        <f t="shared" si="682"/>
        <v/>
      </c>
      <c r="K2487" s="244"/>
      <c r="L2487" s="423"/>
      <c r="M2487" s="252"/>
      <c r="N2487" s="315">
        <f t="shared" si="689"/>
        <v>0</v>
      </c>
      <c r="O2487" s="424">
        <f t="shared" si="690"/>
        <v>0</v>
      </c>
      <c r="P2487" s="244"/>
      <c r="Q2487" s="423"/>
      <c r="R2487" s="252"/>
      <c r="S2487" s="429">
        <f t="shared" si="691"/>
        <v>0</v>
      </c>
      <c r="T2487" s="315">
        <f t="shared" si="692"/>
        <v>0</v>
      </c>
      <c r="U2487" s="252"/>
      <c r="V2487" s="252"/>
      <c r="W2487" s="253"/>
      <c r="X2487" s="313">
        <f t="shared" si="683"/>
        <v>0</v>
      </c>
    </row>
    <row r="2488" spans="2:24" ht="18.600000000000001" hidden="1" thickBot="1">
      <c r="B2488" s="136"/>
      <c r="C2488" s="137">
        <v>1014</v>
      </c>
      <c r="D2488" s="145" t="s">
        <v>214</v>
      </c>
      <c r="E2488" s="702"/>
      <c r="F2488" s="449"/>
      <c r="G2488" s="245"/>
      <c r="H2488" s="245"/>
      <c r="I2488" s="476">
        <f t="shared" si="688"/>
        <v>0</v>
      </c>
      <c r="J2488" s="243" t="str">
        <f t="shared" si="682"/>
        <v/>
      </c>
      <c r="K2488" s="244"/>
      <c r="L2488" s="423"/>
      <c r="M2488" s="252"/>
      <c r="N2488" s="315">
        <f t="shared" si="689"/>
        <v>0</v>
      </c>
      <c r="O2488" s="424">
        <f t="shared" si="690"/>
        <v>0</v>
      </c>
      <c r="P2488" s="244"/>
      <c r="Q2488" s="423"/>
      <c r="R2488" s="252"/>
      <c r="S2488" s="429">
        <f t="shared" si="691"/>
        <v>0</v>
      </c>
      <c r="T2488" s="315">
        <f t="shared" si="692"/>
        <v>0</v>
      </c>
      <c r="U2488" s="252"/>
      <c r="V2488" s="252"/>
      <c r="W2488" s="253"/>
      <c r="X2488" s="313">
        <f t="shared" si="683"/>
        <v>0</v>
      </c>
    </row>
    <row r="2489" spans="2:24" ht="18.600000000000001" thickBot="1">
      <c r="B2489" s="136"/>
      <c r="C2489" s="137">
        <v>1015</v>
      </c>
      <c r="D2489" s="145" t="s">
        <v>215</v>
      </c>
      <c r="E2489" s="702"/>
      <c r="F2489" s="449"/>
      <c r="G2489" s="245">
        <v>2000</v>
      </c>
      <c r="H2489" s="245"/>
      <c r="I2489" s="476">
        <f t="shared" si="688"/>
        <v>2000</v>
      </c>
      <c r="J2489" s="243">
        <f t="shared" si="682"/>
        <v>1</v>
      </c>
      <c r="K2489" s="244"/>
      <c r="L2489" s="423"/>
      <c r="M2489" s="252"/>
      <c r="N2489" s="315">
        <f t="shared" si="689"/>
        <v>2000</v>
      </c>
      <c r="O2489" s="424">
        <f t="shared" si="690"/>
        <v>-2000</v>
      </c>
      <c r="P2489" s="244"/>
      <c r="Q2489" s="423"/>
      <c r="R2489" s="252"/>
      <c r="S2489" s="429">
        <f t="shared" si="691"/>
        <v>2000</v>
      </c>
      <c r="T2489" s="315">
        <f t="shared" si="692"/>
        <v>-2000</v>
      </c>
      <c r="U2489" s="252"/>
      <c r="V2489" s="252"/>
      <c r="W2489" s="253"/>
      <c r="X2489" s="313">
        <f t="shared" si="683"/>
        <v>-2000</v>
      </c>
    </row>
    <row r="2490" spans="2:24" ht="18.600000000000001" thickBot="1">
      <c r="B2490" s="136"/>
      <c r="C2490" s="137">
        <v>1016</v>
      </c>
      <c r="D2490" s="145" t="s">
        <v>216</v>
      </c>
      <c r="E2490" s="702"/>
      <c r="F2490" s="449"/>
      <c r="G2490" s="245">
        <v>40000</v>
      </c>
      <c r="H2490" s="245"/>
      <c r="I2490" s="476">
        <f t="shared" si="688"/>
        <v>40000</v>
      </c>
      <c r="J2490" s="243">
        <f t="shared" si="682"/>
        <v>1</v>
      </c>
      <c r="K2490" s="244"/>
      <c r="L2490" s="423"/>
      <c r="M2490" s="252"/>
      <c r="N2490" s="315">
        <f t="shared" si="689"/>
        <v>40000</v>
      </c>
      <c r="O2490" s="424">
        <f t="shared" si="690"/>
        <v>-40000</v>
      </c>
      <c r="P2490" s="244"/>
      <c r="Q2490" s="423"/>
      <c r="R2490" s="252"/>
      <c r="S2490" s="429">
        <f t="shared" si="691"/>
        <v>40000</v>
      </c>
      <c r="T2490" s="315">
        <f t="shared" si="692"/>
        <v>-40000</v>
      </c>
      <c r="U2490" s="252"/>
      <c r="V2490" s="252"/>
      <c r="W2490" s="253"/>
      <c r="X2490" s="313">
        <f t="shared" si="683"/>
        <v>-40000</v>
      </c>
    </row>
    <row r="2491" spans="2:24" ht="18.600000000000001" hidden="1" thickBot="1">
      <c r="B2491" s="140"/>
      <c r="C2491" s="164">
        <v>1020</v>
      </c>
      <c r="D2491" s="165" t="s">
        <v>217</v>
      </c>
      <c r="E2491" s="702"/>
      <c r="F2491" s="449"/>
      <c r="G2491" s="245"/>
      <c r="H2491" s="245"/>
      <c r="I2491" s="476">
        <f t="shared" si="688"/>
        <v>0</v>
      </c>
      <c r="J2491" s="243" t="str">
        <f t="shared" si="682"/>
        <v/>
      </c>
      <c r="K2491" s="244"/>
      <c r="L2491" s="423"/>
      <c r="M2491" s="252"/>
      <c r="N2491" s="315">
        <f t="shared" si="689"/>
        <v>0</v>
      </c>
      <c r="O2491" s="424">
        <f t="shared" si="690"/>
        <v>0</v>
      </c>
      <c r="P2491" s="244"/>
      <c r="Q2491" s="423"/>
      <c r="R2491" s="252"/>
      <c r="S2491" s="429">
        <f t="shared" si="691"/>
        <v>0</v>
      </c>
      <c r="T2491" s="315">
        <f t="shared" si="692"/>
        <v>0</v>
      </c>
      <c r="U2491" s="252"/>
      <c r="V2491" s="252"/>
      <c r="W2491" s="253"/>
      <c r="X2491" s="313">
        <f t="shared" si="683"/>
        <v>0</v>
      </c>
    </row>
    <row r="2492" spans="2:24" ht="18.600000000000001" thickBot="1">
      <c r="B2492" s="136"/>
      <c r="C2492" s="137">
        <v>1030</v>
      </c>
      <c r="D2492" s="145" t="s">
        <v>218</v>
      </c>
      <c r="E2492" s="702"/>
      <c r="F2492" s="449"/>
      <c r="G2492" s="245">
        <v>3000</v>
      </c>
      <c r="H2492" s="245"/>
      <c r="I2492" s="476">
        <f t="shared" si="688"/>
        <v>3000</v>
      </c>
      <c r="J2492" s="243">
        <f t="shared" si="682"/>
        <v>1</v>
      </c>
      <c r="K2492" s="244"/>
      <c r="L2492" s="423"/>
      <c r="M2492" s="252"/>
      <c r="N2492" s="315">
        <f t="shared" si="689"/>
        <v>3000</v>
      </c>
      <c r="O2492" s="424">
        <f t="shared" si="690"/>
        <v>-3000</v>
      </c>
      <c r="P2492" s="244"/>
      <c r="Q2492" s="423"/>
      <c r="R2492" s="252"/>
      <c r="S2492" s="429">
        <f t="shared" si="691"/>
        <v>3000</v>
      </c>
      <c r="T2492" s="315">
        <f t="shared" si="692"/>
        <v>-3000</v>
      </c>
      <c r="U2492" s="252"/>
      <c r="V2492" s="252"/>
      <c r="W2492" s="253"/>
      <c r="X2492" s="313">
        <f t="shared" si="683"/>
        <v>-3000</v>
      </c>
    </row>
    <row r="2493" spans="2:24" ht="18.600000000000001" hidden="1" thickBot="1">
      <c r="B2493" s="136"/>
      <c r="C2493" s="164">
        <v>1051</v>
      </c>
      <c r="D2493" s="167" t="s">
        <v>219</v>
      </c>
      <c r="E2493" s="702"/>
      <c r="F2493" s="449"/>
      <c r="G2493" s="245"/>
      <c r="H2493" s="245"/>
      <c r="I2493" s="476">
        <f t="shared" si="688"/>
        <v>0</v>
      </c>
      <c r="J2493" s="243" t="str">
        <f t="shared" si="682"/>
        <v/>
      </c>
      <c r="K2493" s="244"/>
      <c r="L2493" s="423"/>
      <c r="M2493" s="252"/>
      <c r="N2493" s="315">
        <f t="shared" si="689"/>
        <v>0</v>
      </c>
      <c r="O2493" s="424">
        <f t="shared" si="690"/>
        <v>0</v>
      </c>
      <c r="P2493" s="244"/>
      <c r="Q2493" s="661"/>
      <c r="R2493" s="665"/>
      <c r="S2493" s="665"/>
      <c r="T2493" s="665"/>
      <c r="U2493" s="665"/>
      <c r="V2493" s="665"/>
      <c r="W2493" s="709"/>
      <c r="X2493" s="313">
        <f t="shared" si="683"/>
        <v>0</v>
      </c>
    </row>
    <row r="2494" spans="2:24" ht="18.600000000000001" hidden="1" thickBot="1">
      <c r="B2494" s="136"/>
      <c r="C2494" s="137">
        <v>1052</v>
      </c>
      <c r="D2494" s="145" t="s">
        <v>220</v>
      </c>
      <c r="E2494" s="702"/>
      <c r="F2494" s="449"/>
      <c r="G2494" s="245"/>
      <c r="H2494" s="245"/>
      <c r="I2494" s="476">
        <f t="shared" si="688"/>
        <v>0</v>
      </c>
      <c r="J2494" s="243" t="str">
        <f t="shared" si="682"/>
        <v/>
      </c>
      <c r="K2494" s="244"/>
      <c r="L2494" s="423"/>
      <c r="M2494" s="252"/>
      <c r="N2494" s="315">
        <f t="shared" si="689"/>
        <v>0</v>
      </c>
      <c r="O2494" s="424">
        <f t="shared" si="690"/>
        <v>0</v>
      </c>
      <c r="P2494" s="244"/>
      <c r="Q2494" s="661"/>
      <c r="R2494" s="665"/>
      <c r="S2494" s="665"/>
      <c r="T2494" s="665"/>
      <c r="U2494" s="665"/>
      <c r="V2494" s="665"/>
      <c r="W2494" s="709"/>
      <c r="X2494" s="313">
        <f t="shared" si="683"/>
        <v>0</v>
      </c>
    </row>
    <row r="2495" spans="2:24" ht="18.600000000000001" hidden="1" thickBot="1">
      <c r="B2495" s="136"/>
      <c r="C2495" s="168">
        <v>1053</v>
      </c>
      <c r="D2495" s="169" t="s">
        <v>1680</v>
      </c>
      <c r="E2495" s="702"/>
      <c r="F2495" s="449"/>
      <c r="G2495" s="245"/>
      <c r="H2495" s="245"/>
      <c r="I2495" s="476">
        <f t="shared" si="688"/>
        <v>0</v>
      </c>
      <c r="J2495" s="243" t="str">
        <f t="shared" si="682"/>
        <v/>
      </c>
      <c r="K2495" s="244"/>
      <c r="L2495" s="423"/>
      <c r="M2495" s="252"/>
      <c r="N2495" s="315">
        <f t="shared" si="689"/>
        <v>0</v>
      </c>
      <c r="O2495" s="424">
        <f t="shared" si="690"/>
        <v>0</v>
      </c>
      <c r="P2495" s="244"/>
      <c r="Q2495" s="661"/>
      <c r="R2495" s="665"/>
      <c r="S2495" s="665"/>
      <c r="T2495" s="665"/>
      <c r="U2495" s="665"/>
      <c r="V2495" s="665"/>
      <c r="W2495" s="709"/>
      <c r="X2495" s="313">
        <f t="shared" si="683"/>
        <v>0</v>
      </c>
    </row>
    <row r="2496" spans="2:24" ht="18.600000000000001" hidden="1" thickBot="1">
      <c r="B2496" s="136"/>
      <c r="C2496" s="137">
        <v>1062</v>
      </c>
      <c r="D2496" s="139" t="s">
        <v>221</v>
      </c>
      <c r="E2496" s="702"/>
      <c r="F2496" s="449"/>
      <c r="G2496" s="245"/>
      <c r="H2496" s="245"/>
      <c r="I2496" s="476">
        <f t="shared" si="688"/>
        <v>0</v>
      </c>
      <c r="J2496" s="243" t="str">
        <f t="shared" si="682"/>
        <v/>
      </c>
      <c r="K2496" s="244"/>
      <c r="L2496" s="423"/>
      <c r="M2496" s="252"/>
      <c r="N2496" s="315">
        <f t="shared" si="689"/>
        <v>0</v>
      </c>
      <c r="O2496" s="424">
        <f t="shared" si="690"/>
        <v>0</v>
      </c>
      <c r="P2496" s="244"/>
      <c r="Q2496" s="423"/>
      <c r="R2496" s="252"/>
      <c r="S2496" s="429">
        <f>+IF(+(L2496+M2496)&gt;=I2496,+M2496,+(+I2496-L2496))</f>
        <v>0</v>
      </c>
      <c r="T2496" s="315">
        <f>Q2496+R2496-S2496</f>
        <v>0</v>
      </c>
      <c r="U2496" s="252"/>
      <c r="V2496" s="252"/>
      <c r="W2496" s="253"/>
      <c r="X2496" s="313">
        <f t="shared" si="683"/>
        <v>0</v>
      </c>
    </row>
    <row r="2497" spans="2:24" ht="18.600000000000001" hidden="1" thickBot="1">
      <c r="B2497" s="136"/>
      <c r="C2497" s="137">
        <v>1063</v>
      </c>
      <c r="D2497" s="139" t="s">
        <v>222</v>
      </c>
      <c r="E2497" s="702"/>
      <c r="F2497" s="449"/>
      <c r="G2497" s="245"/>
      <c r="H2497" s="245"/>
      <c r="I2497" s="476">
        <f t="shared" si="688"/>
        <v>0</v>
      </c>
      <c r="J2497" s="243" t="str">
        <f t="shared" si="682"/>
        <v/>
      </c>
      <c r="K2497" s="244"/>
      <c r="L2497" s="423"/>
      <c r="M2497" s="252"/>
      <c r="N2497" s="315">
        <f t="shared" si="689"/>
        <v>0</v>
      </c>
      <c r="O2497" s="424">
        <f t="shared" si="690"/>
        <v>0</v>
      </c>
      <c r="P2497" s="244"/>
      <c r="Q2497" s="661"/>
      <c r="R2497" s="665"/>
      <c r="S2497" s="665"/>
      <c r="T2497" s="665"/>
      <c r="U2497" s="665"/>
      <c r="V2497" s="665"/>
      <c r="W2497" s="709"/>
      <c r="X2497" s="313">
        <f t="shared" si="683"/>
        <v>0</v>
      </c>
    </row>
    <row r="2498" spans="2:24" ht="18.600000000000001" hidden="1" thickBot="1">
      <c r="B2498" s="136"/>
      <c r="C2498" s="168">
        <v>1069</v>
      </c>
      <c r="D2498" s="170" t="s">
        <v>223</v>
      </c>
      <c r="E2498" s="702"/>
      <c r="F2498" s="449"/>
      <c r="G2498" s="245"/>
      <c r="H2498" s="245"/>
      <c r="I2498" s="476">
        <f t="shared" si="688"/>
        <v>0</v>
      </c>
      <c r="J2498" s="243" t="str">
        <f t="shared" ref="J2498:J2529" si="693">(IF($E2498&lt;&gt;0,$J$2,IF($I2498&lt;&gt;0,$J$2,"")))</f>
        <v/>
      </c>
      <c r="K2498" s="244"/>
      <c r="L2498" s="423"/>
      <c r="M2498" s="252"/>
      <c r="N2498" s="315">
        <f t="shared" si="689"/>
        <v>0</v>
      </c>
      <c r="O2498" s="424">
        <f t="shared" si="690"/>
        <v>0</v>
      </c>
      <c r="P2498" s="244"/>
      <c r="Q2498" s="423"/>
      <c r="R2498" s="252"/>
      <c r="S2498" s="429">
        <f>+IF(+(L2498+M2498)&gt;=I2498,+M2498,+(+I2498-L2498))</f>
        <v>0</v>
      </c>
      <c r="T2498" s="315">
        <f>Q2498+R2498-S2498</f>
        <v>0</v>
      </c>
      <c r="U2498" s="252"/>
      <c r="V2498" s="252"/>
      <c r="W2498" s="253"/>
      <c r="X2498" s="313">
        <f t="shared" ref="X2498:X2529" si="694">T2498-U2498-V2498-W2498</f>
        <v>0</v>
      </c>
    </row>
    <row r="2499" spans="2:24" ht="31.8" hidden="1" thickBot="1">
      <c r="B2499" s="140"/>
      <c r="C2499" s="137">
        <v>1091</v>
      </c>
      <c r="D2499" s="145" t="s">
        <v>224</v>
      </c>
      <c r="E2499" s="702"/>
      <c r="F2499" s="449"/>
      <c r="G2499" s="245"/>
      <c r="H2499" s="245"/>
      <c r="I2499" s="476">
        <f t="shared" si="688"/>
        <v>0</v>
      </c>
      <c r="J2499" s="243" t="str">
        <f t="shared" si="693"/>
        <v/>
      </c>
      <c r="K2499" s="244"/>
      <c r="L2499" s="423"/>
      <c r="M2499" s="252"/>
      <c r="N2499" s="315">
        <f t="shared" si="689"/>
        <v>0</v>
      </c>
      <c r="O2499" s="424">
        <f t="shared" si="690"/>
        <v>0</v>
      </c>
      <c r="P2499" s="244"/>
      <c r="Q2499" s="423"/>
      <c r="R2499" s="252"/>
      <c r="S2499" s="429">
        <f>+IF(+(L2499+M2499)&gt;=I2499,+M2499,+(+I2499-L2499))</f>
        <v>0</v>
      </c>
      <c r="T2499" s="315">
        <f>Q2499+R2499-S2499</f>
        <v>0</v>
      </c>
      <c r="U2499" s="252"/>
      <c r="V2499" s="252"/>
      <c r="W2499" s="253"/>
      <c r="X2499" s="313">
        <f t="shared" si="694"/>
        <v>0</v>
      </c>
    </row>
    <row r="2500" spans="2:24" ht="18.600000000000001" hidden="1" thickBot="1">
      <c r="B2500" s="136"/>
      <c r="C2500" s="137">
        <v>1092</v>
      </c>
      <c r="D2500" s="145" t="s">
        <v>351</v>
      </c>
      <c r="E2500" s="702"/>
      <c r="F2500" s="449"/>
      <c r="G2500" s="245"/>
      <c r="H2500" s="245"/>
      <c r="I2500" s="476">
        <f t="shared" si="688"/>
        <v>0</v>
      </c>
      <c r="J2500" s="243" t="str">
        <f t="shared" si="693"/>
        <v/>
      </c>
      <c r="K2500" s="244"/>
      <c r="L2500" s="423"/>
      <c r="M2500" s="252"/>
      <c r="N2500" s="315">
        <f t="shared" si="689"/>
        <v>0</v>
      </c>
      <c r="O2500" s="424">
        <f t="shared" si="690"/>
        <v>0</v>
      </c>
      <c r="P2500" s="244"/>
      <c r="Q2500" s="661"/>
      <c r="R2500" s="665"/>
      <c r="S2500" s="665"/>
      <c r="T2500" s="665"/>
      <c r="U2500" s="665"/>
      <c r="V2500" s="665"/>
      <c r="W2500" s="709"/>
      <c r="X2500" s="313">
        <f t="shared" si="694"/>
        <v>0</v>
      </c>
    </row>
    <row r="2501" spans="2:24" ht="18.600000000000001" hidden="1" thickBot="1">
      <c r="B2501" s="136"/>
      <c r="C2501" s="142">
        <v>1098</v>
      </c>
      <c r="D2501" s="146" t="s">
        <v>225</v>
      </c>
      <c r="E2501" s="702"/>
      <c r="F2501" s="449"/>
      <c r="G2501" s="245"/>
      <c r="H2501" s="245"/>
      <c r="I2501" s="476">
        <f t="shared" si="688"/>
        <v>0</v>
      </c>
      <c r="J2501" s="243" t="str">
        <f t="shared" si="693"/>
        <v/>
      </c>
      <c r="K2501" s="244"/>
      <c r="L2501" s="423"/>
      <c r="M2501" s="252"/>
      <c r="N2501" s="315">
        <f t="shared" si="689"/>
        <v>0</v>
      </c>
      <c r="O2501" s="424">
        <f t="shared" si="690"/>
        <v>0</v>
      </c>
      <c r="P2501" s="244"/>
      <c r="Q2501" s="423"/>
      <c r="R2501" s="252"/>
      <c r="S2501" s="429">
        <f>+IF(+(L2501+M2501)&gt;=I2501,+M2501,+(+I2501-L2501))</f>
        <v>0</v>
      </c>
      <c r="T2501" s="315">
        <f>Q2501+R2501-S2501</f>
        <v>0</v>
      </c>
      <c r="U2501" s="252"/>
      <c r="V2501" s="252"/>
      <c r="W2501" s="253"/>
      <c r="X2501" s="313">
        <f t="shared" si="694"/>
        <v>0</v>
      </c>
    </row>
    <row r="2502" spans="2:24" ht="18.600000000000001" hidden="1" thickBot="1">
      <c r="B2502" s="684">
        <v>1900</v>
      </c>
      <c r="C2502" s="946" t="s">
        <v>285</v>
      </c>
      <c r="D2502" s="946"/>
      <c r="E2502" s="685"/>
      <c r="F2502" s="686">
        <f>SUM(F2503:F2505)</f>
        <v>0</v>
      </c>
      <c r="G2502" s="687">
        <f>SUM(G2503:G2505)</f>
        <v>0</v>
      </c>
      <c r="H2502" s="687">
        <f>SUM(H2503:H2505)</f>
        <v>0</v>
      </c>
      <c r="I2502" s="687">
        <f>SUM(I2503:I2505)</f>
        <v>0</v>
      </c>
      <c r="J2502" s="243" t="str">
        <f t="shared" si="693"/>
        <v/>
      </c>
      <c r="K2502" s="244"/>
      <c r="L2502" s="316">
        <f>SUM(L2503:L2505)</f>
        <v>0</v>
      </c>
      <c r="M2502" s="317">
        <f>SUM(M2503:M2505)</f>
        <v>0</v>
      </c>
      <c r="N2502" s="425">
        <f>SUM(N2503:N2505)</f>
        <v>0</v>
      </c>
      <c r="O2502" s="426">
        <f>SUM(O2503:O2505)</f>
        <v>0</v>
      </c>
      <c r="P2502" s="244"/>
      <c r="Q2502" s="663"/>
      <c r="R2502" s="664"/>
      <c r="S2502" s="664"/>
      <c r="T2502" s="664"/>
      <c r="U2502" s="664"/>
      <c r="V2502" s="664"/>
      <c r="W2502" s="710"/>
      <c r="X2502" s="313">
        <f t="shared" si="694"/>
        <v>0</v>
      </c>
    </row>
    <row r="2503" spans="2:24" ht="18.600000000000001" hidden="1" thickBot="1">
      <c r="B2503" s="136"/>
      <c r="C2503" s="144">
        <v>1901</v>
      </c>
      <c r="D2503" s="138" t="s">
        <v>286</v>
      </c>
      <c r="E2503" s="702"/>
      <c r="F2503" s="449"/>
      <c r="G2503" s="245"/>
      <c r="H2503" s="245"/>
      <c r="I2503" s="476">
        <f>F2503+G2503+H2503</f>
        <v>0</v>
      </c>
      <c r="J2503" s="243" t="str">
        <f t="shared" si="693"/>
        <v/>
      </c>
      <c r="K2503" s="244"/>
      <c r="L2503" s="423"/>
      <c r="M2503" s="252"/>
      <c r="N2503" s="315">
        <f>I2503</f>
        <v>0</v>
      </c>
      <c r="O2503" s="424">
        <f>L2503+M2503-N2503</f>
        <v>0</v>
      </c>
      <c r="P2503" s="244"/>
      <c r="Q2503" s="661"/>
      <c r="R2503" s="665"/>
      <c r="S2503" s="665"/>
      <c r="T2503" s="665"/>
      <c r="U2503" s="665"/>
      <c r="V2503" s="665"/>
      <c r="W2503" s="709"/>
      <c r="X2503" s="313">
        <f t="shared" si="694"/>
        <v>0</v>
      </c>
    </row>
    <row r="2504" spans="2:24" ht="18.600000000000001" hidden="1" thickBot="1">
      <c r="B2504" s="136"/>
      <c r="C2504" s="137">
        <v>1981</v>
      </c>
      <c r="D2504" s="139" t="s">
        <v>287</v>
      </c>
      <c r="E2504" s="702"/>
      <c r="F2504" s="449"/>
      <c r="G2504" s="245"/>
      <c r="H2504" s="245"/>
      <c r="I2504" s="476">
        <f>F2504+G2504+H2504</f>
        <v>0</v>
      </c>
      <c r="J2504" s="243" t="str">
        <f t="shared" si="693"/>
        <v/>
      </c>
      <c r="K2504" s="244"/>
      <c r="L2504" s="423"/>
      <c r="M2504" s="252"/>
      <c r="N2504" s="315">
        <f>I2504</f>
        <v>0</v>
      </c>
      <c r="O2504" s="424">
        <f>L2504+M2504-N2504</f>
        <v>0</v>
      </c>
      <c r="P2504" s="244"/>
      <c r="Q2504" s="661"/>
      <c r="R2504" s="665"/>
      <c r="S2504" s="665"/>
      <c r="T2504" s="665"/>
      <c r="U2504" s="665"/>
      <c r="V2504" s="665"/>
      <c r="W2504" s="709"/>
      <c r="X2504" s="313">
        <f t="shared" si="694"/>
        <v>0</v>
      </c>
    </row>
    <row r="2505" spans="2:24" ht="18.600000000000001" hidden="1" thickBot="1">
      <c r="B2505" s="136"/>
      <c r="C2505" s="142">
        <v>1991</v>
      </c>
      <c r="D2505" s="141" t="s">
        <v>288</v>
      </c>
      <c r="E2505" s="702"/>
      <c r="F2505" s="449"/>
      <c r="G2505" s="245"/>
      <c r="H2505" s="245"/>
      <c r="I2505" s="476">
        <f>F2505+G2505+H2505</f>
        <v>0</v>
      </c>
      <c r="J2505" s="243" t="str">
        <f t="shared" si="693"/>
        <v/>
      </c>
      <c r="K2505" s="244"/>
      <c r="L2505" s="423"/>
      <c r="M2505" s="252"/>
      <c r="N2505" s="315">
        <f>I2505</f>
        <v>0</v>
      </c>
      <c r="O2505" s="424">
        <f>L2505+M2505-N2505</f>
        <v>0</v>
      </c>
      <c r="P2505" s="244"/>
      <c r="Q2505" s="661"/>
      <c r="R2505" s="665"/>
      <c r="S2505" s="665"/>
      <c r="T2505" s="665"/>
      <c r="U2505" s="665"/>
      <c r="V2505" s="665"/>
      <c r="W2505" s="709"/>
      <c r="X2505" s="313">
        <f t="shared" si="694"/>
        <v>0</v>
      </c>
    </row>
    <row r="2506" spans="2:24" ht="18.600000000000001" hidden="1" thickBot="1">
      <c r="B2506" s="684">
        <v>2100</v>
      </c>
      <c r="C2506" s="946" t="s">
        <v>1066</v>
      </c>
      <c r="D2506" s="946"/>
      <c r="E2506" s="685"/>
      <c r="F2506" s="686">
        <f>SUM(F2507:F2511)</f>
        <v>0</v>
      </c>
      <c r="G2506" s="687">
        <f>SUM(G2507:G2511)</f>
        <v>0</v>
      </c>
      <c r="H2506" s="687">
        <f>SUM(H2507:H2511)</f>
        <v>0</v>
      </c>
      <c r="I2506" s="687">
        <f>SUM(I2507:I2511)</f>
        <v>0</v>
      </c>
      <c r="J2506" s="243" t="str">
        <f t="shared" si="693"/>
        <v/>
      </c>
      <c r="K2506" s="244"/>
      <c r="L2506" s="316">
        <f>SUM(L2507:L2511)</f>
        <v>0</v>
      </c>
      <c r="M2506" s="317">
        <f>SUM(M2507:M2511)</f>
        <v>0</v>
      </c>
      <c r="N2506" s="425">
        <f>SUM(N2507:N2511)</f>
        <v>0</v>
      </c>
      <c r="O2506" s="426">
        <f>SUM(O2507:O2511)</f>
        <v>0</v>
      </c>
      <c r="P2506" s="244"/>
      <c r="Q2506" s="663"/>
      <c r="R2506" s="664"/>
      <c r="S2506" s="664"/>
      <c r="T2506" s="664"/>
      <c r="U2506" s="664"/>
      <c r="V2506" s="664"/>
      <c r="W2506" s="710"/>
      <c r="X2506" s="313">
        <f t="shared" si="694"/>
        <v>0</v>
      </c>
    </row>
    <row r="2507" spans="2:24" ht="18.600000000000001" hidden="1" thickBot="1">
      <c r="B2507" s="136"/>
      <c r="C2507" s="144">
        <v>2110</v>
      </c>
      <c r="D2507" s="147" t="s">
        <v>226</v>
      </c>
      <c r="E2507" s="702"/>
      <c r="F2507" s="449"/>
      <c r="G2507" s="245"/>
      <c r="H2507" s="245"/>
      <c r="I2507" s="476">
        <f>F2507+G2507+H2507</f>
        <v>0</v>
      </c>
      <c r="J2507" s="243" t="str">
        <f t="shared" si="693"/>
        <v/>
      </c>
      <c r="K2507" s="244"/>
      <c r="L2507" s="423"/>
      <c r="M2507" s="252"/>
      <c r="N2507" s="315">
        <f>I2507</f>
        <v>0</v>
      </c>
      <c r="O2507" s="424">
        <f>L2507+M2507-N2507</f>
        <v>0</v>
      </c>
      <c r="P2507" s="244"/>
      <c r="Q2507" s="661"/>
      <c r="R2507" s="665"/>
      <c r="S2507" s="665"/>
      <c r="T2507" s="665"/>
      <c r="U2507" s="665"/>
      <c r="V2507" s="665"/>
      <c r="W2507" s="709"/>
      <c r="X2507" s="313">
        <f t="shared" si="694"/>
        <v>0</v>
      </c>
    </row>
    <row r="2508" spans="2:24" ht="18.600000000000001" hidden="1" thickBot="1">
      <c r="B2508" s="171"/>
      <c r="C2508" s="137">
        <v>2120</v>
      </c>
      <c r="D2508" s="159" t="s">
        <v>227</v>
      </c>
      <c r="E2508" s="702"/>
      <c r="F2508" s="449"/>
      <c r="G2508" s="245"/>
      <c r="H2508" s="245"/>
      <c r="I2508" s="476">
        <f>F2508+G2508+H2508</f>
        <v>0</v>
      </c>
      <c r="J2508" s="243" t="str">
        <f t="shared" si="693"/>
        <v/>
      </c>
      <c r="K2508" s="244"/>
      <c r="L2508" s="423"/>
      <c r="M2508" s="252"/>
      <c r="N2508" s="315">
        <f>I2508</f>
        <v>0</v>
      </c>
      <c r="O2508" s="424">
        <f>L2508+M2508-N2508</f>
        <v>0</v>
      </c>
      <c r="P2508" s="244"/>
      <c r="Q2508" s="661"/>
      <c r="R2508" s="665"/>
      <c r="S2508" s="665"/>
      <c r="T2508" s="665"/>
      <c r="U2508" s="665"/>
      <c r="V2508" s="665"/>
      <c r="W2508" s="709"/>
      <c r="X2508" s="313">
        <f t="shared" si="694"/>
        <v>0</v>
      </c>
    </row>
    <row r="2509" spans="2:24" ht="18.600000000000001" hidden="1" thickBot="1">
      <c r="B2509" s="171"/>
      <c r="C2509" s="137">
        <v>2125</v>
      </c>
      <c r="D2509" s="156" t="s">
        <v>1059</v>
      </c>
      <c r="E2509" s="702"/>
      <c r="F2509" s="592">
        <v>0</v>
      </c>
      <c r="G2509" s="592">
        <v>0</v>
      </c>
      <c r="H2509" s="592">
        <v>0</v>
      </c>
      <c r="I2509" s="476">
        <f>F2509+G2509+H2509</f>
        <v>0</v>
      </c>
      <c r="J2509" s="243" t="str">
        <f t="shared" si="693"/>
        <v/>
      </c>
      <c r="K2509" s="244"/>
      <c r="L2509" s="423"/>
      <c r="M2509" s="252"/>
      <c r="N2509" s="315">
        <f>I2509</f>
        <v>0</v>
      </c>
      <c r="O2509" s="424">
        <f>L2509+M2509-N2509</f>
        <v>0</v>
      </c>
      <c r="P2509" s="244"/>
      <c r="Q2509" s="661"/>
      <c r="R2509" s="665"/>
      <c r="S2509" s="665"/>
      <c r="T2509" s="665"/>
      <c r="U2509" s="665"/>
      <c r="V2509" s="665"/>
      <c r="W2509" s="709"/>
      <c r="X2509" s="313">
        <f t="shared" si="694"/>
        <v>0</v>
      </c>
    </row>
    <row r="2510" spans="2:24" ht="18.600000000000001" hidden="1" thickBot="1">
      <c r="B2510" s="143"/>
      <c r="C2510" s="137">
        <v>2140</v>
      </c>
      <c r="D2510" s="159" t="s">
        <v>229</v>
      </c>
      <c r="E2510" s="702"/>
      <c r="F2510" s="592">
        <v>0</v>
      </c>
      <c r="G2510" s="592">
        <v>0</v>
      </c>
      <c r="H2510" s="592">
        <v>0</v>
      </c>
      <c r="I2510" s="476">
        <f>F2510+G2510+H2510</f>
        <v>0</v>
      </c>
      <c r="J2510" s="243" t="str">
        <f t="shared" si="693"/>
        <v/>
      </c>
      <c r="K2510" s="244"/>
      <c r="L2510" s="423"/>
      <c r="M2510" s="252"/>
      <c r="N2510" s="315">
        <f>I2510</f>
        <v>0</v>
      </c>
      <c r="O2510" s="424">
        <f>L2510+M2510-N2510</f>
        <v>0</v>
      </c>
      <c r="P2510" s="244"/>
      <c r="Q2510" s="661"/>
      <c r="R2510" s="665"/>
      <c r="S2510" s="665"/>
      <c r="T2510" s="665"/>
      <c r="U2510" s="665"/>
      <c r="V2510" s="665"/>
      <c r="W2510" s="709"/>
      <c r="X2510" s="313">
        <f t="shared" si="694"/>
        <v>0</v>
      </c>
    </row>
    <row r="2511" spans="2:24" ht="18.600000000000001" hidden="1" thickBot="1">
      <c r="B2511" s="136"/>
      <c r="C2511" s="142">
        <v>2190</v>
      </c>
      <c r="D2511" s="491" t="s">
        <v>230</v>
      </c>
      <c r="E2511" s="702"/>
      <c r="F2511" s="449"/>
      <c r="G2511" s="245"/>
      <c r="H2511" s="245"/>
      <c r="I2511" s="476">
        <f>F2511+G2511+H2511</f>
        <v>0</v>
      </c>
      <c r="J2511" s="243" t="str">
        <f t="shared" si="693"/>
        <v/>
      </c>
      <c r="K2511" s="244"/>
      <c r="L2511" s="423"/>
      <c r="M2511" s="252"/>
      <c r="N2511" s="315">
        <f>I2511</f>
        <v>0</v>
      </c>
      <c r="O2511" s="424">
        <f>L2511+M2511-N2511</f>
        <v>0</v>
      </c>
      <c r="P2511" s="244"/>
      <c r="Q2511" s="661"/>
      <c r="R2511" s="665"/>
      <c r="S2511" s="665"/>
      <c r="T2511" s="665"/>
      <c r="U2511" s="665"/>
      <c r="V2511" s="665"/>
      <c r="W2511" s="709"/>
      <c r="X2511" s="313">
        <f t="shared" si="694"/>
        <v>0</v>
      </c>
    </row>
    <row r="2512" spans="2:24" ht="18.600000000000001" hidden="1" thickBot="1">
      <c r="B2512" s="684">
        <v>2200</v>
      </c>
      <c r="C2512" s="946" t="s">
        <v>231</v>
      </c>
      <c r="D2512" s="946"/>
      <c r="E2512" s="685"/>
      <c r="F2512" s="686">
        <f>SUM(F2513:F2514)</f>
        <v>0</v>
      </c>
      <c r="G2512" s="687">
        <f>SUM(G2513:G2514)</f>
        <v>0</v>
      </c>
      <c r="H2512" s="687">
        <f>SUM(H2513:H2514)</f>
        <v>0</v>
      </c>
      <c r="I2512" s="687">
        <f>SUM(I2513:I2514)</f>
        <v>0</v>
      </c>
      <c r="J2512" s="243" t="str">
        <f t="shared" si="693"/>
        <v/>
      </c>
      <c r="K2512" s="244"/>
      <c r="L2512" s="316">
        <f>SUM(L2513:L2514)</f>
        <v>0</v>
      </c>
      <c r="M2512" s="317">
        <f>SUM(M2513:M2514)</f>
        <v>0</v>
      </c>
      <c r="N2512" s="425">
        <f>SUM(N2513:N2514)</f>
        <v>0</v>
      </c>
      <c r="O2512" s="426">
        <f>SUM(O2513:O2514)</f>
        <v>0</v>
      </c>
      <c r="P2512" s="244"/>
      <c r="Q2512" s="663"/>
      <c r="R2512" s="664"/>
      <c r="S2512" s="664"/>
      <c r="T2512" s="664"/>
      <c r="U2512" s="664"/>
      <c r="V2512" s="664"/>
      <c r="W2512" s="710"/>
      <c r="X2512" s="313">
        <f t="shared" si="694"/>
        <v>0</v>
      </c>
    </row>
    <row r="2513" spans="2:24" ht="18.600000000000001" hidden="1" thickBot="1">
      <c r="B2513" s="136"/>
      <c r="C2513" s="137">
        <v>2221</v>
      </c>
      <c r="D2513" s="139" t="s">
        <v>1439</v>
      </c>
      <c r="E2513" s="702"/>
      <c r="F2513" s="449"/>
      <c r="G2513" s="245"/>
      <c r="H2513" s="245"/>
      <c r="I2513" s="476">
        <f>F2513+G2513+H2513</f>
        <v>0</v>
      </c>
      <c r="J2513" s="243" t="str">
        <f t="shared" si="693"/>
        <v/>
      </c>
      <c r="K2513" s="244"/>
      <c r="L2513" s="423"/>
      <c r="M2513" s="252"/>
      <c r="N2513" s="315">
        <f t="shared" ref="N2513:N2521" si="695">I2513</f>
        <v>0</v>
      </c>
      <c r="O2513" s="424">
        <f t="shared" ref="O2513:O2521" si="696">L2513+M2513-N2513</f>
        <v>0</v>
      </c>
      <c r="P2513" s="244"/>
      <c r="Q2513" s="661"/>
      <c r="R2513" s="665"/>
      <c r="S2513" s="665"/>
      <c r="T2513" s="665"/>
      <c r="U2513" s="665"/>
      <c r="V2513" s="665"/>
      <c r="W2513" s="709"/>
      <c r="X2513" s="313">
        <f t="shared" si="694"/>
        <v>0</v>
      </c>
    </row>
    <row r="2514" spans="2:24" ht="18.600000000000001" hidden="1" thickBot="1">
      <c r="B2514" s="136"/>
      <c r="C2514" s="142">
        <v>2224</v>
      </c>
      <c r="D2514" s="141" t="s">
        <v>232</v>
      </c>
      <c r="E2514" s="702"/>
      <c r="F2514" s="449"/>
      <c r="G2514" s="245"/>
      <c r="H2514" s="245"/>
      <c r="I2514" s="476">
        <f>F2514+G2514+H2514</f>
        <v>0</v>
      </c>
      <c r="J2514" s="243" t="str">
        <f t="shared" si="693"/>
        <v/>
      </c>
      <c r="K2514" s="244"/>
      <c r="L2514" s="423"/>
      <c r="M2514" s="252"/>
      <c r="N2514" s="315">
        <f t="shared" si="695"/>
        <v>0</v>
      </c>
      <c r="O2514" s="424">
        <f t="shared" si="696"/>
        <v>0</v>
      </c>
      <c r="P2514" s="244"/>
      <c r="Q2514" s="661"/>
      <c r="R2514" s="665"/>
      <c r="S2514" s="665"/>
      <c r="T2514" s="665"/>
      <c r="U2514" s="665"/>
      <c r="V2514" s="665"/>
      <c r="W2514" s="709"/>
      <c r="X2514" s="313">
        <f t="shared" si="694"/>
        <v>0</v>
      </c>
    </row>
    <row r="2515" spans="2:24" ht="18.600000000000001" hidden="1" thickBot="1">
      <c r="B2515" s="684">
        <v>2500</v>
      </c>
      <c r="C2515" s="949" t="s">
        <v>233</v>
      </c>
      <c r="D2515" s="949"/>
      <c r="E2515" s="685"/>
      <c r="F2515" s="688"/>
      <c r="G2515" s="689"/>
      <c r="H2515" s="689"/>
      <c r="I2515" s="690">
        <f>F2515+G2515+H2515</f>
        <v>0</v>
      </c>
      <c r="J2515" s="243" t="str">
        <f t="shared" si="693"/>
        <v/>
      </c>
      <c r="K2515" s="244"/>
      <c r="L2515" s="428"/>
      <c r="M2515" s="254"/>
      <c r="N2515" s="315">
        <f t="shared" si="695"/>
        <v>0</v>
      </c>
      <c r="O2515" s="424">
        <f t="shared" si="696"/>
        <v>0</v>
      </c>
      <c r="P2515" s="244"/>
      <c r="Q2515" s="663"/>
      <c r="R2515" s="664"/>
      <c r="S2515" s="665"/>
      <c r="T2515" s="665"/>
      <c r="U2515" s="664"/>
      <c r="V2515" s="665"/>
      <c r="W2515" s="709"/>
      <c r="X2515" s="313">
        <f t="shared" si="694"/>
        <v>0</v>
      </c>
    </row>
    <row r="2516" spans="2:24" ht="18.600000000000001" hidden="1" thickBot="1">
      <c r="B2516" s="684">
        <v>2600</v>
      </c>
      <c r="C2516" s="952" t="s">
        <v>234</v>
      </c>
      <c r="D2516" s="962"/>
      <c r="E2516" s="685"/>
      <c r="F2516" s="688"/>
      <c r="G2516" s="689"/>
      <c r="H2516" s="689"/>
      <c r="I2516" s="690">
        <f>F2516+G2516+H2516</f>
        <v>0</v>
      </c>
      <c r="J2516" s="243" t="str">
        <f t="shared" si="693"/>
        <v/>
      </c>
      <c r="K2516" s="244"/>
      <c r="L2516" s="428"/>
      <c r="M2516" s="254"/>
      <c r="N2516" s="315">
        <f t="shared" si="695"/>
        <v>0</v>
      </c>
      <c r="O2516" s="424">
        <f t="shared" si="696"/>
        <v>0</v>
      </c>
      <c r="P2516" s="244"/>
      <c r="Q2516" s="663"/>
      <c r="R2516" s="664"/>
      <c r="S2516" s="665"/>
      <c r="T2516" s="665"/>
      <c r="U2516" s="664"/>
      <c r="V2516" s="665"/>
      <c r="W2516" s="709"/>
      <c r="X2516" s="313">
        <f t="shared" si="694"/>
        <v>0</v>
      </c>
    </row>
    <row r="2517" spans="2:24" ht="18.600000000000001" hidden="1" thickBot="1">
      <c r="B2517" s="684">
        <v>2700</v>
      </c>
      <c r="C2517" s="952" t="s">
        <v>235</v>
      </c>
      <c r="D2517" s="962"/>
      <c r="E2517" s="685"/>
      <c r="F2517" s="688"/>
      <c r="G2517" s="689"/>
      <c r="H2517" s="689"/>
      <c r="I2517" s="690">
        <f>F2517+G2517+H2517</f>
        <v>0</v>
      </c>
      <c r="J2517" s="243" t="str">
        <f t="shared" si="693"/>
        <v/>
      </c>
      <c r="K2517" s="244"/>
      <c r="L2517" s="428"/>
      <c r="M2517" s="254"/>
      <c r="N2517" s="315">
        <f t="shared" si="695"/>
        <v>0</v>
      </c>
      <c r="O2517" s="424">
        <f t="shared" si="696"/>
        <v>0</v>
      </c>
      <c r="P2517" s="244"/>
      <c r="Q2517" s="663"/>
      <c r="R2517" s="664"/>
      <c r="S2517" s="665"/>
      <c r="T2517" s="665"/>
      <c r="U2517" s="664"/>
      <c r="V2517" s="665"/>
      <c r="W2517" s="709"/>
      <c r="X2517" s="313">
        <f t="shared" si="694"/>
        <v>0</v>
      </c>
    </row>
    <row r="2518" spans="2:24" ht="18.600000000000001" hidden="1" thickBot="1">
      <c r="B2518" s="684">
        <v>2800</v>
      </c>
      <c r="C2518" s="952" t="s">
        <v>1681</v>
      </c>
      <c r="D2518" s="962"/>
      <c r="E2518" s="685"/>
      <c r="F2518" s="686">
        <f>SUM(F2519:F2521)</f>
        <v>0</v>
      </c>
      <c r="G2518" s="687">
        <f>SUM(G2519:G2521)</f>
        <v>0</v>
      </c>
      <c r="H2518" s="687">
        <f>SUM(H2519:H2521)</f>
        <v>0</v>
      </c>
      <c r="I2518" s="687">
        <f>SUM(I2519:I2521)</f>
        <v>0</v>
      </c>
      <c r="J2518" s="243" t="str">
        <f t="shared" si="693"/>
        <v/>
      </c>
      <c r="K2518" s="244"/>
      <c r="L2518" s="428"/>
      <c r="M2518" s="254"/>
      <c r="N2518" s="315">
        <f t="shared" si="695"/>
        <v>0</v>
      </c>
      <c r="O2518" s="424">
        <f t="shared" si="696"/>
        <v>0</v>
      </c>
      <c r="P2518" s="244"/>
      <c r="Q2518" s="663"/>
      <c r="R2518" s="664"/>
      <c r="S2518" s="665"/>
      <c r="T2518" s="665"/>
      <c r="U2518" s="664"/>
      <c r="V2518" s="665"/>
      <c r="W2518" s="709"/>
      <c r="X2518" s="313">
        <f t="shared" si="694"/>
        <v>0</v>
      </c>
    </row>
    <row r="2519" spans="2:24" ht="18.600000000000001" hidden="1" thickBot="1">
      <c r="B2519" s="136"/>
      <c r="C2519" s="144">
        <v>2810</v>
      </c>
      <c r="D2519" s="138" t="s">
        <v>1880</v>
      </c>
      <c r="E2519" s="702"/>
      <c r="F2519" s="449"/>
      <c r="G2519" s="245"/>
      <c r="H2519" s="245"/>
      <c r="I2519" s="476"/>
      <c r="J2519" s="243" t="str">
        <f t="shared" si="693"/>
        <v/>
      </c>
      <c r="K2519" s="244"/>
      <c r="L2519" s="423"/>
      <c r="M2519" s="252"/>
      <c r="N2519" s="315">
        <f t="shared" si="695"/>
        <v>0</v>
      </c>
      <c r="O2519" s="424">
        <f t="shared" si="696"/>
        <v>0</v>
      </c>
      <c r="P2519" s="244"/>
      <c r="Q2519" s="661"/>
      <c r="R2519" s="665"/>
      <c r="S2519" s="665"/>
      <c r="T2519" s="665"/>
      <c r="U2519" s="665"/>
      <c r="V2519" s="665"/>
      <c r="W2519" s="709"/>
      <c r="X2519" s="313">
        <f t="shared" si="694"/>
        <v>0</v>
      </c>
    </row>
    <row r="2520" spans="2:24" ht="18.600000000000001" hidden="1" thickBot="1">
      <c r="B2520" s="136"/>
      <c r="C2520" s="137">
        <v>2820</v>
      </c>
      <c r="D2520" s="139" t="s">
        <v>1881</v>
      </c>
      <c r="E2520" s="702"/>
      <c r="F2520" s="449"/>
      <c r="G2520" s="245"/>
      <c r="H2520" s="245"/>
      <c r="I2520" s="476">
        <f>F2520+G2520+H2520</f>
        <v>0</v>
      </c>
      <c r="J2520" s="243" t="str">
        <f t="shared" si="693"/>
        <v/>
      </c>
      <c r="K2520" s="244"/>
      <c r="L2520" s="423"/>
      <c r="M2520" s="252"/>
      <c r="N2520" s="315">
        <f t="shared" si="695"/>
        <v>0</v>
      </c>
      <c r="O2520" s="424">
        <f t="shared" si="696"/>
        <v>0</v>
      </c>
      <c r="P2520" s="244"/>
      <c r="Q2520" s="661"/>
      <c r="R2520" s="665"/>
      <c r="S2520" s="665"/>
      <c r="T2520" s="665"/>
      <c r="U2520" s="665"/>
      <c r="V2520" s="665"/>
      <c r="W2520" s="709"/>
      <c r="X2520" s="313">
        <f t="shared" si="694"/>
        <v>0</v>
      </c>
    </row>
    <row r="2521" spans="2:24" ht="31.8" hidden="1" thickBot="1">
      <c r="B2521" s="136"/>
      <c r="C2521" s="142">
        <v>2890</v>
      </c>
      <c r="D2521" s="141" t="s">
        <v>1882</v>
      </c>
      <c r="E2521" s="702"/>
      <c r="F2521" s="449"/>
      <c r="G2521" s="245"/>
      <c r="H2521" s="245"/>
      <c r="I2521" s="476">
        <f>F2521+G2521+H2521</f>
        <v>0</v>
      </c>
      <c r="J2521" s="243" t="str">
        <f t="shared" si="693"/>
        <v/>
      </c>
      <c r="K2521" s="244"/>
      <c r="L2521" s="423"/>
      <c r="M2521" s="252"/>
      <c r="N2521" s="315">
        <f t="shared" si="695"/>
        <v>0</v>
      </c>
      <c r="O2521" s="424">
        <f t="shared" si="696"/>
        <v>0</v>
      </c>
      <c r="P2521" s="244"/>
      <c r="Q2521" s="661"/>
      <c r="R2521" s="665"/>
      <c r="S2521" s="665"/>
      <c r="T2521" s="665"/>
      <c r="U2521" s="665"/>
      <c r="V2521" s="665"/>
      <c r="W2521" s="709"/>
      <c r="X2521" s="313">
        <f t="shared" si="694"/>
        <v>0</v>
      </c>
    </row>
    <row r="2522" spans="2:24" ht="18.600000000000001" hidden="1" thickBot="1">
      <c r="B2522" s="684">
        <v>2900</v>
      </c>
      <c r="C2522" s="948" t="s">
        <v>236</v>
      </c>
      <c r="D2522" s="966"/>
      <c r="E2522" s="685"/>
      <c r="F2522" s="686">
        <f>SUM(F2523:F2530)</f>
        <v>0</v>
      </c>
      <c r="G2522" s="687">
        <f>SUM(G2523:G2530)</f>
        <v>0</v>
      </c>
      <c r="H2522" s="687">
        <f>SUM(H2523:H2530)</f>
        <v>0</v>
      </c>
      <c r="I2522" s="687">
        <f>SUM(I2523:I2530)</f>
        <v>0</v>
      </c>
      <c r="J2522" s="243" t="str">
        <f t="shared" si="693"/>
        <v/>
      </c>
      <c r="K2522" s="244"/>
      <c r="L2522" s="316">
        <f>SUM(L2523:L2530)</f>
        <v>0</v>
      </c>
      <c r="M2522" s="317">
        <f>SUM(M2523:M2530)</f>
        <v>0</v>
      </c>
      <c r="N2522" s="425">
        <f>SUM(N2523:N2530)</f>
        <v>0</v>
      </c>
      <c r="O2522" s="426">
        <f>SUM(O2523:O2530)</f>
        <v>0</v>
      </c>
      <c r="P2522" s="244"/>
      <c r="Q2522" s="663"/>
      <c r="R2522" s="664"/>
      <c r="S2522" s="664"/>
      <c r="T2522" s="664"/>
      <c r="U2522" s="664"/>
      <c r="V2522" s="664"/>
      <c r="W2522" s="710"/>
      <c r="X2522" s="313">
        <f t="shared" si="694"/>
        <v>0</v>
      </c>
    </row>
    <row r="2523" spans="2:24" ht="18.600000000000001" hidden="1" thickBot="1">
      <c r="B2523" s="172"/>
      <c r="C2523" s="144">
        <v>2910</v>
      </c>
      <c r="D2523" s="319" t="s">
        <v>1718</v>
      </c>
      <c r="E2523" s="702"/>
      <c r="F2523" s="449"/>
      <c r="G2523" s="245"/>
      <c r="H2523" s="245"/>
      <c r="I2523" s="476">
        <f t="shared" ref="I2523:I2530" si="697">F2523+G2523+H2523</f>
        <v>0</v>
      </c>
      <c r="J2523" s="243" t="str">
        <f t="shared" si="693"/>
        <v/>
      </c>
      <c r="K2523" s="244"/>
      <c r="L2523" s="423"/>
      <c r="M2523" s="252"/>
      <c r="N2523" s="315">
        <f t="shared" ref="N2523:N2530" si="698">I2523</f>
        <v>0</v>
      </c>
      <c r="O2523" s="424">
        <f t="shared" ref="O2523:O2530" si="699">L2523+M2523-N2523</f>
        <v>0</v>
      </c>
      <c r="P2523" s="244"/>
      <c r="Q2523" s="661"/>
      <c r="R2523" s="665"/>
      <c r="S2523" s="665"/>
      <c r="T2523" s="665"/>
      <c r="U2523" s="665"/>
      <c r="V2523" s="665"/>
      <c r="W2523" s="709"/>
      <c r="X2523" s="313">
        <f t="shared" si="694"/>
        <v>0</v>
      </c>
    </row>
    <row r="2524" spans="2:24" ht="18.600000000000001" hidden="1" thickBot="1">
      <c r="B2524" s="172"/>
      <c r="C2524" s="144">
        <v>2920</v>
      </c>
      <c r="D2524" s="319" t="s">
        <v>237</v>
      </c>
      <c r="E2524" s="702"/>
      <c r="F2524" s="449"/>
      <c r="G2524" s="245"/>
      <c r="H2524" s="245"/>
      <c r="I2524" s="476">
        <f t="shared" si="697"/>
        <v>0</v>
      </c>
      <c r="J2524" s="243" t="str">
        <f t="shared" si="693"/>
        <v/>
      </c>
      <c r="K2524" s="244"/>
      <c r="L2524" s="423"/>
      <c r="M2524" s="252"/>
      <c r="N2524" s="315">
        <f t="shared" si="698"/>
        <v>0</v>
      </c>
      <c r="O2524" s="424">
        <f t="shared" si="699"/>
        <v>0</v>
      </c>
      <c r="P2524" s="244"/>
      <c r="Q2524" s="661"/>
      <c r="R2524" s="665"/>
      <c r="S2524" s="665"/>
      <c r="T2524" s="665"/>
      <c r="U2524" s="665"/>
      <c r="V2524" s="665"/>
      <c r="W2524" s="709"/>
      <c r="X2524" s="313">
        <f t="shared" si="694"/>
        <v>0</v>
      </c>
    </row>
    <row r="2525" spans="2:24" ht="33" hidden="1" thickBot="1">
      <c r="B2525" s="172"/>
      <c r="C2525" s="168">
        <v>2969</v>
      </c>
      <c r="D2525" s="320" t="s">
        <v>238</v>
      </c>
      <c r="E2525" s="702"/>
      <c r="F2525" s="449"/>
      <c r="G2525" s="245"/>
      <c r="H2525" s="245"/>
      <c r="I2525" s="476">
        <f t="shared" si="697"/>
        <v>0</v>
      </c>
      <c r="J2525" s="243" t="str">
        <f t="shared" si="693"/>
        <v/>
      </c>
      <c r="K2525" s="244"/>
      <c r="L2525" s="423"/>
      <c r="M2525" s="252"/>
      <c r="N2525" s="315">
        <f t="shared" si="698"/>
        <v>0</v>
      </c>
      <c r="O2525" s="424">
        <f t="shared" si="699"/>
        <v>0</v>
      </c>
      <c r="P2525" s="244"/>
      <c r="Q2525" s="661"/>
      <c r="R2525" s="665"/>
      <c r="S2525" s="665"/>
      <c r="T2525" s="665"/>
      <c r="U2525" s="665"/>
      <c r="V2525" s="665"/>
      <c r="W2525" s="709"/>
      <c r="X2525" s="313">
        <f t="shared" si="694"/>
        <v>0</v>
      </c>
    </row>
    <row r="2526" spans="2:24" ht="33" hidden="1" thickBot="1">
      <c r="B2526" s="172"/>
      <c r="C2526" s="168">
        <v>2970</v>
      </c>
      <c r="D2526" s="320" t="s">
        <v>239</v>
      </c>
      <c r="E2526" s="702"/>
      <c r="F2526" s="449"/>
      <c r="G2526" s="245"/>
      <c r="H2526" s="245"/>
      <c r="I2526" s="476">
        <f t="shared" si="697"/>
        <v>0</v>
      </c>
      <c r="J2526" s="243" t="str">
        <f t="shared" si="693"/>
        <v/>
      </c>
      <c r="K2526" s="244"/>
      <c r="L2526" s="423"/>
      <c r="M2526" s="252"/>
      <c r="N2526" s="315">
        <f t="shared" si="698"/>
        <v>0</v>
      </c>
      <c r="O2526" s="424">
        <f t="shared" si="699"/>
        <v>0</v>
      </c>
      <c r="P2526" s="244"/>
      <c r="Q2526" s="661"/>
      <c r="R2526" s="665"/>
      <c r="S2526" s="665"/>
      <c r="T2526" s="665"/>
      <c r="U2526" s="665"/>
      <c r="V2526" s="665"/>
      <c r="W2526" s="709"/>
      <c r="X2526" s="313">
        <f t="shared" si="694"/>
        <v>0</v>
      </c>
    </row>
    <row r="2527" spans="2:24" ht="18.600000000000001" hidden="1" thickBot="1">
      <c r="B2527" s="172"/>
      <c r="C2527" s="166">
        <v>2989</v>
      </c>
      <c r="D2527" s="321" t="s">
        <v>240</v>
      </c>
      <c r="E2527" s="702"/>
      <c r="F2527" s="449"/>
      <c r="G2527" s="245"/>
      <c r="H2527" s="245"/>
      <c r="I2527" s="476">
        <f t="shared" si="697"/>
        <v>0</v>
      </c>
      <c r="J2527" s="243" t="str">
        <f t="shared" si="693"/>
        <v/>
      </c>
      <c r="K2527" s="244"/>
      <c r="L2527" s="423"/>
      <c r="M2527" s="252"/>
      <c r="N2527" s="315">
        <f t="shared" si="698"/>
        <v>0</v>
      </c>
      <c r="O2527" s="424">
        <f t="shared" si="699"/>
        <v>0</v>
      </c>
      <c r="P2527" s="244"/>
      <c r="Q2527" s="661"/>
      <c r="R2527" s="665"/>
      <c r="S2527" s="665"/>
      <c r="T2527" s="665"/>
      <c r="U2527" s="665"/>
      <c r="V2527" s="665"/>
      <c r="W2527" s="709"/>
      <c r="X2527" s="313">
        <f t="shared" si="694"/>
        <v>0</v>
      </c>
    </row>
    <row r="2528" spans="2:24" ht="33" hidden="1" thickBot="1">
      <c r="B2528" s="136"/>
      <c r="C2528" s="137">
        <v>2990</v>
      </c>
      <c r="D2528" s="322" t="s">
        <v>1699</v>
      </c>
      <c r="E2528" s="702"/>
      <c r="F2528" s="449"/>
      <c r="G2528" s="245"/>
      <c r="H2528" s="245"/>
      <c r="I2528" s="476">
        <f t="shared" si="697"/>
        <v>0</v>
      </c>
      <c r="J2528" s="243" t="str">
        <f t="shared" si="693"/>
        <v/>
      </c>
      <c r="K2528" s="244"/>
      <c r="L2528" s="423"/>
      <c r="M2528" s="252"/>
      <c r="N2528" s="315">
        <f t="shared" si="698"/>
        <v>0</v>
      </c>
      <c r="O2528" s="424">
        <f t="shared" si="699"/>
        <v>0</v>
      </c>
      <c r="P2528" s="244"/>
      <c r="Q2528" s="661"/>
      <c r="R2528" s="665"/>
      <c r="S2528" s="665"/>
      <c r="T2528" s="665"/>
      <c r="U2528" s="665"/>
      <c r="V2528" s="665"/>
      <c r="W2528" s="709"/>
      <c r="X2528" s="313">
        <f t="shared" si="694"/>
        <v>0</v>
      </c>
    </row>
    <row r="2529" spans="2:24" ht="18.600000000000001" hidden="1" thickBot="1">
      <c r="B2529" s="136"/>
      <c r="C2529" s="137">
        <v>2991</v>
      </c>
      <c r="D2529" s="322" t="s">
        <v>241</v>
      </c>
      <c r="E2529" s="702"/>
      <c r="F2529" s="449"/>
      <c r="G2529" s="245"/>
      <c r="H2529" s="245"/>
      <c r="I2529" s="476">
        <f t="shared" si="697"/>
        <v>0</v>
      </c>
      <c r="J2529" s="243" t="str">
        <f t="shared" si="693"/>
        <v/>
      </c>
      <c r="K2529" s="244"/>
      <c r="L2529" s="423"/>
      <c r="M2529" s="252"/>
      <c r="N2529" s="315">
        <f t="shared" si="698"/>
        <v>0</v>
      </c>
      <c r="O2529" s="424">
        <f t="shared" si="699"/>
        <v>0</v>
      </c>
      <c r="P2529" s="244"/>
      <c r="Q2529" s="661"/>
      <c r="R2529" s="665"/>
      <c r="S2529" s="665"/>
      <c r="T2529" s="665"/>
      <c r="U2529" s="665"/>
      <c r="V2529" s="665"/>
      <c r="W2529" s="709"/>
      <c r="X2529" s="313">
        <f t="shared" si="694"/>
        <v>0</v>
      </c>
    </row>
    <row r="2530" spans="2:24" ht="18.600000000000001" hidden="1" thickBot="1">
      <c r="B2530" s="136"/>
      <c r="C2530" s="142">
        <v>2992</v>
      </c>
      <c r="D2530" s="154" t="s">
        <v>242</v>
      </c>
      <c r="E2530" s="702"/>
      <c r="F2530" s="449"/>
      <c r="G2530" s="245"/>
      <c r="H2530" s="245"/>
      <c r="I2530" s="476">
        <f t="shared" si="697"/>
        <v>0</v>
      </c>
      <c r="J2530" s="243" t="str">
        <f t="shared" ref="J2530:J2561" si="700">(IF($E2530&lt;&gt;0,$J$2,IF($I2530&lt;&gt;0,$J$2,"")))</f>
        <v/>
      </c>
      <c r="K2530" s="244"/>
      <c r="L2530" s="423"/>
      <c r="M2530" s="252"/>
      <c r="N2530" s="315">
        <f t="shared" si="698"/>
        <v>0</v>
      </c>
      <c r="O2530" s="424">
        <f t="shared" si="699"/>
        <v>0</v>
      </c>
      <c r="P2530" s="244"/>
      <c r="Q2530" s="661"/>
      <c r="R2530" s="665"/>
      <c r="S2530" s="665"/>
      <c r="T2530" s="665"/>
      <c r="U2530" s="665"/>
      <c r="V2530" s="665"/>
      <c r="W2530" s="709"/>
      <c r="X2530" s="313">
        <f t="shared" ref="X2530:X2561" si="701">T2530-U2530-V2530-W2530</f>
        <v>0</v>
      </c>
    </row>
    <row r="2531" spans="2:24" ht="18.600000000000001" hidden="1" thickBot="1">
      <c r="B2531" s="684">
        <v>3300</v>
      </c>
      <c r="C2531" s="948" t="s">
        <v>1738</v>
      </c>
      <c r="D2531" s="948"/>
      <c r="E2531" s="685"/>
      <c r="F2531" s="671">
        <v>0</v>
      </c>
      <c r="G2531" s="671">
        <v>0</v>
      </c>
      <c r="H2531" s="671">
        <v>0</v>
      </c>
      <c r="I2531" s="687">
        <f>SUM(I2532:I2536)</f>
        <v>0</v>
      </c>
      <c r="J2531" s="243" t="str">
        <f t="shared" si="700"/>
        <v/>
      </c>
      <c r="K2531" s="244"/>
      <c r="L2531" s="663"/>
      <c r="M2531" s="664"/>
      <c r="N2531" s="664"/>
      <c r="O2531" s="710"/>
      <c r="P2531" s="244"/>
      <c r="Q2531" s="663"/>
      <c r="R2531" s="664"/>
      <c r="S2531" s="664"/>
      <c r="T2531" s="664"/>
      <c r="U2531" s="664"/>
      <c r="V2531" s="664"/>
      <c r="W2531" s="710"/>
      <c r="X2531" s="313">
        <f t="shared" si="701"/>
        <v>0</v>
      </c>
    </row>
    <row r="2532" spans="2:24" ht="18.600000000000001" hidden="1" thickBot="1">
      <c r="B2532" s="143"/>
      <c r="C2532" s="144">
        <v>3301</v>
      </c>
      <c r="D2532" s="460" t="s">
        <v>243</v>
      </c>
      <c r="E2532" s="702"/>
      <c r="F2532" s="592">
        <v>0</v>
      </c>
      <c r="G2532" s="592">
        <v>0</v>
      </c>
      <c r="H2532" s="592">
        <v>0</v>
      </c>
      <c r="I2532" s="476">
        <f t="shared" ref="I2532:I2539" si="702">F2532+G2532+H2532</f>
        <v>0</v>
      </c>
      <c r="J2532" s="243" t="str">
        <f t="shared" si="700"/>
        <v/>
      </c>
      <c r="K2532" s="244"/>
      <c r="L2532" s="661"/>
      <c r="M2532" s="665"/>
      <c r="N2532" s="665"/>
      <c r="O2532" s="709"/>
      <c r="P2532" s="244"/>
      <c r="Q2532" s="661"/>
      <c r="R2532" s="665"/>
      <c r="S2532" s="665"/>
      <c r="T2532" s="665"/>
      <c r="U2532" s="665"/>
      <c r="V2532" s="665"/>
      <c r="W2532" s="709"/>
      <c r="X2532" s="313">
        <f t="shared" si="701"/>
        <v>0</v>
      </c>
    </row>
    <row r="2533" spans="2:24" ht="18.600000000000001" hidden="1" thickBot="1">
      <c r="B2533" s="143"/>
      <c r="C2533" s="168">
        <v>3302</v>
      </c>
      <c r="D2533" s="461" t="s">
        <v>1060</v>
      </c>
      <c r="E2533" s="702"/>
      <c r="F2533" s="592">
        <v>0</v>
      </c>
      <c r="G2533" s="592">
        <v>0</v>
      </c>
      <c r="H2533" s="592">
        <v>0</v>
      </c>
      <c r="I2533" s="476">
        <f t="shared" si="702"/>
        <v>0</v>
      </c>
      <c r="J2533" s="243" t="str">
        <f t="shared" si="700"/>
        <v/>
      </c>
      <c r="K2533" s="244"/>
      <c r="L2533" s="661"/>
      <c r="M2533" s="665"/>
      <c r="N2533" s="665"/>
      <c r="O2533" s="709"/>
      <c r="P2533" s="244"/>
      <c r="Q2533" s="661"/>
      <c r="R2533" s="665"/>
      <c r="S2533" s="665"/>
      <c r="T2533" s="665"/>
      <c r="U2533" s="665"/>
      <c r="V2533" s="665"/>
      <c r="W2533" s="709"/>
      <c r="X2533" s="313">
        <f t="shared" si="701"/>
        <v>0</v>
      </c>
    </row>
    <row r="2534" spans="2:24" ht="18.600000000000001" hidden="1" thickBot="1">
      <c r="B2534" s="143"/>
      <c r="C2534" s="166">
        <v>3304</v>
      </c>
      <c r="D2534" s="462" t="s">
        <v>245</v>
      </c>
      <c r="E2534" s="702"/>
      <c r="F2534" s="592">
        <v>0</v>
      </c>
      <c r="G2534" s="592">
        <v>0</v>
      </c>
      <c r="H2534" s="592">
        <v>0</v>
      </c>
      <c r="I2534" s="476">
        <f t="shared" si="702"/>
        <v>0</v>
      </c>
      <c r="J2534" s="243" t="str">
        <f t="shared" si="700"/>
        <v/>
      </c>
      <c r="K2534" s="244"/>
      <c r="L2534" s="661"/>
      <c r="M2534" s="665"/>
      <c r="N2534" s="665"/>
      <c r="O2534" s="709"/>
      <c r="P2534" s="244"/>
      <c r="Q2534" s="661"/>
      <c r="R2534" s="665"/>
      <c r="S2534" s="665"/>
      <c r="T2534" s="665"/>
      <c r="U2534" s="665"/>
      <c r="V2534" s="665"/>
      <c r="W2534" s="709"/>
      <c r="X2534" s="313">
        <f t="shared" si="701"/>
        <v>0</v>
      </c>
    </row>
    <row r="2535" spans="2:24" ht="47.4" hidden="1" thickBot="1">
      <c r="B2535" s="143"/>
      <c r="C2535" s="142">
        <v>3306</v>
      </c>
      <c r="D2535" s="463" t="s">
        <v>1883</v>
      </c>
      <c r="E2535" s="702"/>
      <c r="F2535" s="592">
        <v>0</v>
      </c>
      <c r="G2535" s="592">
        <v>0</v>
      </c>
      <c r="H2535" s="592">
        <v>0</v>
      </c>
      <c r="I2535" s="476">
        <f t="shared" si="702"/>
        <v>0</v>
      </c>
      <c r="J2535" s="243" t="str">
        <f t="shared" si="700"/>
        <v/>
      </c>
      <c r="K2535" s="244"/>
      <c r="L2535" s="661"/>
      <c r="M2535" s="665"/>
      <c r="N2535" s="665"/>
      <c r="O2535" s="709"/>
      <c r="P2535" s="244"/>
      <c r="Q2535" s="661"/>
      <c r="R2535" s="665"/>
      <c r="S2535" s="665"/>
      <c r="T2535" s="665"/>
      <c r="U2535" s="665"/>
      <c r="V2535" s="665"/>
      <c r="W2535" s="709"/>
      <c r="X2535" s="313">
        <f t="shared" si="701"/>
        <v>0</v>
      </c>
    </row>
    <row r="2536" spans="2:24" ht="18.600000000000001" hidden="1" thickBot="1">
      <c r="B2536" s="143"/>
      <c r="C2536" s="142">
        <v>3307</v>
      </c>
      <c r="D2536" s="463" t="s">
        <v>1771</v>
      </c>
      <c r="E2536" s="702"/>
      <c r="F2536" s="592">
        <v>0</v>
      </c>
      <c r="G2536" s="592">
        <v>0</v>
      </c>
      <c r="H2536" s="592">
        <v>0</v>
      </c>
      <c r="I2536" s="476">
        <f t="shared" si="702"/>
        <v>0</v>
      </c>
      <c r="J2536" s="243" t="str">
        <f t="shared" si="700"/>
        <v/>
      </c>
      <c r="K2536" s="244"/>
      <c r="L2536" s="661"/>
      <c r="M2536" s="665"/>
      <c r="N2536" s="665"/>
      <c r="O2536" s="709"/>
      <c r="P2536" s="244"/>
      <c r="Q2536" s="661"/>
      <c r="R2536" s="665"/>
      <c r="S2536" s="665"/>
      <c r="T2536" s="665"/>
      <c r="U2536" s="665"/>
      <c r="V2536" s="665"/>
      <c r="W2536" s="709"/>
      <c r="X2536" s="313">
        <f t="shared" si="701"/>
        <v>0</v>
      </c>
    </row>
    <row r="2537" spans="2:24" ht="18.600000000000001" hidden="1" thickBot="1">
      <c r="B2537" s="684">
        <v>3900</v>
      </c>
      <c r="C2537" s="949" t="s">
        <v>246</v>
      </c>
      <c r="D2537" s="950"/>
      <c r="E2537" s="685"/>
      <c r="F2537" s="671">
        <v>0</v>
      </c>
      <c r="G2537" s="671">
        <v>0</v>
      </c>
      <c r="H2537" s="671">
        <v>0</v>
      </c>
      <c r="I2537" s="690">
        <f t="shared" si="702"/>
        <v>0</v>
      </c>
      <c r="J2537" s="243" t="str">
        <f t="shared" si="700"/>
        <v/>
      </c>
      <c r="K2537" s="244"/>
      <c r="L2537" s="428"/>
      <c r="M2537" s="254"/>
      <c r="N2537" s="317">
        <f>I2537</f>
        <v>0</v>
      </c>
      <c r="O2537" s="424">
        <f>L2537+M2537-N2537</f>
        <v>0</v>
      </c>
      <c r="P2537" s="244"/>
      <c r="Q2537" s="428"/>
      <c r="R2537" s="254"/>
      <c r="S2537" s="429">
        <f>+IF(+(L2537+M2537)&gt;=I2537,+M2537,+(+I2537-L2537))</f>
        <v>0</v>
      </c>
      <c r="T2537" s="315">
        <f>Q2537+R2537-S2537</f>
        <v>0</v>
      </c>
      <c r="U2537" s="254"/>
      <c r="V2537" s="254"/>
      <c r="W2537" s="253"/>
      <c r="X2537" s="313">
        <f t="shared" si="701"/>
        <v>0</v>
      </c>
    </row>
    <row r="2538" spans="2:24" ht="18.600000000000001" hidden="1" thickBot="1">
      <c r="B2538" s="684">
        <v>4000</v>
      </c>
      <c r="C2538" s="951" t="s">
        <v>247</v>
      </c>
      <c r="D2538" s="951"/>
      <c r="E2538" s="685"/>
      <c r="F2538" s="688"/>
      <c r="G2538" s="689"/>
      <c r="H2538" s="689"/>
      <c r="I2538" s="690">
        <f t="shared" si="702"/>
        <v>0</v>
      </c>
      <c r="J2538" s="243" t="str">
        <f t="shared" si="700"/>
        <v/>
      </c>
      <c r="K2538" s="244"/>
      <c r="L2538" s="428"/>
      <c r="M2538" s="254"/>
      <c r="N2538" s="317">
        <f>I2538</f>
        <v>0</v>
      </c>
      <c r="O2538" s="424">
        <f>L2538+M2538-N2538</f>
        <v>0</v>
      </c>
      <c r="P2538" s="244"/>
      <c r="Q2538" s="663"/>
      <c r="R2538" s="664"/>
      <c r="S2538" s="664"/>
      <c r="T2538" s="665"/>
      <c r="U2538" s="664"/>
      <c r="V2538" s="664"/>
      <c r="W2538" s="709"/>
      <c r="X2538" s="313">
        <f t="shared" si="701"/>
        <v>0</v>
      </c>
    </row>
    <row r="2539" spans="2:24" ht="18.600000000000001" hidden="1" thickBot="1">
      <c r="B2539" s="684">
        <v>4100</v>
      </c>
      <c r="C2539" s="951" t="s">
        <v>248</v>
      </c>
      <c r="D2539" s="951"/>
      <c r="E2539" s="685"/>
      <c r="F2539" s="671">
        <v>0</v>
      </c>
      <c r="G2539" s="671">
        <v>0</v>
      </c>
      <c r="H2539" s="671">
        <v>0</v>
      </c>
      <c r="I2539" s="690">
        <f t="shared" si="702"/>
        <v>0</v>
      </c>
      <c r="J2539" s="243" t="str">
        <f t="shared" si="700"/>
        <v/>
      </c>
      <c r="K2539" s="244"/>
      <c r="L2539" s="663"/>
      <c r="M2539" s="664"/>
      <c r="N2539" s="664"/>
      <c r="O2539" s="710"/>
      <c r="P2539" s="244"/>
      <c r="Q2539" s="663"/>
      <c r="R2539" s="664"/>
      <c r="S2539" s="664"/>
      <c r="T2539" s="664"/>
      <c r="U2539" s="664"/>
      <c r="V2539" s="664"/>
      <c r="W2539" s="710"/>
      <c r="X2539" s="313">
        <f t="shared" si="701"/>
        <v>0</v>
      </c>
    </row>
    <row r="2540" spans="2:24" ht="18.600000000000001" hidden="1" thickBot="1">
      <c r="B2540" s="684">
        <v>4200</v>
      </c>
      <c r="C2540" s="948" t="s">
        <v>249</v>
      </c>
      <c r="D2540" s="966"/>
      <c r="E2540" s="685"/>
      <c r="F2540" s="686">
        <f>SUM(F2541:F2546)</f>
        <v>0</v>
      </c>
      <c r="G2540" s="687">
        <f>SUM(G2541:G2546)</f>
        <v>0</v>
      </c>
      <c r="H2540" s="687">
        <f>SUM(H2541:H2546)</f>
        <v>0</v>
      </c>
      <c r="I2540" s="687">
        <f>SUM(I2541:I2546)</f>
        <v>0</v>
      </c>
      <c r="J2540" s="243" t="str">
        <f t="shared" si="700"/>
        <v/>
      </c>
      <c r="K2540" s="244"/>
      <c r="L2540" s="316">
        <f>SUM(L2541:L2546)</f>
        <v>0</v>
      </c>
      <c r="M2540" s="317">
        <f>SUM(M2541:M2546)</f>
        <v>0</v>
      </c>
      <c r="N2540" s="425">
        <f>SUM(N2541:N2546)</f>
        <v>0</v>
      </c>
      <c r="O2540" s="426">
        <f>SUM(O2541:O2546)</f>
        <v>0</v>
      </c>
      <c r="P2540" s="244"/>
      <c r="Q2540" s="316">
        <f t="shared" ref="Q2540:W2540" si="703">SUM(Q2541:Q2546)</f>
        <v>0</v>
      </c>
      <c r="R2540" s="317">
        <f t="shared" si="703"/>
        <v>0</v>
      </c>
      <c r="S2540" s="317">
        <f t="shared" si="703"/>
        <v>0</v>
      </c>
      <c r="T2540" s="317">
        <f t="shared" si="703"/>
        <v>0</v>
      </c>
      <c r="U2540" s="317">
        <f t="shared" si="703"/>
        <v>0</v>
      </c>
      <c r="V2540" s="317">
        <f t="shared" si="703"/>
        <v>0</v>
      </c>
      <c r="W2540" s="426">
        <f t="shared" si="703"/>
        <v>0</v>
      </c>
      <c r="X2540" s="313">
        <f t="shared" si="701"/>
        <v>0</v>
      </c>
    </row>
    <row r="2541" spans="2:24" ht="18.600000000000001" hidden="1" thickBot="1">
      <c r="B2541" s="173"/>
      <c r="C2541" s="144">
        <v>4201</v>
      </c>
      <c r="D2541" s="138" t="s">
        <v>250</v>
      </c>
      <c r="E2541" s="702"/>
      <c r="F2541" s="449"/>
      <c r="G2541" s="245"/>
      <c r="H2541" s="245"/>
      <c r="I2541" s="476">
        <f t="shared" ref="I2541:I2546" si="704">F2541+G2541+H2541</f>
        <v>0</v>
      </c>
      <c r="J2541" s="243" t="str">
        <f t="shared" si="700"/>
        <v/>
      </c>
      <c r="K2541" s="244"/>
      <c r="L2541" s="423"/>
      <c r="M2541" s="252"/>
      <c r="N2541" s="315">
        <f t="shared" ref="N2541:N2546" si="705">I2541</f>
        <v>0</v>
      </c>
      <c r="O2541" s="424">
        <f t="shared" ref="O2541:O2546" si="706">L2541+M2541-N2541</f>
        <v>0</v>
      </c>
      <c r="P2541" s="244"/>
      <c r="Q2541" s="423"/>
      <c r="R2541" s="252"/>
      <c r="S2541" s="429">
        <f t="shared" ref="S2541:S2546" si="707">+IF(+(L2541+M2541)&gt;=I2541,+M2541,+(+I2541-L2541))</f>
        <v>0</v>
      </c>
      <c r="T2541" s="315">
        <f t="shared" ref="T2541:T2546" si="708">Q2541+R2541-S2541</f>
        <v>0</v>
      </c>
      <c r="U2541" s="252"/>
      <c r="V2541" s="252"/>
      <c r="W2541" s="253"/>
      <c r="X2541" s="313">
        <f t="shared" si="701"/>
        <v>0</v>
      </c>
    </row>
    <row r="2542" spans="2:24" ht="18.600000000000001" hidden="1" thickBot="1">
      <c r="B2542" s="173"/>
      <c r="C2542" s="137">
        <v>4202</v>
      </c>
      <c r="D2542" s="139" t="s">
        <v>251</v>
      </c>
      <c r="E2542" s="702"/>
      <c r="F2542" s="449"/>
      <c r="G2542" s="245"/>
      <c r="H2542" s="245"/>
      <c r="I2542" s="476">
        <f t="shared" si="704"/>
        <v>0</v>
      </c>
      <c r="J2542" s="243" t="str">
        <f t="shared" si="700"/>
        <v/>
      </c>
      <c r="K2542" s="244"/>
      <c r="L2542" s="423"/>
      <c r="M2542" s="252"/>
      <c r="N2542" s="315">
        <f t="shared" si="705"/>
        <v>0</v>
      </c>
      <c r="O2542" s="424">
        <f t="shared" si="706"/>
        <v>0</v>
      </c>
      <c r="P2542" s="244"/>
      <c r="Q2542" s="423"/>
      <c r="R2542" s="252"/>
      <c r="S2542" s="429">
        <f t="shared" si="707"/>
        <v>0</v>
      </c>
      <c r="T2542" s="315">
        <f t="shared" si="708"/>
        <v>0</v>
      </c>
      <c r="U2542" s="252"/>
      <c r="V2542" s="252"/>
      <c r="W2542" s="253"/>
      <c r="X2542" s="313">
        <f t="shared" si="701"/>
        <v>0</v>
      </c>
    </row>
    <row r="2543" spans="2:24" ht="18.600000000000001" hidden="1" thickBot="1">
      <c r="B2543" s="173"/>
      <c r="C2543" s="137">
        <v>4214</v>
      </c>
      <c r="D2543" s="139" t="s">
        <v>252</v>
      </c>
      <c r="E2543" s="702"/>
      <c r="F2543" s="449"/>
      <c r="G2543" s="245"/>
      <c r="H2543" s="245"/>
      <c r="I2543" s="476">
        <f t="shared" si="704"/>
        <v>0</v>
      </c>
      <c r="J2543" s="243" t="str">
        <f t="shared" si="700"/>
        <v/>
      </c>
      <c r="K2543" s="244"/>
      <c r="L2543" s="423"/>
      <c r="M2543" s="252"/>
      <c r="N2543" s="315">
        <f t="shared" si="705"/>
        <v>0</v>
      </c>
      <c r="O2543" s="424">
        <f t="shared" si="706"/>
        <v>0</v>
      </c>
      <c r="P2543" s="244"/>
      <c r="Q2543" s="423"/>
      <c r="R2543" s="252"/>
      <c r="S2543" s="429">
        <f t="shared" si="707"/>
        <v>0</v>
      </c>
      <c r="T2543" s="315">
        <f t="shared" si="708"/>
        <v>0</v>
      </c>
      <c r="U2543" s="252"/>
      <c r="V2543" s="252"/>
      <c r="W2543" s="253"/>
      <c r="X2543" s="313">
        <f t="shared" si="701"/>
        <v>0</v>
      </c>
    </row>
    <row r="2544" spans="2:24" ht="18.600000000000001" hidden="1" thickBot="1">
      <c r="B2544" s="173"/>
      <c r="C2544" s="137">
        <v>4217</v>
      </c>
      <c r="D2544" s="139" t="s">
        <v>253</v>
      </c>
      <c r="E2544" s="702"/>
      <c r="F2544" s="449"/>
      <c r="G2544" s="245"/>
      <c r="H2544" s="245"/>
      <c r="I2544" s="476">
        <f t="shared" si="704"/>
        <v>0</v>
      </c>
      <c r="J2544" s="243" t="str">
        <f t="shared" si="700"/>
        <v/>
      </c>
      <c r="K2544" s="244"/>
      <c r="L2544" s="423"/>
      <c r="M2544" s="252"/>
      <c r="N2544" s="315">
        <f t="shared" si="705"/>
        <v>0</v>
      </c>
      <c r="O2544" s="424">
        <f t="shared" si="706"/>
        <v>0</v>
      </c>
      <c r="P2544" s="244"/>
      <c r="Q2544" s="423"/>
      <c r="R2544" s="252"/>
      <c r="S2544" s="429">
        <f t="shared" si="707"/>
        <v>0</v>
      </c>
      <c r="T2544" s="315">
        <f t="shared" si="708"/>
        <v>0</v>
      </c>
      <c r="U2544" s="252"/>
      <c r="V2544" s="252"/>
      <c r="W2544" s="253"/>
      <c r="X2544" s="313">
        <f t="shared" si="701"/>
        <v>0</v>
      </c>
    </row>
    <row r="2545" spans="2:24" ht="18.600000000000001" hidden="1" thickBot="1">
      <c r="B2545" s="173"/>
      <c r="C2545" s="137">
        <v>4218</v>
      </c>
      <c r="D2545" s="145" t="s">
        <v>254</v>
      </c>
      <c r="E2545" s="702"/>
      <c r="F2545" s="449"/>
      <c r="G2545" s="245"/>
      <c r="H2545" s="245"/>
      <c r="I2545" s="476">
        <f t="shared" si="704"/>
        <v>0</v>
      </c>
      <c r="J2545" s="243" t="str">
        <f t="shared" si="700"/>
        <v/>
      </c>
      <c r="K2545" s="244"/>
      <c r="L2545" s="423"/>
      <c r="M2545" s="252"/>
      <c r="N2545" s="315">
        <f t="shared" si="705"/>
        <v>0</v>
      </c>
      <c r="O2545" s="424">
        <f t="shared" si="706"/>
        <v>0</v>
      </c>
      <c r="P2545" s="244"/>
      <c r="Q2545" s="423"/>
      <c r="R2545" s="252"/>
      <c r="S2545" s="429">
        <f t="shared" si="707"/>
        <v>0</v>
      </c>
      <c r="T2545" s="315">
        <f t="shared" si="708"/>
        <v>0</v>
      </c>
      <c r="U2545" s="252"/>
      <c r="V2545" s="252"/>
      <c r="W2545" s="253"/>
      <c r="X2545" s="313">
        <f t="shared" si="701"/>
        <v>0</v>
      </c>
    </row>
    <row r="2546" spans="2:24" ht="18.600000000000001" hidden="1" thickBot="1">
      <c r="B2546" s="173"/>
      <c r="C2546" s="137">
        <v>4219</v>
      </c>
      <c r="D2546" s="156" t="s">
        <v>255</v>
      </c>
      <c r="E2546" s="702"/>
      <c r="F2546" s="449"/>
      <c r="G2546" s="245"/>
      <c r="H2546" s="245"/>
      <c r="I2546" s="476">
        <f t="shared" si="704"/>
        <v>0</v>
      </c>
      <c r="J2546" s="243" t="str">
        <f t="shared" si="700"/>
        <v/>
      </c>
      <c r="K2546" s="244"/>
      <c r="L2546" s="423"/>
      <c r="M2546" s="252"/>
      <c r="N2546" s="315">
        <f t="shared" si="705"/>
        <v>0</v>
      </c>
      <c r="O2546" s="424">
        <f t="shared" si="706"/>
        <v>0</v>
      </c>
      <c r="P2546" s="244"/>
      <c r="Q2546" s="423"/>
      <c r="R2546" s="252"/>
      <c r="S2546" s="429">
        <f t="shared" si="707"/>
        <v>0</v>
      </c>
      <c r="T2546" s="315">
        <f t="shared" si="708"/>
        <v>0</v>
      </c>
      <c r="U2546" s="252"/>
      <c r="V2546" s="252"/>
      <c r="W2546" s="253"/>
      <c r="X2546" s="313">
        <f t="shared" si="701"/>
        <v>0</v>
      </c>
    </row>
    <row r="2547" spans="2:24" ht="18.600000000000001" hidden="1" thickBot="1">
      <c r="B2547" s="684">
        <v>4300</v>
      </c>
      <c r="C2547" s="946" t="s">
        <v>1683</v>
      </c>
      <c r="D2547" s="946"/>
      <c r="E2547" s="685"/>
      <c r="F2547" s="686">
        <f>SUM(F2548:F2550)</f>
        <v>0</v>
      </c>
      <c r="G2547" s="687">
        <f>SUM(G2548:G2550)</f>
        <v>0</v>
      </c>
      <c r="H2547" s="687">
        <f>SUM(H2548:H2550)</f>
        <v>0</v>
      </c>
      <c r="I2547" s="687">
        <f>SUM(I2548:I2550)</f>
        <v>0</v>
      </c>
      <c r="J2547" s="243" t="str">
        <f t="shared" si="700"/>
        <v/>
      </c>
      <c r="K2547" s="244"/>
      <c r="L2547" s="316">
        <f>SUM(L2548:L2550)</f>
        <v>0</v>
      </c>
      <c r="M2547" s="317">
        <f>SUM(M2548:M2550)</f>
        <v>0</v>
      </c>
      <c r="N2547" s="425">
        <f>SUM(N2548:N2550)</f>
        <v>0</v>
      </c>
      <c r="O2547" s="426">
        <f>SUM(O2548:O2550)</f>
        <v>0</v>
      </c>
      <c r="P2547" s="244"/>
      <c r="Q2547" s="316">
        <f t="shared" ref="Q2547:W2547" si="709">SUM(Q2548:Q2550)</f>
        <v>0</v>
      </c>
      <c r="R2547" s="317">
        <f t="shared" si="709"/>
        <v>0</v>
      </c>
      <c r="S2547" s="317">
        <f t="shared" si="709"/>
        <v>0</v>
      </c>
      <c r="T2547" s="317">
        <f t="shared" si="709"/>
        <v>0</v>
      </c>
      <c r="U2547" s="317">
        <f t="shared" si="709"/>
        <v>0</v>
      </c>
      <c r="V2547" s="317">
        <f t="shared" si="709"/>
        <v>0</v>
      </c>
      <c r="W2547" s="426">
        <f t="shared" si="709"/>
        <v>0</v>
      </c>
      <c r="X2547" s="313">
        <f t="shared" si="701"/>
        <v>0</v>
      </c>
    </row>
    <row r="2548" spans="2:24" ht="18.600000000000001" hidden="1" thickBot="1">
      <c r="B2548" s="173"/>
      <c r="C2548" s="144">
        <v>4301</v>
      </c>
      <c r="D2548" s="163" t="s">
        <v>256</v>
      </c>
      <c r="E2548" s="702"/>
      <c r="F2548" s="449"/>
      <c r="G2548" s="245"/>
      <c r="H2548" s="245"/>
      <c r="I2548" s="476">
        <f t="shared" ref="I2548:I2553" si="710">F2548+G2548+H2548</f>
        <v>0</v>
      </c>
      <c r="J2548" s="243" t="str">
        <f t="shared" si="700"/>
        <v/>
      </c>
      <c r="K2548" s="244"/>
      <c r="L2548" s="423"/>
      <c r="M2548" s="252"/>
      <c r="N2548" s="315">
        <f t="shared" ref="N2548:N2553" si="711">I2548</f>
        <v>0</v>
      </c>
      <c r="O2548" s="424">
        <f t="shared" ref="O2548:O2553" si="712">L2548+M2548-N2548</f>
        <v>0</v>
      </c>
      <c r="P2548" s="244"/>
      <c r="Q2548" s="423"/>
      <c r="R2548" s="252"/>
      <c r="S2548" s="429">
        <f t="shared" ref="S2548:S2553" si="713">+IF(+(L2548+M2548)&gt;=I2548,+M2548,+(+I2548-L2548))</f>
        <v>0</v>
      </c>
      <c r="T2548" s="315">
        <f t="shared" ref="T2548:T2553" si="714">Q2548+R2548-S2548</f>
        <v>0</v>
      </c>
      <c r="U2548" s="252"/>
      <c r="V2548" s="252"/>
      <c r="W2548" s="253"/>
      <c r="X2548" s="313">
        <f t="shared" si="701"/>
        <v>0</v>
      </c>
    </row>
    <row r="2549" spans="2:24" ht="18.600000000000001" hidden="1" thickBot="1">
      <c r="B2549" s="173"/>
      <c r="C2549" s="137">
        <v>4302</v>
      </c>
      <c r="D2549" s="139" t="s">
        <v>1061</v>
      </c>
      <c r="E2549" s="702"/>
      <c r="F2549" s="449"/>
      <c r="G2549" s="245"/>
      <c r="H2549" s="245"/>
      <c r="I2549" s="476">
        <f t="shared" si="710"/>
        <v>0</v>
      </c>
      <c r="J2549" s="243" t="str">
        <f t="shared" si="700"/>
        <v/>
      </c>
      <c r="K2549" s="244"/>
      <c r="L2549" s="423"/>
      <c r="M2549" s="252"/>
      <c r="N2549" s="315">
        <f t="shared" si="711"/>
        <v>0</v>
      </c>
      <c r="O2549" s="424">
        <f t="shared" si="712"/>
        <v>0</v>
      </c>
      <c r="P2549" s="244"/>
      <c r="Q2549" s="423"/>
      <c r="R2549" s="252"/>
      <c r="S2549" s="429">
        <f t="shared" si="713"/>
        <v>0</v>
      </c>
      <c r="T2549" s="315">
        <f t="shared" si="714"/>
        <v>0</v>
      </c>
      <c r="U2549" s="252"/>
      <c r="V2549" s="252"/>
      <c r="W2549" s="253"/>
      <c r="X2549" s="313">
        <f t="shared" si="701"/>
        <v>0</v>
      </c>
    </row>
    <row r="2550" spans="2:24" ht="18.600000000000001" hidden="1" thickBot="1">
      <c r="B2550" s="173"/>
      <c r="C2550" s="142">
        <v>4309</v>
      </c>
      <c r="D2550" s="148" t="s">
        <v>258</v>
      </c>
      <c r="E2550" s="702"/>
      <c r="F2550" s="449"/>
      <c r="G2550" s="245"/>
      <c r="H2550" s="245"/>
      <c r="I2550" s="476">
        <f t="shared" si="710"/>
        <v>0</v>
      </c>
      <c r="J2550" s="243" t="str">
        <f t="shared" si="700"/>
        <v/>
      </c>
      <c r="K2550" s="244"/>
      <c r="L2550" s="423"/>
      <c r="M2550" s="252"/>
      <c r="N2550" s="315">
        <f t="shared" si="711"/>
        <v>0</v>
      </c>
      <c r="O2550" s="424">
        <f t="shared" si="712"/>
        <v>0</v>
      </c>
      <c r="P2550" s="244"/>
      <c r="Q2550" s="423"/>
      <c r="R2550" s="252"/>
      <c r="S2550" s="429">
        <f t="shared" si="713"/>
        <v>0</v>
      </c>
      <c r="T2550" s="315">
        <f t="shared" si="714"/>
        <v>0</v>
      </c>
      <c r="U2550" s="252"/>
      <c r="V2550" s="252"/>
      <c r="W2550" s="253"/>
      <c r="X2550" s="313">
        <f t="shared" si="701"/>
        <v>0</v>
      </c>
    </row>
    <row r="2551" spans="2:24" ht="18.600000000000001" hidden="1" thickBot="1">
      <c r="B2551" s="684">
        <v>4400</v>
      </c>
      <c r="C2551" s="949" t="s">
        <v>1684</v>
      </c>
      <c r="D2551" s="949"/>
      <c r="E2551" s="685"/>
      <c r="F2551" s="688"/>
      <c r="G2551" s="689"/>
      <c r="H2551" s="689"/>
      <c r="I2551" s="690">
        <f t="shared" si="710"/>
        <v>0</v>
      </c>
      <c r="J2551" s="243" t="str">
        <f t="shared" si="700"/>
        <v/>
      </c>
      <c r="K2551" s="244"/>
      <c r="L2551" s="428"/>
      <c r="M2551" s="254"/>
      <c r="N2551" s="317">
        <f t="shared" si="711"/>
        <v>0</v>
      </c>
      <c r="O2551" s="424">
        <f t="shared" si="712"/>
        <v>0</v>
      </c>
      <c r="P2551" s="244"/>
      <c r="Q2551" s="428"/>
      <c r="R2551" s="254"/>
      <c r="S2551" s="429">
        <f t="shared" si="713"/>
        <v>0</v>
      </c>
      <c r="T2551" s="315">
        <f t="shared" si="714"/>
        <v>0</v>
      </c>
      <c r="U2551" s="254"/>
      <c r="V2551" s="254"/>
      <c r="W2551" s="253"/>
      <c r="X2551" s="313">
        <f t="shared" si="701"/>
        <v>0</v>
      </c>
    </row>
    <row r="2552" spans="2:24" ht="18.600000000000001" hidden="1" thickBot="1">
      <c r="B2552" s="684">
        <v>4500</v>
      </c>
      <c r="C2552" s="951" t="s">
        <v>1685</v>
      </c>
      <c r="D2552" s="951"/>
      <c r="E2552" s="685"/>
      <c r="F2552" s="688"/>
      <c r="G2552" s="689"/>
      <c r="H2552" s="689"/>
      <c r="I2552" s="690">
        <f t="shared" si="710"/>
        <v>0</v>
      </c>
      <c r="J2552" s="243" t="str">
        <f t="shared" si="700"/>
        <v/>
      </c>
      <c r="K2552" s="244"/>
      <c r="L2552" s="428"/>
      <c r="M2552" s="254"/>
      <c r="N2552" s="317">
        <f t="shared" si="711"/>
        <v>0</v>
      </c>
      <c r="O2552" s="424">
        <f t="shared" si="712"/>
        <v>0</v>
      </c>
      <c r="P2552" s="244"/>
      <c r="Q2552" s="428"/>
      <c r="R2552" s="254"/>
      <c r="S2552" s="429">
        <f t="shared" si="713"/>
        <v>0</v>
      </c>
      <c r="T2552" s="315">
        <f t="shared" si="714"/>
        <v>0</v>
      </c>
      <c r="U2552" s="254"/>
      <c r="V2552" s="254"/>
      <c r="W2552" s="253"/>
      <c r="X2552" s="313">
        <f t="shared" si="701"/>
        <v>0</v>
      </c>
    </row>
    <row r="2553" spans="2:24" ht="18.600000000000001" hidden="1" thickBot="1">
      <c r="B2553" s="684">
        <v>4600</v>
      </c>
      <c r="C2553" s="952" t="s">
        <v>259</v>
      </c>
      <c r="D2553" s="953"/>
      <c r="E2553" s="685"/>
      <c r="F2553" s="688"/>
      <c r="G2553" s="689"/>
      <c r="H2553" s="689"/>
      <c r="I2553" s="690">
        <f t="shared" si="710"/>
        <v>0</v>
      </c>
      <c r="J2553" s="243" t="str">
        <f t="shared" si="700"/>
        <v/>
      </c>
      <c r="K2553" s="244"/>
      <c r="L2553" s="428"/>
      <c r="M2553" s="254"/>
      <c r="N2553" s="317">
        <f t="shared" si="711"/>
        <v>0</v>
      </c>
      <c r="O2553" s="424">
        <f t="shared" si="712"/>
        <v>0</v>
      </c>
      <c r="P2553" s="244"/>
      <c r="Q2553" s="428"/>
      <c r="R2553" s="254"/>
      <c r="S2553" s="429">
        <f t="shared" si="713"/>
        <v>0</v>
      </c>
      <c r="T2553" s="315">
        <f t="shared" si="714"/>
        <v>0</v>
      </c>
      <c r="U2553" s="254"/>
      <c r="V2553" s="254"/>
      <c r="W2553" s="253"/>
      <c r="X2553" s="313">
        <f t="shared" si="701"/>
        <v>0</v>
      </c>
    </row>
    <row r="2554" spans="2:24" ht="18.600000000000001" hidden="1" thickBot="1">
      <c r="B2554" s="684">
        <v>4900</v>
      </c>
      <c r="C2554" s="948" t="s">
        <v>289</v>
      </c>
      <c r="D2554" s="948"/>
      <c r="E2554" s="685"/>
      <c r="F2554" s="686">
        <f>+F2555+F2556</f>
        <v>0</v>
      </c>
      <c r="G2554" s="687">
        <f>+G2555+G2556</f>
        <v>0</v>
      </c>
      <c r="H2554" s="687">
        <f>+H2555+H2556</f>
        <v>0</v>
      </c>
      <c r="I2554" s="687">
        <f>+I2555+I2556</f>
        <v>0</v>
      </c>
      <c r="J2554" s="243" t="str">
        <f t="shared" si="700"/>
        <v/>
      </c>
      <c r="K2554" s="244"/>
      <c r="L2554" s="663"/>
      <c r="M2554" s="664"/>
      <c r="N2554" s="664"/>
      <c r="O2554" s="710"/>
      <c r="P2554" s="244"/>
      <c r="Q2554" s="663"/>
      <c r="R2554" s="664"/>
      <c r="S2554" s="664"/>
      <c r="T2554" s="664"/>
      <c r="U2554" s="664"/>
      <c r="V2554" s="664"/>
      <c r="W2554" s="710"/>
      <c r="X2554" s="313">
        <f t="shared" si="701"/>
        <v>0</v>
      </c>
    </row>
    <row r="2555" spans="2:24" ht="18.600000000000001" hidden="1" thickBot="1">
      <c r="B2555" s="173"/>
      <c r="C2555" s="144">
        <v>4901</v>
      </c>
      <c r="D2555" s="174" t="s">
        <v>290</v>
      </c>
      <c r="E2555" s="702"/>
      <c r="F2555" s="449"/>
      <c r="G2555" s="245"/>
      <c r="H2555" s="245"/>
      <c r="I2555" s="476">
        <f>F2555+G2555+H2555</f>
        <v>0</v>
      </c>
      <c r="J2555" s="243" t="str">
        <f t="shared" si="700"/>
        <v/>
      </c>
      <c r="K2555" s="244"/>
      <c r="L2555" s="661"/>
      <c r="M2555" s="665"/>
      <c r="N2555" s="665"/>
      <c r="O2555" s="709"/>
      <c r="P2555" s="244"/>
      <c r="Q2555" s="661"/>
      <c r="R2555" s="665"/>
      <c r="S2555" s="665"/>
      <c r="T2555" s="665"/>
      <c r="U2555" s="665"/>
      <c r="V2555" s="665"/>
      <c r="W2555" s="709"/>
      <c r="X2555" s="313">
        <f t="shared" si="701"/>
        <v>0</v>
      </c>
    </row>
    <row r="2556" spans="2:24" ht="18.600000000000001" hidden="1" thickBot="1">
      <c r="B2556" s="173"/>
      <c r="C2556" s="142">
        <v>4902</v>
      </c>
      <c r="D2556" s="148" t="s">
        <v>291</v>
      </c>
      <c r="E2556" s="702"/>
      <c r="F2556" s="449"/>
      <c r="G2556" s="245"/>
      <c r="H2556" s="245"/>
      <c r="I2556" s="476">
        <f>F2556+G2556+H2556</f>
        <v>0</v>
      </c>
      <c r="J2556" s="243" t="str">
        <f t="shared" si="700"/>
        <v/>
      </c>
      <c r="K2556" s="244"/>
      <c r="L2556" s="661"/>
      <c r="M2556" s="665"/>
      <c r="N2556" s="665"/>
      <c r="O2556" s="709"/>
      <c r="P2556" s="244"/>
      <c r="Q2556" s="661"/>
      <c r="R2556" s="665"/>
      <c r="S2556" s="665"/>
      <c r="T2556" s="665"/>
      <c r="U2556" s="665"/>
      <c r="V2556" s="665"/>
      <c r="W2556" s="709"/>
      <c r="X2556" s="313">
        <f t="shared" si="701"/>
        <v>0</v>
      </c>
    </row>
    <row r="2557" spans="2:24" ht="18.600000000000001" thickBot="1">
      <c r="B2557" s="691">
        <v>5100</v>
      </c>
      <c r="C2557" s="963" t="s">
        <v>260</v>
      </c>
      <c r="D2557" s="963"/>
      <c r="E2557" s="692"/>
      <c r="F2557" s="693"/>
      <c r="G2557" s="694">
        <v>20700</v>
      </c>
      <c r="H2557" s="694"/>
      <c r="I2557" s="690">
        <f>F2557+G2557+H2557</f>
        <v>20700</v>
      </c>
      <c r="J2557" s="243">
        <f t="shared" si="700"/>
        <v>1</v>
      </c>
      <c r="K2557" s="244"/>
      <c r="L2557" s="430"/>
      <c r="M2557" s="431"/>
      <c r="N2557" s="327">
        <f>I2557</f>
        <v>20700</v>
      </c>
      <c r="O2557" s="424">
        <f>L2557+M2557-N2557</f>
        <v>-20700</v>
      </c>
      <c r="P2557" s="244"/>
      <c r="Q2557" s="430"/>
      <c r="R2557" s="431"/>
      <c r="S2557" s="429">
        <f>+IF(+(L2557+M2557)&gt;=I2557,+M2557,+(+I2557-L2557))</f>
        <v>20700</v>
      </c>
      <c r="T2557" s="315">
        <f>Q2557+R2557-S2557</f>
        <v>-20700</v>
      </c>
      <c r="U2557" s="431"/>
      <c r="V2557" s="431"/>
      <c r="W2557" s="253"/>
      <c r="X2557" s="313">
        <f t="shared" si="701"/>
        <v>-20700</v>
      </c>
    </row>
    <row r="2558" spans="2:24" ht="18.600000000000001" hidden="1" thickBot="1">
      <c r="B2558" s="691">
        <v>5200</v>
      </c>
      <c r="C2558" s="947" t="s">
        <v>261</v>
      </c>
      <c r="D2558" s="947"/>
      <c r="E2558" s="692"/>
      <c r="F2558" s="695">
        <f>SUM(F2559:F2565)</f>
        <v>0</v>
      </c>
      <c r="G2558" s="696">
        <f>SUM(G2559:G2565)</f>
        <v>0</v>
      </c>
      <c r="H2558" s="696">
        <f>SUM(H2559:H2565)</f>
        <v>0</v>
      </c>
      <c r="I2558" s="696">
        <f>SUM(I2559:I2565)</f>
        <v>0</v>
      </c>
      <c r="J2558" s="243" t="str">
        <f t="shared" si="700"/>
        <v/>
      </c>
      <c r="K2558" s="244"/>
      <c r="L2558" s="326">
        <f>SUM(L2559:L2565)</f>
        <v>0</v>
      </c>
      <c r="M2558" s="327">
        <f>SUM(M2559:M2565)</f>
        <v>0</v>
      </c>
      <c r="N2558" s="432">
        <f>SUM(N2559:N2565)</f>
        <v>0</v>
      </c>
      <c r="O2558" s="433">
        <f>SUM(O2559:O2565)</f>
        <v>0</v>
      </c>
      <c r="P2558" s="244"/>
      <c r="Q2558" s="326">
        <f t="shared" ref="Q2558:W2558" si="715">SUM(Q2559:Q2565)</f>
        <v>0</v>
      </c>
      <c r="R2558" s="327">
        <f t="shared" si="715"/>
        <v>0</v>
      </c>
      <c r="S2558" s="327">
        <f t="shared" si="715"/>
        <v>0</v>
      </c>
      <c r="T2558" s="327">
        <f t="shared" si="715"/>
        <v>0</v>
      </c>
      <c r="U2558" s="327">
        <f t="shared" si="715"/>
        <v>0</v>
      </c>
      <c r="V2558" s="327">
        <f t="shared" si="715"/>
        <v>0</v>
      </c>
      <c r="W2558" s="433">
        <f t="shared" si="715"/>
        <v>0</v>
      </c>
      <c r="X2558" s="313">
        <f t="shared" si="701"/>
        <v>0</v>
      </c>
    </row>
    <row r="2559" spans="2:24" ht="18.600000000000001" hidden="1" thickBot="1">
      <c r="B2559" s="175"/>
      <c r="C2559" s="176">
        <v>5201</v>
      </c>
      <c r="D2559" s="177" t="s">
        <v>262</v>
      </c>
      <c r="E2559" s="703"/>
      <c r="F2559" s="473"/>
      <c r="G2559" s="434"/>
      <c r="H2559" s="434"/>
      <c r="I2559" s="476">
        <f t="shared" ref="I2559:I2565" si="716">F2559+G2559+H2559</f>
        <v>0</v>
      </c>
      <c r="J2559" s="243" t="str">
        <f t="shared" si="700"/>
        <v/>
      </c>
      <c r="K2559" s="244"/>
      <c r="L2559" s="435"/>
      <c r="M2559" s="436"/>
      <c r="N2559" s="330">
        <f t="shared" ref="N2559:N2565" si="717">I2559</f>
        <v>0</v>
      </c>
      <c r="O2559" s="424">
        <f t="shared" ref="O2559:O2565" si="718">L2559+M2559-N2559</f>
        <v>0</v>
      </c>
      <c r="P2559" s="244"/>
      <c r="Q2559" s="435"/>
      <c r="R2559" s="436"/>
      <c r="S2559" s="429">
        <f t="shared" ref="S2559:S2565" si="719">+IF(+(L2559+M2559)&gt;=I2559,+M2559,+(+I2559-L2559))</f>
        <v>0</v>
      </c>
      <c r="T2559" s="315">
        <f t="shared" ref="T2559:T2565" si="720">Q2559+R2559-S2559</f>
        <v>0</v>
      </c>
      <c r="U2559" s="436"/>
      <c r="V2559" s="436"/>
      <c r="W2559" s="253"/>
      <c r="X2559" s="313">
        <f t="shared" si="701"/>
        <v>0</v>
      </c>
    </row>
    <row r="2560" spans="2:24" ht="18.600000000000001" hidden="1" thickBot="1">
      <c r="B2560" s="175"/>
      <c r="C2560" s="178">
        <v>5202</v>
      </c>
      <c r="D2560" s="179" t="s">
        <v>263</v>
      </c>
      <c r="E2560" s="703"/>
      <c r="F2560" s="473"/>
      <c r="G2560" s="434"/>
      <c r="H2560" s="434"/>
      <c r="I2560" s="476">
        <f t="shared" si="716"/>
        <v>0</v>
      </c>
      <c r="J2560" s="243" t="str">
        <f t="shared" si="700"/>
        <v/>
      </c>
      <c r="K2560" s="244"/>
      <c r="L2560" s="435"/>
      <c r="M2560" s="436"/>
      <c r="N2560" s="330">
        <f t="shared" si="717"/>
        <v>0</v>
      </c>
      <c r="O2560" s="424">
        <f t="shared" si="718"/>
        <v>0</v>
      </c>
      <c r="P2560" s="244"/>
      <c r="Q2560" s="435"/>
      <c r="R2560" s="436"/>
      <c r="S2560" s="429">
        <f t="shared" si="719"/>
        <v>0</v>
      </c>
      <c r="T2560" s="315">
        <f t="shared" si="720"/>
        <v>0</v>
      </c>
      <c r="U2560" s="436"/>
      <c r="V2560" s="436"/>
      <c r="W2560" s="253"/>
      <c r="X2560" s="313">
        <f t="shared" si="701"/>
        <v>0</v>
      </c>
    </row>
    <row r="2561" spans="2:24" ht="18.600000000000001" hidden="1" thickBot="1">
      <c r="B2561" s="175"/>
      <c r="C2561" s="178">
        <v>5203</v>
      </c>
      <c r="D2561" s="179" t="s">
        <v>923</v>
      </c>
      <c r="E2561" s="703"/>
      <c r="F2561" s="473"/>
      <c r="G2561" s="434"/>
      <c r="H2561" s="434"/>
      <c r="I2561" s="476">
        <f t="shared" si="716"/>
        <v>0</v>
      </c>
      <c r="J2561" s="243" t="str">
        <f t="shared" si="700"/>
        <v/>
      </c>
      <c r="K2561" s="244"/>
      <c r="L2561" s="435"/>
      <c r="M2561" s="436"/>
      <c r="N2561" s="330">
        <f t="shared" si="717"/>
        <v>0</v>
      </c>
      <c r="O2561" s="424">
        <f t="shared" si="718"/>
        <v>0</v>
      </c>
      <c r="P2561" s="244"/>
      <c r="Q2561" s="435"/>
      <c r="R2561" s="436"/>
      <c r="S2561" s="429">
        <f t="shared" si="719"/>
        <v>0</v>
      </c>
      <c r="T2561" s="315">
        <f t="shared" si="720"/>
        <v>0</v>
      </c>
      <c r="U2561" s="436"/>
      <c r="V2561" s="436"/>
      <c r="W2561" s="253"/>
      <c r="X2561" s="313">
        <f t="shared" si="701"/>
        <v>0</v>
      </c>
    </row>
    <row r="2562" spans="2:24" ht="18.600000000000001" hidden="1" thickBot="1">
      <c r="B2562" s="175"/>
      <c r="C2562" s="178">
        <v>5204</v>
      </c>
      <c r="D2562" s="179" t="s">
        <v>924</v>
      </c>
      <c r="E2562" s="703"/>
      <c r="F2562" s="473"/>
      <c r="G2562" s="434"/>
      <c r="H2562" s="434"/>
      <c r="I2562" s="476">
        <f t="shared" si="716"/>
        <v>0</v>
      </c>
      <c r="J2562" s="243" t="str">
        <f t="shared" ref="J2562:J2584" si="721">(IF($E2562&lt;&gt;0,$J$2,IF($I2562&lt;&gt;0,$J$2,"")))</f>
        <v/>
      </c>
      <c r="K2562" s="244"/>
      <c r="L2562" s="435"/>
      <c r="M2562" s="436"/>
      <c r="N2562" s="330">
        <f t="shared" si="717"/>
        <v>0</v>
      </c>
      <c r="O2562" s="424">
        <f t="shared" si="718"/>
        <v>0</v>
      </c>
      <c r="P2562" s="244"/>
      <c r="Q2562" s="435"/>
      <c r="R2562" s="436"/>
      <c r="S2562" s="429">
        <f t="shared" si="719"/>
        <v>0</v>
      </c>
      <c r="T2562" s="315">
        <f t="shared" si="720"/>
        <v>0</v>
      </c>
      <c r="U2562" s="436"/>
      <c r="V2562" s="436"/>
      <c r="W2562" s="253"/>
      <c r="X2562" s="313">
        <f t="shared" ref="X2562:X2593" si="722">T2562-U2562-V2562-W2562</f>
        <v>0</v>
      </c>
    </row>
    <row r="2563" spans="2:24" ht="18.600000000000001" hidden="1" thickBot="1">
      <c r="B2563" s="175"/>
      <c r="C2563" s="178">
        <v>5205</v>
      </c>
      <c r="D2563" s="179" t="s">
        <v>925</v>
      </c>
      <c r="E2563" s="703"/>
      <c r="F2563" s="473"/>
      <c r="G2563" s="434"/>
      <c r="H2563" s="434"/>
      <c r="I2563" s="476">
        <f t="shared" si="716"/>
        <v>0</v>
      </c>
      <c r="J2563" s="243" t="str">
        <f t="shared" si="721"/>
        <v/>
      </c>
      <c r="K2563" s="244"/>
      <c r="L2563" s="435"/>
      <c r="M2563" s="436"/>
      <c r="N2563" s="330">
        <f t="shared" si="717"/>
        <v>0</v>
      </c>
      <c r="O2563" s="424">
        <f t="shared" si="718"/>
        <v>0</v>
      </c>
      <c r="P2563" s="244"/>
      <c r="Q2563" s="435"/>
      <c r="R2563" s="436"/>
      <c r="S2563" s="429">
        <f t="shared" si="719"/>
        <v>0</v>
      </c>
      <c r="T2563" s="315">
        <f t="shared" si="720"/>
        <v>0</v>
      </c>
      <c r="U2563" s="436"/>
      <c r="V2563" s="436"/>
      <c r="W2563" s="253"/>
      <c r="X2563" s="313">
        <f t="shared" si="722"/>
        <v>0</v>
      </c>
    </row>
    <row r="2564" spans="2:24" ht="18.600000000000001" hidden="1" thickBot="1">
      <c r="B2564" s="175"/>
      <c r="C2564" s="178">
        <v>5206</v>
      </c>
      <c r="D2564" s="179" t="s">
        <v>926</v>
      </c>
      <c r="E2564" s="703"/>
      <c r="F2564" s="473"/>
      <c r="G2564" s="434"/>
      <c r="H2564" s="434"/>
      <c r="I2564" s="476">
        <f t="shared" si="716"/>
        <v>0</v>
      </c>
      <c r="J2564" s="243" t="str">
        <f t="shared" si="721"/>
        <v/>
      </c>
      <c r="K2564" s="244"/>
      <c r="L2564" s="435"/>
      <c r="M2564" s="436"/>
      <c r="N2564" s="330">
        <f t="shared" si="717"/>
        <v>0</v>
      </c>
      <c r="O2564" s="424">
        <f t="shared" si="718"/>
        <v>0</v>
      </c>
      <c r="P2564" s="244"/>
      <c r="Q2564" s="435"/>
      <c r="R2564" s="436"/>
      <c r="S2564" s="429">
        <f t="shared" si="719"/>
        <v>0</v>
      </c>
      <c r="T2564" s="315">
        <f t="shared" si="720"/>
        <v>0</v>
      </c>
      <c r="U2564" s="436"/>
      <c r="V2564" s="436"/>
      <c r="W2564" s="253"/>
      <c r="X2564" s="313">
        <f t="shared" si="722"/>
        <v>0</v>
      </c>
    </row>
    <row r="2565" spans="2:24" ht="18.600000000000001" hidden="1" thickBot="1">
      <c r="B2565" s="175"/>
      <c r="C2565" s="180">
        <v>5219</v>
      </c>
      <c r="D2565" s="181" t="s">
        <v>927</v>
      </c>
      <c r="E2565" s="703"/>
      <c r="F2565" s="473"/>
      <c r="G2565" s="434"/>
      <c r="H2565" s="434"/>
      <c r="I2565" s="476">
        <f t="shared" si="716"/>
        <v>0</v>
      </c>
      <c r="J2565" s="243" t="str">
        <f t="shared" si="721"/>
        <v/>
      </c>
      <c r="K2565" s="244"/>
      <c r="L2565" s="435"/>
      <c r="M2565" s="436"/>
      <c r="N2565" s="330">
        <f t="shared" si="717"/>
        <v>0</v>
      </c>
      <c r="O2565" s="424">
        <f t="shared" si="718"/>
        <v>0</v>
      </c>
      <c r="P2565" s="244"/>
      <c r="Q2565" s="435"/>
      <c r="R2565" s="436"/>
      <c r="S2565" s="429">
        <f t="shared" si="719"/>
        <v>0</v>
      </c>
      <c r="T2565" s="315">
        <f t="shared" si="720"/>
        <v>0</v>
      </c>
      <c r="U2565" s="436"/>
      <c r="V2565" s="436"/>
      <c r="W2565" s="253"/>
      <c r="X2565" s="313">
        <f t="shared" si="722"/>
        <v>0</v>
      </c>
    </row>
    <row r="2566" spans="2:24" ht="18.600000000000001" hidden="1" thickBot="1">
      <c r="B2566" s="691">
        <v>5300</v>
      </c>
      <c r="C2566" s="954" t="s">
        <v>928</v>
      </c>
      <c r="D2566" s="954"/>
      <c r="E2566" s="692"/>
      <c r="F2566" s="695">
        <f>SUM(F2567:F2568)</f>
        <v>0</v>
      </c>
      <c r="G2566" s="696">
        <f>SUM(G2567:G2568)</f>
        <v>0</v>
      </c>
      <c r="H2566" s="696">
        <f>SUM(H2567:H2568)</f>
        <v>0</v>
      </c>
      <c r="I2566" s="696">
        <f>SUM(I2567:I2568)</f>
        <v>0</v>
      </c>
      <c r="J2566" s="243" t="str">
        <f t="shared" si="721"/>
        <v/>
      </c>
      <c r="K2566" s="244"/>
      <c r="L2566" s="326">
        <f>SUM(L2567:L2568)</f>
        <v>0</v>
      </c>
      <c r="M2566" s="327">
        <f>SUM(M2567:M2568)</f>
        <v>0</v>
      </c>
      <c r="N2566" s="432">
        <f>SUM(N2567:N2568)</f>
        <v>0</v>
      </c>
      <c r="O2566" s="433">
        <f>SUM(O2567:O2568)</f>
        <v>0</v>
      </c>
      <c r="P2566" s="244"/>
      <c r="Q2566" s="326">
        <f t="shared" ref="Q2566:W2566" si="723">SUM(Q2567:Q2568)</f>
        <v>0</v>
      </c>
      <c r="R2566" s="327">
        <f t="shared" si="723"/>
        <v>0</v>
      </c>
      <c r="S2566" s="327">
        <f t="shared" si="723"/>
        <v>0</v>
      </c>
      <c r="T2566" s="327">
        <f t="shared" si="723"/>
        <v>0</v>
      </c>
      <c r="U2566" s="327">
        <f t="shared" si="723"/>
        <v>0</v>
      </c>
      <c r="V2566" s="327">
        <f t="shared" si="723"/>
        <v>0</v>
      </c>
      <c r="W2566" s="433">
        <f t="shared" si="723"/>
        <v>0</v>
      </c>
      <c r="X2566" s="313">
        <f t="shared" si="722"/>
        <v>0</v>
      </c>
    </row>
    <row r="2567" spans="2:24" ht="18.600000000000001" hidden="1" thickBot="1">
      <c r="B2567" s="175"/>
      <c r="C2567" s="176">
        <v>5301</v>
      </c>
      <c r="D2567" s="177" t="s">
        <v>1440</v>
      </c>
      <c r="E2567" s="703"/>
      <c r="F2567" s="473"/>
      <c r="G2567" s="434"/>
      <c r="H2567" s="434"/>
      <c r="I2567" s="476">
        <f>F2567+G2567+H2567</f>
        <v>0</v>
      </c>
      <c r="J2567" s="243" t="str">
        <f t="shared" si="721"/>
        <v/>
      </c>
      <c r="K2567" s="244"/>
      <c r="L2567" s="435"/>
      <c r="M2567" s="436"/>
      <c r="N2567" s="330">
        <f>I2567</f>
        <v>0</v>
      </c>
      <c r="O2567" s="424">
        <f>L2567+M2567-N2567</f>
        <v>0</v>
      </c>
      <c r="P2567" s="244"/>
      <c r="Q2567" s="435"/>
      <c r="R2567" s="436"/>
      <c r="S2567" s="429">
        <f>+IF(+(L2567+M2567)&gt;=I2567,+M2567,+(+I2567-L2567))</f>
        <v>0</v>
      </c>
      <c r="T2567" s="315">
        <f>Q2567+R2567-S2567</f>
        <v>0</v>
      </c>
      <c r="U2567" s="436"/>
      <c r="V2567" s="436"/>
      <c r="W2567" s="253"/>
      <c r="X2567" s="313">
        <f t="shared" si="722"/>
        <v>0</v>
      </c>
    </row>
    <row r="2568" spans="2:24" ht="18.600000000000001" hidden="1" thickBot="1">
      <c r="B2568" s="175"/>
      <c r="C2568" s="180">
        <v>5309</v>
      </c>
      <c r="D2568" s="181" t="s">
        <v>929</v>
      </c>
      <c r="E2568" s="703"/>
      <c r="F2568" s="473"/>
      <c r="G2568" s="434"/>
      <c r="H2568" s="434"/>
      <c r="I2568" s="476">
        <f>F2568+G2568+H2568</f>
        <v>0</v>
      </c>
      <c r="J2568" s="243" t="str">
        <f t="shared" si="721"/>
        <v/>
      </c>
      <c r="K2568" s="244"/>
      <c r="L2568" s="435"/>
      <c r="M2568" s="436"/>
      <c r="N2568" s="330">
        <f>I2568</f>
        <v>0</v>
      </c>
      <c r="O2568" s="424">
        <f>L2568+M2568-N2568</f>
        <v>0</v>
      </c>
      <c r="P2568" s="244"/>
      <c r="Q2568" s="435"/>
      <c r="R2568" s="436"/>
      <c r="S2568" s="429">
        <f>+IF(+(L2568+M2568)&gt;=I2568,+M2568,+(+I2568-L2568))</f>
        <v>0</v>
      </c>
      <c r="T2568" s="315">
        <f>Q2568+R2568-S2568</f>
        <v>0</v>
      </c>
      <c r="U2568" s="436"/>
      <c r="V2568" s="436"/>
      <c r="W2568" s="253"/>
      <c r="X2568" s="313">
        <f t="shared" si="722"/>
        <v>0</v>
      </c>
    </row>
    <row r="2569" spans="2:24" ht="18.600000000000001" hidden="1" thickBot="1">
      <c r="B2569" s="691">
        <v>5400</v>
      </c>
      <c r="C2569" s="963" t="s">
        <v>1010</v>
      </c>
      <c r="D2569" s="963"/>
      <c r="E2569" s="692"/>
      <c r="F2569" s="693"/>
      <c r="G2569" s="694"/>
      <c r="H2569" s="694"/>
      <c r="I2569" s="690">
        <f>F2569+G2569+H2569</f>
        <v>0</v>
      </c>
      <c r="J2569" s="243" t="str">
        <f t="shared" si="721"/>
        <v/>
      </c>
      <c r="K2569" s="244"/>
      <c r="L2569" s="430"/>
      <c r="M2569" s="431"/>
      <c r="N2569" s="327">
        <f>I2569</f>
        <v>0</v>
      </c>
      <c r="O2569" s="424">
        <f>L2569+M2569-N2569</f>
        <v>0</v>
      </c>
      <c r="P2569" s="244"/>
      <c r="Q2569" s="430"/>
      <c r="R2569" s="431"/>
      <c r="S2569" s="429">
        <f>+IF(+(L2569+M2569)&gt;=I2569,+M2569,+(+I2569-L2569))</f>
        <v>0</v>
      </c>
      <c r="T2569" s="315">
        <f>Q2569+R2569-S2569</f>
        <v>0</v>
      </c>
      <c r="U2569" s="431"/>
      <c r="V2569" s="431"/>
      <c r="W2569" s="253"/>
      <c r="X2569" s="313">
        <f t="shared" si="722"/>
        <v>0</v>
      </c>
    </row>
    <row r="2570" spans="2:24" ht="18.600000000000001" hidden="1" thickBot="1">
      <c r="B2570" s="684">
        <v>5500</v>
      </c>
      <c r="C2570" s="948" t="s">
        <v>1011</v>
      </c>
      <c r="D2570" s="948"/>
      <c r="E2570" s="685"/>
      <c r="F2570" s="686">
        <f>SUM(F2571:F2574)</f>
        <v>0</v>
      </c>
      <c r="G2570" s="687">
        <f>SUM(G2571:G2574)</f>
        <v>0</v>
      </c>
      <c r="H2570" s="687">
        <f>SUM(H2571:H2574)</f>
        <v>0</v>
      </c>
      <c r="I2570" s="687">
        <f>SUM(I2571:I2574)</f>
        <v>0</v>
      </c>
      <c r="J2570" s="243" t="str">
        <f t="shared" si="721"/>
        <v/>
      </c>
      <c r="K2570" s="244"/>
      <c r="L2570" s="316">
        <f>SUM(L2571:L2574)</f>
        <v>0</v>
      </c>
      <c r="M2570" s="317">
        <f>SUM(M2571:M2574)</f>
        <v>0</v>
      </c>
      <c r="N2570" s="425">
        <f>SUM(N2571:N2574)</f>
        <v>0</v>
      </c>
      <c r="O2570" s="426">
        <f>SUM(O2571:O2574)</f>
        <v>0</v>
      </c>
      <c r="P2570" s="244"/>
      <c r="Q2570" s="316">
        <f t="shared" ref="Q2570:W2570" si="724">SUM(Q2571:Q2574)</f>
        <v>0</v>
      </c>
      <c r="R2570" s="317">
        <f t="shared" si="724"/>
        <v>0</v>
      </c>
      <c r="S2570" s="317">
        <f t="shared" si="724"/>
        <v>0</v>
      </c>
      <c r="T2570" s="317">
        <f t="shared" si="724"/>
        <v>0</v>
      </c>
      <c r="U2570" s="317">
        <f t="shared" si="724"/>
        <v>0</v>
      </c>
      <c r="V2570" s="317">
        <f t="shared" si="724"/>
        <v>0</v>
      </c>
      <c r="W2570" s="426">
        <f t="shared" si="724"/>
        <v>0</v>
      </c>
      <c r="X2570" s="313">
        <f t="shared" si="722"/>
        <v>0</v>
      </c>
    </row>
    <row r="2571" spans="2:24" ht="18.600000000000001" hidden="1" thickBot="1">
      <c r="B2571" s="173"/>
      <c r="C2571" s="144">
        <v>5501</v>
      </c>
      <c r="D2571" s="163" t="s">
        <v>1012</v>
      </c>
      <c r="E2571" s="702"/>
      <c r="F2571" s="449"/>
      <c r="G2571" s="245"/>
      <c r="H2571" s="245"/>
      <c r="I2571" s="476">
        <f>F2571+G2571+H2571</f>
        <v>0</v>
      </c>
      <c r="J2571" s="243" t="str">
        <f t="shared" si="721"/>
        <v/>
      </c>
      <c r="K2571" s="244"/>
      <c r="L2571" s="423"/>
      <c r="M2571" s="252"/>
      <c r="N2571" s="315">
        <f>I2571</f>
        <v>0</v>
      </c>
      <c r="O2571" s="424">
        <f>L2571+M2571-N2571</f>
        <v>0</v>
      </c>
      <c r="P2571" s="244"/>
      <c r="Q2571" s="423"/>
      <c r="R2571" s="252"/>
      <c r="S2571" s="429">
        <f>+IF(+(L2571+M2571)&gt;=I2571,+M2571,+(+I2571-L2571))</f>
        <v>0</v>
      </c>
      <c r="T2571" s="315">
        <f>Q2571+R2571-S2571</f>
        <v>0</v>
      </c>
      <c r="U2571" s="252"/>
      <c r="V2571" s="252"/>
      <c r="W2571" s="253"/>
      <c r="X2571" s="313">
        <f t="shared" si="722"/>
        <v>0</v>
      </c>
    </row>
    <row r="2572" spans="2:24" ht="18.600000000000001" hidden="1" thickBot="1">
      <c r="B2572" s="173"/>
      <c r="C2572" s="137">
        <v>5502</v>
      </c>
      <c r="D2572" s="145" t="s">
        <v>1013</v>
      </c>
      <c r="E2572" s="702"/>
      <c r="F2572" s="449"/>
      <c r="G2572" s="245"/>
      <c r="H2572" s="245"/>
      <c r="I2572" s="476">
        <f>F2572+G2572+H2572</f>
        <v>0</v>
      </c>
      <c r="J2572" s="243" t="str">
        <f t="shared" si="721"/>
        <v/>
      </c>
      <c r="K2572" s="244"/>
      <c r="L2572" s="423"/>
      <c r="M2572" s="252"/>
      <c r="N2572" s="315">
        <f>I2572</f>
        <v>0</v>
      </c>
      <c r="O2572" s="424">
        <f>L2572+M2572-N2572</f>
        <v>0</v>
      </c>
      <c r="P2572" s="244"/>
      <c r="Q2572" s="423"/>
      <c r="R2572" s="252"/>
      <c r="S2572" s="429">
        <f>+IF(+(L2572+M2572)&gt;=I2572,+M2572,+(+I2572-L2572))</f>
        <v>0</v>
      </c>
      <c r="T2572" s="315">
        <f>Q2572+R2572-S2572</f>
        <v>0</v>
      </c>
      <c r="U2572" s="252"/>
      <c r="V2572" s="252"/>
      <c r="W2572" s="253"/>
      <c r="X2572" s="313">
        <f t="shared" si="722"/>
        <v>0</v>
      </c>
    </row>
    <row r="2573" spans="2:24" ht="18.600000000000001" hidden="1" thickBot="1">
      <c r="B2573" s="173"/>
      <c r="C2573" s="137">
        <v>5503</v>
      </c>
      <c r="D2573" s="139" t="s">
        <v>1014</v>
      </c>
      <c r="E2573" s="702"/>
      <c r="F2573" s="449"/>
      <c r="G2573" s="245"/>
      <c r="H2573" s="245"/>
      <c r="I2573" s="476">
        <f>F2573+G2573+H2573</f>
        <v>0</v>
      </c>
      <c r="J2573" s="243" t="str">
        <f t="shared" si="721"/>
        <v/>
      </c>
      <c r="K2573" s="244"/>
      <c r="L2573" s="423"/>
      <c r="M2573" s="252"/>
      <c r="N2573" s="315">
        <f>I2573</f>
        <v>0</v>
      </c>
      <c r="O2573" s="424">
        <f>L2573+M2573-N2573</f>
        <v>0</v>
      </c>
      <c r="P2573" s="244"/>
      <c r="Q2573" s="423"/>
      <c r="R2573" s="252"/>
      <c r="S2573" s="429">
        <f>+IF(+(L2573+M2573)&gt;=I2573,+M2573,+(+I2573-L2573))</f>
        <v>0</v>
      </c>
      <c r="T2573" s="315">
        <f>Q2573+R2573-S2573</f>
        <v>0</v>
      </c>
      <c r="U2573" s="252"/>
      <c r="V2573" s="252"/>
      <c r="W2573" s="253"/>
      <c r="X2573" s="313">
        <f t="shared" si="722"/>
        <v>0</v>
      </c>
    </row>
    <row r="2574" spans="2:24" ht="18.600000000000001" hidden="1" thickBot="1">
      <c r="B2574" s="173"/>
      <c r="C2574" s="137">
        <v>5504</v>
      </c>
      <c r="D2574" s="145" t="s">
        <v>1015</v>
      </c>
      <c r="E2574" s="702"/>
      <c r="F2574" s="449"/>
      <c r="G2574" s="245"/>
      <c r="H2574" s="245"/>
      <c r="I2574" s="476">
        <f>F2574+G2574+H2574</f>
        <v>0</v>
      </c>
      <c r="J2574" s="243" t="str">
        <f t="shared" si="721"/>
        <v/>
      </c>
      <c r="K2574" s="244"/>
      <c r="L2574" s="423"/>
      <c r="M2574" s="252"/>
      <c r="N2574" s="315">
        <f>I2574</f>
        <v>0</v>
      </c>
      <c r="O2574" s="424">
        <f>L2574+M2574-N2574</f>
        <v>0</v>
      </c>
      <c r="P2574" s="244"/>
      <c r="Q2574" s="423"/>
      <c r="R2574" s="252"/>
      <c r="S2574" s="429">
        <f>+IF(+(L2574+M2574)&gt;=I2574,+M2574,+(+I2574-L2574))</f>
        <v>0</v>
      </c>
      <c r="T2574" s="315">
        <f>Q2574+R2574-S2574</f>
        <v>0</v>
      </c>
      <c r="U2574" s="252"/>
      <c r="V2574" s="252"/>
      <c r="W2574" s="253"/>
      <c r="X2574" s="313">
        <f t="shared" si="722"/>
        <v>0</v>
      </c>
    </row>
    <row r="2575" spans="2:24" ht="18.600000000000001" hidden="1" thickBot="1">
      <c r="B2575" s="684">
        <v>5700</v>
      </c>
      <c r="C2575" s="964" t="s">
        <v>1016</v>
      </c>
      <c r="D2575" s="965"/>
      <c r="E2575" s="692"/>
      <c r="F2575" s="671">
        <v>0</v>
      </c>
      <c r="G2575" s="671">
        <v>0</v>
      </c>
      <c r="H2575" s="671">
        <v>0</v>
      </c>
      <c r="I2575" s="696">
        <f>SUM(I2576:I2578)</f>
        <v>0</v>
      </c>
      <c r="J2575" s="243" t="str">
        <f t="shared" si="721"/>
        <v/>
      </c>
      <c r="K2575" s="244"/>
      <c r="L2575" s="326">
        <f>SUM(L2576:L2578)</f>
        <v>0</v>
      </c>
      <c r="M2575" s="327">
        <f>SUM(M2576:M2578)</f>
        <v>0</v>
      </c>
      <c r="N2575" s="432">
        <f>SUM(N2576:N2577)</f>
        <v>0</v>
      </c>
      <c r="O2575" s="433">
        <f>SUM(O2576:O2578)</f>
        <v>0</v>
      </c>
      <c r="P2575" s="244"/>
      <c r="Q2575" s="326">
        <f>SUM(Q2576:Q2578)</f>
        <v>0</v>
      </c>
      <c r="R2575" s="327">
        <f>SUM(R2576:R2578)</f>
        <v>0</v>
      </c>
      <c r="S2575" s="327">
        <f>SUM(S2576:S2578)</f>
        <v>0</v>
      </c>
      <c r="T2575" s="327">
        <f>SUM(T2576:T2578)</f>
        <v>0</v>
      </c>
      <c r="U2575" s="327">
        <f>SUM(U2576:U2578)</f>
        <v>0</v>
      </c>
      <c r="V2575" s="327">
        <f>SUM(V2576:V2577)</f>
        <v>0</v>
      </c>
      <c r="W2575" s="433">
        <f>SUM(W2576:W2578)</f>
        <v>0</v>
      </c>
      <c r="X2575" s="313">
        <f t="shared" si="722"/>
        <v>0</v>
      </c>
    </row>
    <row r="2576" spans="2:24" ht="18.600000000000001" hidden="1" thickBot="1">
      <c r="B2576" s="175"/>
      <c r="C2576" s="176">
        <v>5701</v>
      </c>
      <c r="D2576" s="177" t="s">
        <v>1017</v>
      </c>
      <c r="E2576" s="703"/>
      <c r="F2576" s="592">
        <v>0</v>
      </c>
      <c r="G2576" s="592">
        <v>0</v>
      </c>
      <c r="H2576" s="592">
        <v>0</v>
      </c>
      <c r="I2576" s="476">
        <f>F2576+G2576+H2576</f>
        <v>0</v>
      </c>
      <c r="J2576" s="243" t="str">
        <f t="shared" si="721"/>
        <v/>
      </c>
      <c r="K2576" s="244"/>
      <c r="L2576" s="435"/>
      <c r="M2576" s="436"/>
      <c r="N2576" s="330">
        <f>I2576</f>
        <v>0</v>
      </c>
      <c r="O2576" s="424">
        <f>L2576+M2576-N2576</f>
        <v>0</v>
      </c>
      <c r="P2576" s="244"/>
      <c r="Q2576" s="435"/>
      <c r="R2576" s="436"/>
      <c r="S2576" s="429">
        <f>+IF(+(L2576+M2576)&gt;=I2576,+M2576,+(+I2576-L2576))</f>
        <v>0</v>
      </c>
      <c r="T2576" s="315">
        <f>Q2576+R2576-S2576</f>
        <v>0</v>
      </c>
      <c r="U2576" s="436"/>
      <c r="V2576" s="436"/>
      <c r="W2576" s="253"/>
      <c r="X2576" s="313">
        <f t="shared" si="722"/>
        <v>0</v>
      </c>
    </row>
    <row r="2577" spans="2:24" ht="18.600000000000001" hidden="1" thickBot="1">
      <c r="B2577" s="175"/>
      <c r="C2577" s="180">
        <v>5702</v>
      </c>
      <c r="D2577" s="181" t="s">
        <v>1018</v>
      </c>
      <c r="E2577" s="703"/>
      <c r="F2577" s="592">
        <v>0</v>
      </c>
      <c r="G2577" s="592">
        <v>0</v>
      </c>
      <c r="H2577" s="592">
        <v>0</v>
      </c>
      <c r="I2577" s="476">
        <f>F2577+G2577+H2577</f>
        <v>0</v>
      </c>
      <c r="J2577" s="243" t="str">
        <f t="shared" si="721"/>
        <v/>
      </c>
      <c r="K2577" s="244"/>
      <c r="L2577" s="435"/>
      <c r="M2577" s="436"/>
      <c r="N2577" s="330">
        <f>I2577</f>
        <v>0</v>
      </c>
      <c r="O2577" s="424">
        <f>L2577+M2577-N2577</f>
        <v>0</v>
      </c>
      <c r="P2577" s="244"/>
      <c r="Q2577" s="435"/>
      <c r="R2577" s="436"/>
      <c r="S2577" s="429">
        <f>+IF(+(L2577+M2577)&gt;=I2577,+M2577,+(+I2577-L2577))</f>
        <v>0</v>
      </c>
      <c r="T2577" s="315">
        <f>Q2577+R2577-S2577</f>
        <v>0</v>
      </c>
      <c r="U2577" s="436"/>
      <c r="V2577" s="436"/>
      <c r="W2577" s="253"/>
      <c r="X2577" s="313">
        <f t="shared" si="722"/>
        <v>0</v>
      </c>
    </row>
    <row r="2578" spans="2:24" ht="18.600000000000001" hidden="1" thickBot="1">
      <c r="B2578" s="136"/>
      <c r="C2578" s="182">
        <v>4071</v>
      </c>
      <c r="D2578" s="464" t="s">
        <v>1019</v>
      </c>
      <c r="E2578" s="702"/>
      <c r="F2578" s="592">
        <v>0</v>
      </c>
      <c r="G2578" s="592">
        <v>0</v>
      </c>
      <c r="H2578" s="592">
        <v>0</v>
      </c>
      <c r="I2578" s="476">
        <f>F2578+G2578+H2578</f>
        <v>0</v>
      </c>
      <c r="J2578" s="243" t="str">
        <f t="shared" si="721"/>
        <v/>
      </c>
      <c r="K2578" s="244"/>
      <c r="L2578" s="711"/>
      <c r="M2578" s="665"/>
      <c r="N2578" s="665"/>
      <c r="O2578" s="712"/>
      <c r="P2578" s="244"/>
      <c r="Q2578" s="661"/>
      <c r="R2578" s="665"/>
      <c r="S2578" s="665"/>
      <c r="T2578" s="665"/>
      <c r="U2578" s="665"/>
      <c r="V2578" s="665"/>
      <c r="W2578" s="709"/>
      <c r="X2578" s="313">
        <f t="shared" si="722"/>
        <v>0</v>
      </c>
    </row>
    <row r="2579" spans="2:24" ht="16.2" hidden="1" thickBot="1">
      <c r="B2579" s="173"/>
      <c r="C2579" s="183"/>
      <c r="D2579" s="334"/>
      <c r="E2579" s="704"/>
      <c r="F2579" s="248"/>
      <c r="G2579" s="248"/>
      <c r="H2579" s="248"/>
      <c r="I2579" s="249"/>
      <c r="J2579" s="243" t="str">
        <f t="shared" si="721"/>
        <v/>
      </c>
      <c r="K2579" s="244"/>
      <c r="L2579" s="437"/>
      <c r="M2579" s="438"/>
      <c r="N2579" s="323"/>
      <c r="O2579" s="324"/>
      <c r="P2579" s="244"/>
      <c r="Q2579" s="437"/>
      <c r="R2579" s="438"/>
      <c r="S2579" s="323"/>
      <c r="T2579" s="323"/>
      <c r="U2579" s="438"/>
      <c r="V2579" s="323"/>
      <c r="W2579" s="324"/>
      <c r="X2579" s="324"/>
    </row>
    <row r="2580" spans="2:24" ht="18.600000000000001" hidden="1" thickBot="1">
      <c r="B2580" s="697">
        <v>98</v>
      </c>
      <c r="C2580" s="945" t="s">
        <v>1020</v>
      </c>
      <c r="D2580" s="946"/>
      <c r="E2580" s="685"/>
      <c r="F2580" s="688"/>
      <c r="G2580" s="689"/>
      <c r="H2580" s="689"/>
      <c r="I2580" s="690">
        <f>F2580+G2580+H2580</f>
        <v>0</v>
      </c>
      <c r="J2580" s="243" t="str">
        <f t="shared" si="721"/>
        <v/>
      </c>
      <c r="K2580" s="244"/>
      <c r="L2580" s="428"/>
      <c r="M2580" s="254"/>
      <c r="N2580" s="317">
        <f>I2580</f>
        <v>0</v>
      </c>
      <c r="O2580" s="424">
        <f>L2580+M2580-N2580</f>
        <v>0</v>
      </c>
      <c r="P2580" s="244"/>
      <c r="Q2580" s="428"/>
      <c r="R2580" s="254"/>
      <c r="S2580" s="429">
        <f>+IF(+(L2580+M2580)&gt;=I2580,+M2580,+(+I2580-L2580))</f>
        <v>0</v>
      </c>
      <c r="T2580" s="315">
        <f>Q2580+R2580-S2580</f>
        <v>0</v>
      </c>
      <c r="U2580" s="254"/>
      <c r="V2580" s="254"/>
      <c r="W2580" s="253"/>
      <c r="X2580" s="313">
        <f>T2580-U2580-V2580-W2580</f>
        <v>0</v>
      </c>
    </row>
    <row r="2581" spans="2:24" ht="16.8" hidden="1" thickBot="1">
      <c r="B2581" s="184"/>
      <c r="C2581" s="335" t="s">
        <v>1021</v>
      </c>
      <c r="D2581" s="336"/>
      <c r="E2581" s="395"/>
      <c r="F2581" s="395"/>
      <c r="G2581" s="395"/>
      <c r="H2581" s="395"/>
      <c r="I2581" s="337"/>
      <c r="J2581" s="243" t="str">
        <f t="shared" si="721"/>
        <v/>
      </c>
      <c r="K2581" s="244"/>
      <c r="L2581" s="338"/>
      <c r="M2581" s="339"/>
      <c r="N2581" s="339"/>
      <c r="O2581" s="340"/>
      <c r="P2581" s="244"/>
      <c r="Q2581" s="338"/>
      <c r="R2581" s="339"/>
      <c r="S2581" s="339"/>
      <c r="T2581" s="339"/>
      <c r="U2581" s="339"/>
      <c r="V2581" s="339"/>
      <c r="W2581" s="340"/>
      <c r="X2581" s="340"/>
    </row>
    <row r="2582" spans="2:24" ht="16.8" hidden="1" thickBot="1">
      <c r="B2582" s="184"/>
      <c r="C2582" s="341" t="s">
        <v>1022</v>
      </c>
      <c r="D2582" s="334"/>
      <c r="E2582" s="384"/>
      <c r="F2582" s="384"/>
      <c r="G2582" s="384"/>
      <c r="H2582" s="384"/>
      <c r="I2582" s="307"/>
      <c r="J2582" s="243" t="str">
        <f t="shared" si="721"/>
        <v/>
      </c>
      <c r="K2582" s="244"/>
      <c r="L2582" s="342"/>
      <c r="M2582" s="343"/>
      <c r="N2582" s="343"/>
      <c r="O2582" s="344"/>
      <c r="P2582" s="244"/>
      <c r="Q2582" s="342"/>
      <c r="R2582" s="343"/>
      <c r="S2582" s="343"/>
      <c r="T2582" s="343"/>
      <c r="U2582" s="343"/>
      <c r="V2582" s="343"/>
      <c r="W2582" s="344"/>
      <c r="X2582" s="344"/>
    </row>
    <row r="2583" spans="2:24" ht="16.8" hidden="1" thickBot="1">
      <c r="B2583" s="185"/>
      <c r="C2583" s="345" t="s">
        <v>1686</v>
      </c>
      <c r="D2583" s="346"/>
      <c r="E2583" s="396"/>
      <c r="F2583" s="396"/>
      <c r="G2583" s="396"/>
      <c r="H2583" s="396"/>
      <c r="I2583" s="309"/>
      <c r="J2583" s="243" t="str">
        <f t="shared" si="721"/>
        <v/>
      </c>
      <c r="K2583" s="244"/>
      <c r="L2583" s="347"/>
      <c r="M2583" s="348"/>
      <c r="N2583" s="348"/>
      <c r="O2583" s="349"/>
      <c r="P2583" s="244"/>
      <c r="Q2583" s="347"/>
      <c r="R2583" s="348"/>
      <c r="S2583" s="348"/>
      <c r="T2583" s="348"/>
      <c r="U2583" s="348"/>
      <c r="V2583" s="348"/>
      <c r="W2583" s="349"/>
      <c r="X2583" s="349"/>
    </row>
    <row r="2584" spans="2:24" ht="18.600000000000001" thickBot="1">
      <c r="B2584" s="607"/>
      <c r="C2584" s="608" t="s">
        <v>1241</v>
      </c>
      <c r="D2584" s="609" t="s">
        <v>1023</v>
      </c>
      <c r="E2584" s="698"/>
      <c r="F2584" s="698">
        <f>SUM(F2466,F2469,F2475,F2483,F2484,F2502,F2506,F2512,F2515,F2516,F2517,F2518,F2522,F2531,F2537,F2538,F2539,F2540,F2547,F2551,F2552,F2553,F2554,F2557,F2558,F2566,F2569,F2570,F2575)+F2580</f>
        <v>0</v>
      </c>
      <c r="G2584" s="698">
        <f>SUM(G2466,G2469,G2475,G2483,G2484,G2502,G2506,G2512,G2515,G2516,G2517,G2518,G2522,G2531,G2537,G2538,G2539,G2540,G2547,G2551,G2552,G2553,G2554,G2557,G2558,G2566,G2569,G2570,G2575)+G2580</f>
        <v>65700</v>
      </c>
      <c r="H2584" s="698">
        <f>SUM(H2466,H2469,H2475,H2483,H2484,H2502,H2506,H2512,H2515,H2516,H2517,H2518,H2522,H2531,H2537,H2538,H2539,H2540,H2547,H2551,H2552,H2553,H2554,H2557,H2558,H2566,H2569,H2570,H2575)+H2580</f>
        <v>0</v>
      </c>
      <c r="I2584" s="698">
        <f>SUM(I2466,I2469,I2475,I2483,I2484,I2502,I2506,I2512,I2515,I2516,I2517,I2518,I2522,I2531,I2537,I2538,I2539,I2540,I2547,I2551,I2552,I2553,I2554,I2557,I2558,I2566,I2569,I2570,I2575)+I2580</f>
        <v>65700</v>
      </c>
      <c r="J2584" s="243">
        <f t="shared" si="721"/>
        <v>1</v>
      </c>
      <c r="K2584" s="439" t="str">
        <f>LEFT(C2463,1)</f>
        <v>6</v>
      </c>
      <c r="L2584" s="276">
        <f>SUM(L2466,L2469,L2475,L2483,L2484,L2502,L2506,L2512,L2515,L2516,L2517,L2518,L2522,L2531,L2537,L2538,L2539,L2540,L2547,L2551,L2552,L2553,L2554,L2557,L2558,L2566,L2569,L2570,L2575)+L2580</f>
        <v>0</v>
      </c>
      <c r="M2584" s="276">
        <f>SUM(M2466,M2469,M2475,M2483,M2484,M2502,M2506,M2512,M2515,M2516,M2517,M2518,M2522,M2531,M2537,M2538,M2539,M2540,M2547,M2551,M2552,M2553,M2554,M2557,M2558,M2566,M2569,M2570,M2575)+M2580</f>
        <v>0</v>
      </c>
      <c r="N2584" s="276">
        <f>SUM(N2466,N2469,N2475,N2483,N2484,N2502,N2506,N2512,N2515,N2516,N2517,N2518,N2522,N2531,N2537,N2538,N2539,N2540,N2547,N2551,N2552,N2553,N2554,N2557,N2558,N2566,N2569,N2570,N2575)+N2580</f>
        <v>65700</v>
      </c>
      <c r="O2584" s="276">
        <f>SUM(O2466,O2469,O2475,O2483,O2484,O2502,O2506,O2512,O2515,O2516,O2517,O2518,O2522,O2531,O2537,O2538,O2539,O2540,O2547,O2551,O2552,O2553,O2554,O2557,O2558,O2566,O2569,O2570,O2575)+O2580</f>
        <v>-65700</v>
      </c>
      <c r="P2584" s="222"/>
      <c r="Q2584" s="276">
        <f t="shared" ref="Q2584:W2584" si="725">SUM(Q2466,Q2469,Q2475,Q2483,Q2484,Q2502,Q2506,Q2512,Q2515,Q2516,Q2517,Q2518,Q2522,Q2531,Q2537,Q2538,Q2539,Q2540,Q2547,Q2551,Q2552,Q2553,Q2554,Q2557,Q2558,Q2566,Q2569,Q2570,Q2575)+Q2580</f>
        <v>0</v>
      </c>
      <c r="R2584" s="276">
        <f t="shared" si="725"/>
        <v>0</v>
      </c>
      <c r="S2584" s="276">
        <f t="shared" si="725"/>
        <v>65700</v>
      </c>
      <c r="T2584" s="276">
        <f t="shared" si="725"/>
        <v>-65700</v>
      </c>
      <c r="U2584" s="276">
        <f t="shared" si="725"/>
        <v>0</v>
      </c>
      <c r="V2584" s="276">
        <f t="shared" si="725"/>
        <v>0</v>
      </c>
      <c r="W2584" s="276">
        <f t="shared" si="725"/>
        <v>0</v>
      </c>
      <c r="X2584" s="313">
        <f>T2584-U2584-V2584-W2584</f>
        <v>-65700</v>
      </c>
    </row>
    <row r="2585" spans="2:24">
      <c r="B2585" s="554" t="s">
        <v>32</v>
      </c>
      <c r="C2585" s="186"/>
      <c r="I2585" s="219"/>
      <c r="J2585" s="221">
        <f>J2584</f>
        <v>1</v>
      </c>
      <c r="P2585"/>
    </row>
    <row r="2586" spans="2:24">
      <c r="B2586" s="392"/>
      <c r="C2586" s="392"/>
      <c r="D2586" s="393"/>
      <c r="E2586" s="392"/>
      <c r="F2586" s="392"/>
      <c r="G2586" s="392"/>
      <c r="H2586" s="392"/>
      <c r="I2586" s="394"/>
      <c r="J2586" s="221">
        <f>J2584</f>
        <v>1</v>
      </c>
      <c r="L2586" s="392"/>
      <c r="M2586" s="392"/>
      <c r="N2586" s="394"/>
      <c r="O2586" s="394"/>
      <c r="P2586" s="394"/>
      <c r="Q2586" s="392"/>
      <c r="R2586" s="392"/>
      <c r="S2586" s="394"/>
      <c r="T2586" s="394"/>
      <c r="U2586" s="392"/>
      <c r="V2586" s="394"/>
      <c r="W2586" s="394"/>
      <c r="X2586" s="394"/>
    </row>
    <row r="2587" spans="2:24" ht="18" hidden="1">
      <c r="B2587" s="402"/>
      <c r="C2587" s="402"/>
      <c r="D2587" s="402"/>
      <c r="E2587" s="402"/>
      <c r="F2587" s="402"/>
      <c r="G2587" s="402"/>
      <c r="H2587" s="402"/>
      <c r="I2587" s="484"/>
      <c r="J2587" s="440">
        <f>(IF(E2584&lt;&gt;0,$G$2,IF(I2584&lt;&gt;0,$G$2,"")))</f>
        <v>0</v>
      </c>
    </row>
    <row r="2588" spans="2:24" ht="18" hidden="1">
      <c r="B2588" s="402"/>
      <c r="C2588" s="402"/>
      <c r="D2588" s="474"/>
      <c r="E2588" s="402"/>
      <c r="F2588" s="402"/>
      <c r="G2588" s="402"/>
      <c r="H2588" s="402"/>
      <c r="I2588" s="484"/>
      <c r="J2588" s="440" t="str">
        <f>(IF(E2585&lt;&gt;0,$G$2,IF(I2585&lt;&gt;0,$G$2,"")))</f>
        <v/>
      </c>
    </row>
    <row r="2589" spans="2:24">
      <c r="E2589" s="278"/>
      <c r="F2589" s="278"/>
      <c r="G2589" s="278"/>
      <c r="H2589" s="278"/>
      <c r="I2589" s="282"/>
      <c r="J2589" s="221">
        <f>(IF($E2725&lt;&gt;0,$J$2,IF($I2725&lt;&gt;0,$J$2,"")))</f>
        <v>1</v>
      </c>
      <c r="L2589" s="278"/>
      <c r="M2589" s="278"/>
      <c r="N2589" s="282"/>
      <c r="O2589" s="282"/>
      <c r="P2589" s="282"/>
      <c r="Q2589" s="278"/>
      <c r="R2589" s="278"/>
      <c r="S2589" s="282"/>
      <c r="T2589" s="282"/>
      <c r="U2589" s="278"/>
      <c r="V2589" s="282"/>
      <c r="W2589" s="282"/>
    </row>
    <row r="2590" spans="2:24">
      <c r="C2590" s="227"/>
      <c r="D2590" s="228"/>
      <c r="E2590" s="278"/>
      <c r="F2590" s="278"/>
      <c r="G2590" s="278"/>
      <c r="H2590" s="278"/>
      <c r="I2590" s="282"/>
      <c r="J2590" s="221">
        <f>(IF($E2725&lt;&gt;0,$J$2,IF($I2725&lt;&gt;0,$J$2,"")))</f>
        <v>1</v>
      </c>
      <c r="L2590" s="278"/>
      <c r="M2590" s="278"/>
      <c r="N2590" s="282"/>
      <c r="O2590" s="282"/>
      <c r="P2590" s="282"/>
      <c r="Q2590" s="278"/>
      <c r="R2590" s="278"/>
      <c r="S2590" s="282"/>
      <c r="T2590" s="282"/>
      <c r="U2590" s="278"/>
      <c r="V2590" s="282"/>
      <c r="W2590" s="282"/>
    </row>
    <row r="2591" spans="2:24">
      <c r="B2591" s="935" t="str">
        <f>$B$7</f>
        <v>БЮДЖЕТ - НАЧАЛЕН ПЛАН
ПО ПЪЛНА ЕДИННА БЮДЖЕТНА КЛАСИФИКАЦИЯ</v>
      </c>
      <c r="C2591" s="936"/>
      <c r="D2591" s="936"/>
      <c r="E2591" s="278"/>
      <c r="F2591" s="278"/>
      <c r="G2591" s="278"/>
      <c r="H2591" s="278"/>
      <c r="I2591" s="282"/>
      <c r="J2591" s="221">
        <f>(IF($E2725&lt;&gt;0,$J$2,IF($I2725&lt;&gt;0,$J$2,"")))</f>
        <v>1</v>
      </c>
      <c r="L2591" s="278"/>
      <c r="M2591" s="278"/>
      <c r="N2591" s="282"/>
      <c r="O2591" s="282"/>
      <c r="P2591" s="282"/>
      <c r="Q2591" s="278"/>
      <c r="R2591" s="278"/>
      <c r="S2591" s="282"/>
      <c r="T2591" s="282"/>
      <c r="U2591" s="278"/>
      <c r="V2591" s="282"/>
      <c r="W2591" s="282"/>
    </row>
    <row r="2592" spans="2:24">
      <c r="C2592" s="227"/>
      <c r="D2592" s="228"/>
      <c r="E2592" s="279" t="s">
        <v>1654</v>
      </c>
      <c r="F2592" s="279" t="s">
        <v>1522</v>
      </c>
      <c r="G2592" s="278"/>
      <c r="H2592" s="278"/>
      <c r="I2592" s="282"/>
      <c r="J2592" s="221">
        <f>(IF($E2725&lt;&gt;0,$J$2,IF($I2725&lt;&gt;0,$J$2,"")))</f>
        <v>1</v>
      </c>
      <c r="L2592" s="278"/>
      <c r="M2592" s="278"/>
      <c r="N2592" s="282"/>
      <c r="O2592" s="282"/>
      <c r="P2592" s="282"/>
      <c r="Q2592" s="278"/>
      <c r="R2592" s="278"/>
      <c r="S2592" s="282"/>
      <c r="T2592" s="282"/>
      <c r="U2592" s="278"/>
      <c r="V2592" s="282"/>
      <c r="W2592" s="282"/>
    </row>
    <row r="2593" spans="2:24" ht="17.399999999999999">
      <c r="B2593" s="937" t="str">
        <f>$B$9</f>
        <v>Маджарово</v>
      </c>
      <c r="C2593" s="938"/>
      <c r="D2593" s="939"/>
      <c r="E2593" s="578">
        <f>$E$9</f>
        <v>45292</v>
      </c>
      <c r="F2593" s="579">
        <f>$F$9</f>
        <v>45657</v>
      </c>
      <c r="G2593" s="278"/>
      <c r="H2593" s="278"/>
      <c r="I2593" s="282"/>
      <c r="J2593" s="221">
        <f>(IF($E2725&lt;&gt;0,$J$2,IF($I2725&lt;&gt;0,$J$2,"")))</f>
        <v>1</v>
      </c>
      <c r="L2593" s="278"/>
      <c r="M2593" s="278"/>
      <c r="N2593" s="282"/>
      <c r="O2593" s="282"/>
      <c r="P2593" s="282"/>
      <c r="Q2593" s="278"/>
      <c r="R2593" s="278"/>
      <c r="S2593" s="282"/>
      <c r="T2593" s="282"/>
      <c r="U2593" s="278"/>
      <c r="V2593" s="282"/>
      <c r="W2593" s="282"/>
    </row>
    <row r="2594" spans="2:24">
      <c r="B2594" s="230" t="str">
        <f>$B$10</f>
        <v>(наименование на разпоредителя с бюджет)</v>
      </c>
      <c r="E2594" s="278"/>
      <c r="F2594" s="280">
        <f>$F$10</f>
        <v>0</v>
      </c>
      <c r="G2594" s="278"/>
      <c r="H2594" s="278"/>
      <c r="I2594" s="282"/>
      <c r="J2594" s="221">
        <f>(IF($E2725&lt;&gt;0,$J$2,IF($I2725&lt;&gt;0,$J$2,"")))</f>
        <v>1</v>
      </c>
      <c r="L2594" s="278"/>
      <c r="M2594" s="278"/>
      <c r="N2594" s="282"/>
      <c r="O2594" s="282"/>
      <c r="P2594" s="282"/>
      <c r="Q2594" s="278"/>
      <c r="R2594" s="278"/>
      <c r="S2594" s="282"/>
      <c r="T2594" s="282"/>
      <c r="U2594" s="278"/>
      <c r="V2594" s="282"/>
      <c r="W2594" s="282"/>
    </row>
    <row r="2595" spans="2:24">
      <c r="B2595" s="230"/>
      <c r="E2595" s="281"/>
      <c r="F2595" s="278"/>
      <c r="G2595" s="278"/>
      <c r="H2595" s="278"/>
      <c r="I2595" s="282"/>
      <c r="J2595" s="221">
        <f>(IF($E2725&lt;&gt;0,$J$2,IF($I2725&lt;&gt;0,$J$2,"")))</f>
        <v>1</v>
      </c>
      <c r="L2595" s="278"/>
      <c r="M2595" s="278"/>
      <c r="N2595" s="282"/>
      <c r="O2595" s="282"/>
      <c r="P2595" s="282"/>
      <c r="Q2595" s="278"/>
      <c r="R2595" s="278"/>
      <c r="S2595" s="282"/>
      <c r="T2595" s="282"/>
      <c r="U2595" s="278"/>
      <c r="V2595" s="282"/>
      <c r="W2595" s="282"/>
    </row>
    <row r="2596" spans="2:24" ht="18">
      <c r="B2596" s="906" t="str">
        <f>$B$12</f>
        <v>Маджарово</v>
      </c>
      <c r="C2596" s="907"/>
      <c r="D2596" s="908"/>
      <c r="E2596" s="229" t="s">
        <v>1655</v>
      </c>
      <c r="F2596" s="580" t="str">
        <f>$F$12</f>
        <v>7604</v>
      </c>
      <c r="G2596" s="278"/>
      <c r="H2596" s="278"/>
      <c r="I2596" s="282"/>
      <c r="J2596" s="221">
        <f>(IF($E2725&lt;&gt;0,$J$2,IF($I2725&lt;&gt;0,$J$2,"")))</f>
        <v>1</v>
      </c>
      <c r="L2596" s="278"/>
      <c r="M2596" s="278"/>
      <c r="N2596" s="282"/>
      <c r="O2596" s="282"/>
      <c r="P2596" s="282"/>
      <c r="Q2596" s="278"/>
      <c r="R2596" s="278"/>
      <c r="S2596" s="282"/>
      <c r="T2596" s="282"/>
      <c r="U2596" s="278"/>
      <c r="V2596" s="282"/>
      <c r="W2596" s="282"/>
    </row>
    <row r="2597" spans="2:24">
      <c r="B2597" s="581" t="str">
        <f>$B$13</f>
        <v>(наименование на първостепенния разпоредител с бюджет)</v>
      </c>
      <c r="E2597" s="281" t="s">
        <v>1656</v>
      </c>
      <c r="F2597" s="278"/>
      <c r="G2597" s="278"/>
      <c r="H2597" s="278"/>
      <c r="I2597" s="282"/>
      <c r="J2597" s="221">
        <f>(IF($E2725&lt;&gt;0,$J$2,IF($I2725&lt;&gt;0,$J$2,"")))</f>
        <v>1</v>
      </c>
      <c r="L2597" s="278"/>
      <c r="M2597" s="278"/>
      <c r="N2597" s="282"/>
      <c r="O2597" s="282"/>
      <c r="P2597" s="282"/>
      <c r="Q2597" s="278"/>
      <c r="R2597" s="278"/>
      <c r="S2597" s="282"/>
      <c r="T2597" s="282"/>
      <c r="U2597" s="278"/>
      <c r="V2597" s="282"/>
      <c r="W2597" s="282"/>
    </row>
    <row r="2598" spans="2:24" ht="18">
      <c r="B2598" s="230"/>
      <c r="D2598" s="441"/>
      <c r="E2598" s="277"/>
      <c r="F2598" s="277"/>
      <c r="G2598" s="277"/>
      <c r="H2598" s="277"/>
      <c r="I2598" s="384"/>
      <c r="J2598" s="221">
        <f>(IF($E2725&lt;&gt;0,$J$2,IF($I2725&lt;&gt;0,$J$2,"")))</f>
        <v>1</v>
      </c>
      <c r="L2598" s="278"/>
      <c r="M2598" s="278"/>
      <c r="N2598" s="282"/>
      <c r="O2598" s="282"/>
      <c r="P2598" s="282"/>
      <c r="Q2598" s="278"/>
      <c r="R2598" s="278"/>
      <c r="S2598" s="282"/>
      <c r="T2598" s="282"/>
      <c r="U2598" s="278"/>
      <c r="V2598" s="282"/>
      <c r="W2598" s="282"/>
    </row>
    <row r="2599" spans="2:24" ht="16.8" thickBot="1">
      <c r="C2599" s="227"/>
      <c r="D2599" s="228"/>
      <c r="E2599" s="278"/>
      <c r="F2599" s="281"/>
      <c r="G2599" s="281"/>
      <c r="H2599" s="281"/>
      <c r="I2599" s="284" t="s">
        <v>1657</v>
      </c>
      <c r="J2599" s="221">
        <f>(IF($E2725&lt;&gt;0,$J$2,IF($I2725&lt;&gt;0,$J$2,"")))</f>
        <v>1</v>
      </c>
      <c r="L2599" s="283" t="s">
        <v>91</v>
      </c>
      <c r="M2599" s="278"/>
      <c r="N2599" s="282"/>
      <c r="O2599" s="284" t="s">
        <v>1657</v>
      </c>
      <c r="P2599" s="282"/>
      <c r="Q2599" s="283" t="s">
        <v>92</v>
      </c>
      <c r="R2599" s="278"/>
      <c r="S2599" s="282"/>
      <c r="T2599" s="284" t="s">
        <v>1657</v>
      </c>
      <c r="U2599" s="278"/>
      <c r="V2599" s="282"/>
      <c r="W2599" s="284" t="s">
        <v>1657</v>
      </c>
    </row>
    <row r="2600" spans="2:24" ht="18.600000000000001" thickBot="1">
      <c r="B2600" s="672"/>
      <c r="C2600" s="673"/>
      <c r="D2600" s="674" t="s">
        <v>1054</v>
      </c>
      <c r="E2600" s="675"/>
      <c r="F2600" s="956" t="s">
        <v>1459</v>
      </c>
      <c r="G2600" s="957"/>
      <c r="H2600" s="958"/>
      <c r="I2600" s="959"/>
      <c r="J2600" s="221">
        <f>(IF($E2725&lt;&gt;0,$J$2,IF($I2725&lt;&gt;0,$J$2,"")))</f>
        <v>1</v>
      </c>
      <c r="L2600" s="916" t="s">
        <v>1893</v>
      </c>
      <c r="M2600" s="916" t="s">
        <v>1894</v>
      </c>
      <c r="N2600" s="918" t="s">
        <v>1895</v>
      </c>
      <c r="O2600" s="918" t="s">
        <v>93</v>
      </c>
      <c r="P2600" s="222"/>
      <c r="Q2600" s="918" t="s">
        <v>1896</v>
      </c>
      <c r="R2600" s="918" t="s">
        <v>1897</v>
      </c>
      <c r="S2600" s="918" t="s">
        <v>1898</v>
      </c>
      <c r="T2600" s="918" t="s">
        <v>94</v>
      </c>
      <c r="U2600" s="409" t="s">
        <v>95</v>
      </c>
      <c r="V2600" s="410"/>
      <c r="W2600" s="411"/>
      <c r="X2600" s="291"/>
    </row>
    <row r="2601" spans="2:24" ht="31.8" thickBot="1">
      <c r="B2601" s="676" t="s">
        <v>1573</v>
      </c>
      <c r="C2601" s="677" t="s">
        <v>1658</v>
      </c>
      <c r="D2601" s="678" t="s">
        <v>1055</v>
      </c>
      <c r="E2601" s="679"/>
      <c r="F2601" s="605" t="s">
        <v>1460</v>
      </c>
      <c r="G2601" s="605" t="s">
        <v>1461</v>
      </c>
      <c r="H2601" s="605" t="s">
        <v>1458</v>
      </c>
      <c r="I2601" s="605" t="s">
        <v>1048</v>
      </c>
      <c r="J2601" s="221">
        <f>(IF($E2725&lt;&gt;0,$J$2,IF($I2725&lt;&gt;0,$J$2,"")))</f>
        <v>1</v>
      </c>
      <c r="L2601" s="970"/>
      <c r="M2601" s="955"/>
      <c r="N2601" s="970"/>
      <c r="O2601" s="955"/>
      <c r="P2601" s="222"/>
      <c r="Q2601" s="967"/>
      <c r="R2601" s="967"/>
      <c r="S2601" s="967"/>
      <c r="T2601" s="967"/>
      <c r="U2601" s="412">
        <f>$C$3</f>
        <v>2024</v>
      </c>
      <c r="V2601" s="412">
        <f>$C$3+1</f>
        <v>2025</v>
      </c>
      <c r="W2601" s="412" t="str">
        <f>CONCATENATE("след ",$C$3+1)</f>
        <v>след 2025</v>
      </c>
      <c r="X2601" s="413" t="s">
        <v>96</v>
      </c>
    </row>
    <row r="2602" spans="2:24" ht="18" thickBot="1">
      <c r="B2602" s="506"/>
      <c r="C2602" s="397"/>
      <c r="D2602" s="295" t="s">
        <v>1243</v>
      </c>
      <c r="E2602" s="699"/>
      <c r="F2602" s="296"/>
      <c r="G2602" s="296"/>
      <c r="H2602" s="296"/>
      <c r="I2602" s="483"/>
      <c r="J2602" s="221">
        <f>(IF($E2725&lt;&gt;0,$J$2,IF($I2725&lt;&gt;0,$J$2,"")))</f>
        <v>1</v>
      </c>
      <c r="L2602" s="297" t="s">
        <v>97</v>
      </c>
      <c r="M2602" s="297" t="s">
        <v>98</v>
      </c>
      <c r="N2602" s="298" t="s">
        <v>99</v>
      </c>
      <c r="O2602" s="298" t="s">
        <v>100</v>
      </c>
      <c r="P2602" s="222"/>
      <c r="Q2602" s="504" t="s">
        <v>101</v>
      </c>
      <c r="R2602" s="504" t="s">
        <v>102</v>
      </c>
      <c r="S2602" s="504" t="s">
        <v>103</v>
      </c>
      <c r="T2602" s="504" t="s">
        <v>104</v>
      </c>
      <c r="U2602" s="504" t="s">
        <v>1025</v>
      </c>
      <c r="V2602" s="504" t="s">
        <v>1026</v>
      </c>
      <c r="W2602" s="504" t="s">
        <v>1027</v>
      </c>
      <c r="X2602" s="414" t="s">
        <v>1028</v>
      </c>
    </row>
    <row r="2603" spans="2:24" ht="122.4" thickBot="1">
      <c r="B2603" s="236"/>
      <c r="C2603" s="511">
        <f>VLOOKUP(D2603,OP_LIST2,2,FALSE)</f>
        <v>0</v>
      </c>
      <c r="D2603" s="512" t="s">
        <v>943</v>
      </c>
      <c r="E2603" s="700"/>
      <c r="F2603" s="368"/>
      <c r="G2603" s="368"/>
      <c r="H2603" s="368"/>
      <c r="I2603" s="303"/>
      <c r="J2603" s="221">
        <f>(IF($E2725&lt;&gt;0,$J$2,IF($I2725&lt;&gt;0,$J$2,"")))</f>
        <v>1</v>
      </c>
      <c r="L2603" s="415" t="s">
        <v>1029</v>
      </c>
      <c r="M2603" s="415" t="s">
        <v>1029</v>
      </c>
      <c r="N2603" s="415" t="s">
        <v>1030</v>
      </c>
      <c r="O2603" s="415" t="s">
        <v>1031</v>
      </c>
      <c r="P2603" s="222"/>
      <c r="Q2603" s="415" t="s">
        <v>1029</v>
      </c>
      <c r="R2603" s="415" t="s">
        <v>1029</v>
      </c>
      <c r="S2603" s="415" t="s">
        <v>1056</v>
      </c>
      <c r="T2603" s="415" t="s">
        <v>1033</v>
      </c>
      <c r="U2603" s="415" t="s">
        <v>1029</v>
      </c>
      <c r="V2603" s="415" t="s">
        <v>1029</v>
      </c>
      <c r="W2603" s="415" t="s">
        <v>1029</v>
      </c>
      <c r="X2603" s="306" t="s">
        <v>1034</v>
      </c>
    </row>
    <row r="2604" spans="2:24" ht="18" thickBot="1">
      <c r="B2604" s="510"/>
      <c r="C2604" s="513">
        <f>VLOOKUP(D2605,EBK_DEIN2,2,FALSE)</f>
        <v>6606</v>
      </c>
      <c r="D2604" s="505" t="s">
        <v>1443</v>
      </c>
      <c r="E2604" s="701"/>
      <c r="F2604" s="368"/>
      <c r="G2604" s="368"/>
      <c r="H2604" s="368"/>
      <c r="I2604" s="303"/>
      <c r="J2604" s="221">
        <f>(IF($E2725&lt;&gt;0,$J$2,IF($I2725&lt;&gt;0,$J$2,"")))</f>
        <v>1</v>
      </c>
      <c r="L2604" s="416"/>
      <c r="M2604" s="416"/>
      <c r="N2604" s="344"/>
      <c r="O2604" s="417"/>
      <c r="P2604" s="222"/>
      <c r="Q2604" s="416"/>
      <c r="R2604" s="416"/>
      <c r="S2604" s="344"/>
      <c r="T2604" s="417"/>
      <c r="U2604" s="416"/>
      <c r="V2604" s="344"/>
      <c r="W2604" s="417"/>
      <c r="X2604" s="418"/>
    </row>
    <row r="2605" spans="2:24" ht="18">
      <c r="B2605" s="419"/>
      <c r="C2605" s="238"/>
      <c r="D2605" s="502" t="s">
        <v>892</v>
      </c>
      <c r="E2605" s="701"/>
      <c r="F2605" s="368"/>
      <c r="G2605" s="368"/>
      <c r="H2605" s="368"/>
      <c r="I2605" s="303"/>
      <c r="J2605" s="221">
        <f>(IF($E2725&lt;&gt;0,$J$2,IF($I2725&lt;&gt;0,$J$2,"")))</f>
        <v>1</v>
      </c>
      <c r="L2605" s="416"/>
      <c r="M2605" s="416"/>
      <c r="N2605" s="344"/>
      <c r="O2605" s="420">
        <f>SUMIF(O2608:O2609,"&lt;0")+SUMIF(O2611:O2615,"&lt;0")+SUMIF(O2617:O2624,"&lt;0")+SUMIF(O2626:O2642,"&lt;0")+SUMIF(O2648:O2652,"&lt;0")+SUMIF(O2654:O2659,"&lt;0")+SUMIF(O2665:O2671,"&lt;0")+SUMIF(O2678:O2679,"&lt;0")+SUMIF(O2682:O2687,"&lt;0")+SUMIF(O2689:O2694,"&lt;0")+SUMIF(O2698,"&lt;0")+SUMIF(O2700:O2706,"&lt;0")+SUMIF(O2708:O2710,"&lt;0")+SUMIF(O2712:O2715,"&lt;0")+SUMIF(O2717:O2718,"&lt;0")+SUMIF(O2721,"&lt;0")</f>
        <v>-1073494</v>
      </c>
      <c r="P2605" s="222"/>
      <c r="Q2605" s="416"/>
      <c r="R2605" s="416"/>
      <c r="S2605" s="344"/>
      <c r="T2605" s="420">
        <f>SUMIF(T2608:T2609,"&lt;0")+SUMIF(T2611:T2615,"&lt;0")+SUMIF(T2617:T2624,"&lt;0")+SUMIF(T2626:T2642,"&lt;0")+SUMIF(T2648:T2652,"&lt;0")+SUMIF(T2654:T2659,"&lt;0")+SUMIF(T2665:T2671,"&lt;0")+SUMIF(T2678:T2679,"&lt;0")+SUMIF(T2682:T2687,"&lt;0")+SUMIF(T2689:T2694,"&lt;0")+SUMIF(T2698,"&lt;0")+SUMIF(T2700:T2706,"&lt;0")+SUMIF(T2708:T2710,"&lt;0")+SUMIF(T2712:T2715,"&lt;0")+SUMIF(T2717:T2718,"&lt;0")+SUMIF(T2721,"&lt;0")</f>
        <v>-995420</v>
      </c>
      <c r="U2605" s="416"/>
      <c r="V2605" s="344"/>
      <c r="W2605" s="417"/>
      <c r="X2605" s="308"/>
    </row>
    <row r="2606" spans="2:24" ht="18.600000000000001" thickBot="1">
      <c r="B2606" s="354"/>
      <c r="C2606" s="238"/>
      <c r="D2606" s="292" t="s">
        <v>1057</v>
      </c>
      <c r="E2606" s="701"/>
      <c r="F2606" s="368"/>
      <c r="G2606" s="368"/>
      <c r="H2606" s="368"/>
      <c r="I2606" s="303"/>
      <c r="J2606" s="221">
        <f>(IF($E2725&lt;&gt;0,$J$2,IF($I2725&lt;&gt;0,$J$2,"")))</f>
        <v>1</v>
      </c>
      <c r="L2606" s="416"/>
      <c r="M2606" s="416"/>
      <c r="N2606" s="344"/>
      <c r="O2606" s="417"/>
      <c r="P2606" s="222"/>
      <c r="Q2606" s="416"/>
      <c r="R2606" s="416"/>
      <c r="S2606" s="344"/>
      <c r="T2606" s="417"/>
      <c r="U2606" s="416"/>
      <c r="V2606" s="344"/>
      <c r="W2606" s="417"/>
      <c r="X2606" s="310"/>
    </row>
    <row r="2607" spans="2:24" ht="18.600000000000001" thickBot="1">
      <c r="B2607" s="680">
        <v>100</v>
      </c>
      <c r="C2607" s="960" t="s">
        <v>1244</v>
      </c>
      <c r="D2607" s="961"/>
      <c r="E2607" s="681"/>
      <c r="F2607" s="682">
        <f>SUM(F2608:F2609)</f>
        <v>0</v>
      </c>
      <c r="G2607" s="683">
        <f>SUM(G2608:G2609)</f>
        <v>62000</v>
      </c>
      <c r="H2607" s="683">
        <f>SUM(H2608:H2609)</f>
        <v>0</v>
      </c>
      <c r="I2607" s="683">
        <f>SUM(I2608:I2609)</f>
        <v>62000</v>
      </c>
      <c r="J2607" s="243">
        <f t="shared" ref="J2607:J2638" si="726">(IF($E2607&lt;&gt;0,$J$2,IF($I2607&lt;&gt;0,$J$2,"")))</f>
        <v>1</v>
      </c>
      <c r="K2607" s="244"/>
      <c r="L2607" s="311">
        <f>SUM(L2608:L2609)</f>
        <v>0</v>
      </c>
      <c r="M2607" s="312">
        <f>SUM(M2608:M2609)</f>
        <v>0</v>
      </c>
      <c r="N2607" s="421">
        <f>SUM(N2608:N2609)</f>
        <v>62000</v>
      </c>
      <c r="O2607" s="422">
        <f>SUM(O2608:O2609)</f>
        <v>-62000</v>
      </c>
      <c r="P2607" s="244"/>
      <c r="Q2607" s="705"/>
      <c r="R2607" s="706"/>
      <c r="S2607" s="707"/>
      <c r="T2607" s="706"/>
      <c r="U2607" s="706"/>
      <c r="V2607" s="706"/>
      <c r="W2607" s="708"/>
      <c r="X2607" s="313">
        <f t="shared" ref="X2607:X2638" si="727">T2607-U2607-V2607-W2607</f>
        <v>0</v>
      </c>
    </row>
    <row r="2608" spans="2:24" ht="18.600000000000001" thickBot="1">
      <c r="B2608" s="140"/>
      <c r="C2608" s="144">
        <v>101</v>
      </c>
      <c r="D2608" s="138" t="s">
        <v>1245</v>
      </c>
      <c r="E2608" s="702"/>
      <c r="F2608" s="449"/>
      <c r="G2608" s="245">
        <v>62000</v>
      </c>
      <c r="H2608" s="245"/>
      <c r="I2608" s="476">
        <f>F2608+G2608+H2608</f>
        <v>62000</v>
      </c>
      <c r="J2608" s="243">
        <f t="shared" si="726"/>
        <v>1</v>
      </c>
      <c r="K2608" s="244"/>
      <c r="L2608" s="423"/>
      <c r="M2608" s="252"/>
      <c r="N2608" s="315">
        <f>I2608</f>
        <v>62000</v>
      </c>
      <c r="O2608" s="424">
        <f>L2608+M2608-N2608</f>
        <v>-62000</v>
      </c>
      <c r="P2608" s="244"/>
      <c r="Q2608" s="661"/>
      <c r="R2608" s="665"/>
      <c r="S2608" s="665"/>
      <c r="T2608" s="665"/>
      <c r="U2608" s="665"/>
      <c r="V2608" s="665"/>
      <c r="W2608" s="709"/>
      <c r="X2608" s="313">
        <f t="shared" si="727"/>
        <v>0</v>
      </c>
    </row>
    <row r="2609" spans="2:24" ht="18.600000000000001" hidden="1" thickBot="1">
      <c r="B2609" s="140"/>
      <c r="C2609" s="137">
        <v>102</v>
      </c>
      <c r="D2609" s="139" t="s">
        <v>1246</v>
      </c>
      <c r="E2609" s="702"/>
      <c r="F2609" s="449"/>
      <c r="G2609" s="245"/>
      <c r="H2609" s="245"/>
      <c r="I2609" s="476">
        <f>F2609+G2609+H2609</f>
        <v>0</v>
      </c>
      <c r="J2609" s="243" t="str">
        <f t="shared" si="726"/>
        <v/>
      </c>
      <c r="K2609" s="244"/>
      <c r="L2609" s="423"/>
      <c r="M2609" s="252"/>
      <c r="N2609" s="315">
        <f>I2609</f>
        <v>0</v>
      </c>
      <c r="O2609" s="424">
        <f>L2609+M2609-N2609</f>
        <v>0</v>
      </c>
      <c r="P2609" s="244"/>
      <c r="Q2609" s="661"/>
      <c r="R2609" s="665"/>
      <c r="S2609" s="665"/>
      <c r="T2609" s="665"/>
      <c r="U2609" s="665"/>
      <c r="V2609" s="665"/>
      <c r="W2609" s="709"/>
      <c r="X2609" s="313">
        <f t="shared" si="727"/>
        <v>0</v>
      </c>
    </row>
    <row r="2610" spans="2:24" ht="18.600000000000001" thickBot="1">
      <c r="B2610" s="684">
        <v>200</v>
      </c>
      <c r="C2610" s="968" t="s">
        <v>1247</v>
      </c>
      <c r="D2610" s="968"/>
      <c r="E2610" s="685"/>
      <c r="F2610" s="686">
        <f>SUM(F2611:F2615)</f>
        <v>0</v>
      </c>
      <c r="G2610" s="687">
        <f>SUM(G2611:G2615)</f>
        <v>5074</v>
      </c>
      <c r="H2610" s="687">
        <f>SUM(H2611:H2615)</f>
        <v>0</v>
      </c>
      <c r="I2610" s="687">
        <f>SUM(I2611:I2615)</f>
        <v>5074</v>
      </c>
      <c r="J2610" s="243">
        <f t="shared" si="726"/>
        <v>1</v>
      </c>
      <c r="K2610" s="244"/>
      <c r="L2610" s="316">
        <f>SUM(L2611:L2615)</f>
        <v>0</v>
      </c>
      <c r="M2610" s="317">
        <f>SUM(M2611:M2615)</f>
        <v>0</v>
      </c>
      <c r="N2610" s="425">
        <f>SUM(N2611:N2615)</f>
        <v>5074</v>
      </c>
      <c r="O2610" s="426">
        <f>SUM(O2611:O2615)</f>
        <v>-5074</v>
      </c>
      <c r="P2610" s="244"/>
      <c r="Q2610" s="663"/>
      <c r="R2610" s="664"/>
      <c r="S2610" s="664"/>
      <c r="T2610" s="664"/>
      <c r="U2610" s="664"/>
      <c r="V2610" s="664"/>
      <c r="W2610" s="710"/>
      <c r="X2610" s="313">
        <f t="shared" si="727"/>
        <v>0</v>
      </c>
    </row>
    <row r="2611" spans="2:24" ht="18.600000000000001" thickBot="1">
      <c r="B2611" s="143"/>
      <c r="C2611" s="144">
        <v>201</v>
      </c>
      <c r="D2611" s="138" t="s">
        <v>1248</v>
      </c>
      <c r="E2611" s="702"/>
      <c r="F2611" s="449"/>
      <c r="G2611" s="245">
        <v>2074</v>
      </c>
      <c r="H2611" s="245"/>
      <c r="I2611" s="476">
        <f>F2611+G2611+H2611</f>
        <v>2074</v>
      </c>
      <c r="J2611" s="243">
        <f t="shared" si="726"/>
        <v>1</v>
      </c>
      <c r="K2611" s="244"/>
      <c r="L2611" s="423"/>
      <c r="M2611" s="252"/>
      <c r="N2611" s="315">
        <f>I2611</f>
        <v>2074</v>
      </c>
      <c r="O2611" s="424">
        <f>L2611+M2611-N2611</f>
        <v>-2074</v>
      </c>
      <c r="P2611" s="244"/>
      <c r="Q2611" s="661"/>
      <c r="R2611" s="665"/>
      <c r="S2611" s="665"/>
      <c r="T2611" s="665"/>
      <c r="U2611" s="665"/>
      <c r="V2611" s="665"/>
      <c r="W2611" s="709"/>
      <c r="X2611" s="313">
        <f t="shared" si="727"/>
        <v>0</v>
      </c>
    </row>
    <row r="2612" spans="2:24" ht="18.600000000000001" hidden="1" thickBot="1">
      <c r="B2612" s="136"/>
      <c r="C2612" s="137">
        <v>202</v>
      </c>
      <c r="D2612" s="145" t="s">
        <v>1249</v>
      </c>
      <c r="E2612" s="702"/>
      <c r="F2612" s="449"/>
      <c r="G2612" s="245"/>
      <c r="H2612" s="245"/>
      <c r="I2612" s="476">
        <f>F2612+G2612+H2612</f>
        <v>0</v>
      </c>
      <c r="J2612" s="243" t="str">
        <f t="shared" si="726"/>
        <v/>
      </c>
      <c r="K2612" s="244"/>
      <c r="L2612" s="423"/>
      <c r="M2612" s="252"/>
      <c r="N2612" s="315">
        <f>I2612</f>
        <v>0</v>
      </c>
      <c r="O2612" s="424">
        <f>L2612+M2612-N2612</f>
        <v>0</v>
      </c>
      <c r="P2612" s="244"/>
      <c r="Q2612" s="661"/>
      <c r="R2612" s="665"/>
      <c r="S2612" s="665"/>
      <c r="T2612" s="665"/>
      <c r="U2612" s="665"/>
      <c r="V2612" s="665"/>
      <c r="W2612" s="709"/>
      <c r="X2612" s="313">
        <f t="shared" si="727"/>
        <v>0</v>
      </c>
    </row>
    <row r="2613" spans="2:24" ht="32.4" thickBot="1">
      <c r="B2613" s="152"/>
      <c r="C2613" s="137">
        <v>205</v>
      </c>
      <c r="D2613" s="145" t="s">
        <v>900</v>
      </c>
      <c r="E2613" s="702"/>
      <c r="F2613" s="449"/>
      <c r="G2613" s="245">
        <v>3000</v>
      </c>
      <c r="H2613" s="245"/>
      <c r="I2613" s="476">
        <f>F2613+G2613+H2613</f>
        <v>3000</v>
      </c>
      <c r="J2613" s="243">
        <f t="shared" si="726"/>
        <v>1</v>
      </c>
      <c r="K2613" s="244"/>
      <c r="L2613" s="423"/>
      <c r="M2613" s="252"/>
      <c r="N2613" s="315">
        <f>I2613</f>
        <v>3000</v>
      </c>
      <c r="O2613" s="424">
        <f>L2613+M2613-N2613</f>
        <v>-3000</v>
      </c>
      <c r="P2613" s="244"/>
      <c r="Q2613" s="661"/>
      <c r="R2613" s="665"/>
      <c r="S2613" s="665"/>
      <c r="T2613" s="665"/>
      <c r="U2613" s="665"/>
      <c r="V2613" s="665"/>
      <c r="W2613" s="709"/>
      <c r="X2613" s="313">
        <f t="shared" si="727"/>
        <v>0</v>
      </c>
    </row>
    <row r="2614" spans="2:24" ht="18.600000000000001" hidden="1" thickBot="1">
      <c r="B2614" s="152"/>
      <c r="C2614" s="137">
        <v>208</v>
      </c>
      <c r="D2614" s="159" t="s">
        <v>901</v>
      </c>
      <c r="E2614" s="702"/>
      <c r="F2614" s="449"/>
      <c r="G2614" s="245"/>
      <c r="H2614" s="245"/>
      <c r="I2614" s="476">
        <f>F2614+G2614+H2614</f>
        <v>0</v>
      </c>
      <c r="J2614" s="243" t="str">
        <f t="shared" si="726"/>
        <v/>
      </c>
      <c r="K2614" s="244"/>
      <c r="L2614" s="423"/>
      <c r="M2614" s="252"/>
      <c r="N2614" s="315">
        <f>I2614</f>
        <v>0</v>
      </c>
      <c r="O2614" s="424">
        <f>L2614+M2614-N2614</f>
        <v>0</v>
      </c>
      <c r="P2614" s="244"/>
      <c r="Q2614" s="661"/>
      <c r="R2614" s="665"/>
      <c r="S2614" s="665"/>
      <c r="T2614" s="665"/>
      <c r="U2614" s="665"/>
      <c r="V2614" s="665"/>
      <c r="W2614" s="709"/>
      <c r="X2614" s="313">
        <f t="shared" si="727"/>
        <v>0</v>
      </c>
    </row>
    <row r="2615" spans="2:24" ht="18.600000000000001" hidden="1" thickBot="1">
      <c r="B2615" s="143"/>
      <c r="C2615" s="142">
        <v>209</v>
      </c>
      <c r="D2615" s="148" t="s">
        <v>902</v>
      </c>
      <c r="E2615" s="702"/>
      <c r="F2615" s="449"/>
      <c r="G2615" s="245"/>
      <c r="H2615" s="245"/>
      <c r="I2615" s="476">
        <f>F2615+G2615+H2615</f>
        <v>0</v>
      </c>
      <c r="J2615" s="243" t="str">
        <f t="shared" si="726"/>
        <v/>
      </c>
      <c r="K2615" s="244"/>
      <c r="L2615" s="423"/>
      <c r="M2615" s="252"/>
      <c r="N2615" s="315">
        <f>I2615</f>
        <v>0</v>
      </c>
      <c r="O2615" s="424">
        <f>L2615+M2615-N2615</f>
        <v>0</v>
      </c>
      <c r="P2615" s="244"/>
      <c r="Q2615" s="661"/>
      <c r="R2615" s="665"/>
      <c r="S2615" s="665"/>
      <c r="T2615" s="665"/>
      <c r="U2615" s="665"/>
      <c r="V2615" s="665"/>
      <c r="W2615" s="709"/>
      <c r="X2615" s="313">
        <f t="shared" si="727"/>
        <v>0</v>
      </c>
    </row>
    <row r="2616" spans="2:24" ht="18.600000000000001" thickBot="1">
      <c r="B2616" s="684">
        <v>500</v>
      </c>
      <c r="C2616" s="969" t="s">
        <v>203</v>
      </c>
      <c r="D2616" s="969"/>
      <c r="E2616" s="685"/>
      <c r="F2616" s="686">
        <f>SUM(F2617:F2623)</f>
        <v>0</v>
      </c>
      <c r="G2616" s="687">
        <f>SUM(G2617:G2623)</f>
        <v>11000</v>
      </c>
      <c r="H2616" s="687">
        <f>SUM(H2617:H2623)</f>
        <v>0</v>
      </c>
      <c r="I2616" s="687">
        <f>SUM(I2617:I2623)</f>
        <v>11000</v>
      </c>
      <c r="J2616" s="243">
        <f t="shared" si="726"/>
        <v>1</v>
      </c>
      <c r="K2616" s="244"/>
      <c r="L2616" s="316">
        <f>SUM(L2617:L2623)</f>
        <v>0</v>
      </c>
      <c r="M2616" s="317">
        <f>SUM(M2617:M2623)</f>
        <v>0</v>
      </c>
      <c r="N2616" s="425">
        <f>SUM(N2617:N2623)</f>
        <v>11000</v>
      </c>
      <c r="O2616" s="426">
        <f>SUM(O2617:O2623)</f>
        <v>-11000</v>
      </c>
      <c r="P2616" s="244"/>
      <c r="Q2616" s="663"/>
      <c r="R2616" s="664"/>
      <c r="S2616" s="665"/>
      <c r="T2616" s="664"/>
      <c r="U2616" s="664"/>
      <c r="V2616" s="664"/>
      <c r="W2616" s="710"/>
      <c r="X2616" s="313">
        <f t="shared" si="727"/>
        <v>0</v>
      </c>
    </row>
    <row r="2617" spans="2:24" ht="18.600000000000001" thickBot="1">
      <c r="B2617" s="143"/>
      <c r="C2617" s="160">
        <v>551</v>
      </c>
      <c r="D2617" s="456" t="s">
        <v>204</v>
      </c>
      <c r="E2617" s="702"/>
      <c r="F2617" s="449"/>
      <c r="G2617" s="245">
        <v>7000</v>
      </c>
      <c r="H2617" s="245"/>
      <c r="I2617" s="476">
        <f t="shared" ref="I2617:I2624" si="728">F2617+G2617+H2617</f>
        <v>7000</v>
      </c>
      <c r="J2617" s="243">
        <f t="shared" si="726"/>
        <v>1</v>
      </c>
      <c r="K2617" s="244"/>
      <c r="L2617" s="423"/>
      <c r="M2617" s="252"/>
      <c r="N2617" s="315">
        <f t="shared" ref="N2617:N2624" si="729">I2617</f>
        <v>7000</v>
      </c>
      <c r="O2617" s="424">
        <f t="shared" ref="O2617:O2624" si="730">L2617+M2617-N2617</f>
        <v>-7000</v>
      </c>
      <c r="P2617" s="244"/>
      <c r="Q2617" s="661"/>
      <c r="R2617" s="665"/>
      <c r="S2617" s="665"/>
      <c r="T2617" s="665"/>
      <c r="U2617" s="665"/>
      <c r="V2617" s="665"/>
      <c r="W2617" s="709"/>
      <c r="X2617" s="313">
        <f t="shared" si="727"/>
        <v>0</v>
      </c>
    </row>
    <row r="2618" spans="2:24" ht="18.600000000000001" hidden="1" thickBot="1">
      <c r="B2618" s="143"/>
      <c r="C2618" s="161">
        <v>552</v>
      </c>
      <c r="D2618" s="457" t="s">
        <v>205</v>
      </c>
      <c r="E2618" s="702"/>
      <c r="F2618" s="449"/>
      <c r="G2618" s="245"/>
      <c r="H2618" s="245"/>
      <c r="I2618" s="476">
        <f t="shared" si="728"/>
        <v>0</v>
      </c>
      <c r="J2618" s="243" t="str">
        <f t="shared" si="726"/>
        <v/>
      </c>
      <c r="K2618" s="244"/>
      <c r="L2618" s="423"/>
      <c r="M2618" s="252"/>
      <c r="N2618" s="315">
        <f t="shared" si="729"/>
        <v>0</v>
      </c>
      <c r="O2618" s="424">
        <f t="shared" si="730"/>
        <v>0</v>
      </c>
      <c r="P2618" s="244"/>
      <c r="Q2618" s="661"/>
      <c r="R2618" s="665"/>
      <c r="S2618" s="665"/>
      <c r="T2618" s="665"/>
      <c r="U2618" s="665"/>
      <c r="V2618" s="665"/>
      <c r="W2618" s="709"/>
      <c r="X2618" s="313">
        <f t="shared" si="727"/>
        <v>0</v>
      </c>
    </row>
    <row r="2619" spans="2:24" ht="18.600000000000001" hidden="1" thickBot="1">
      <c r="B2619" s="143"/>
      <c r="C2619" s="161">
        <v>558</v>
      </c>
      <c r="D2619" s="457" t="s">
        <v>1674</v>
      </c>
      <c r="E2619" s="702"/>
      <c r="F2619" s="592">
        <v>0</v>
      </c>
      <c r="G2619" s="592">
        <v>0</v>
      </c>
      <c r="H2619" s="592">
        <v>0</v>
      </c>
      <c r="I2619" s="476">
        <f t="shared" si="728"/>
        <v>0</v>
      </c>
      <c r="J2619" s="243" t="str">
        <f t="shared" si="726"/>
        <v/>
      </c>
      <c r="K2619" s="244"/>
      <c r="L2619" s="423"/>
      <c r="M2619" s="252"/>
      <c r="N2619" s="315">
        <f t="shared" si="729"/>
        <v>0</v>
      </c>
      <c r="O2619" s="424">
        <f t="shared" si="730"/>
        <v>0</v>
      </c>
      <c r="P2619" s="244"/>
      <c r="Q2619" s="661"/>
      <c r="R2619" s="665"/>
      <c r="S2619" s="665"/>
      <c r="T2619" s="665"/>
      <c r="U2619" s="665"/>
      <c r="V2619" s="665"/>
      <c r="W2619" s="709"/>
      <c r="X2619" s="313">
        <f t="shared" si="727"/>
        <v>0</v>
      </c>
    </row>
    <row r="2620" spans="2:24" ht="18.600000000000001" thickBot="1">
      <c r="B2620" s="143"/>
      <c r="C2620" s="161">
        <v>560</v>
      </c>
      <c r="D2620" s="458" t="s">
        <v>206</v>
      </c>
      <c r="E2620" s="702"/>
      <c r="F2620" s="449"/>
      <c r="G2620" s="245">
        <v>3000</v>
      </c>
      <c r="H2620" s="245"/>
      <c r="I2620" s="476">
        <f t="shared" si="728"/>
        <v>3000</v>
      </c>
      <c r="J2620" s="243">
        <f t="shared" si="726"/>
        <v>1</v>
      </c>
      <c r="K2620" s="244"/>
      <c r="L2620" s="423"/>
      <c r="M2620" s="252"/>
      <c r="N2620" s="315">
        <f t="shared" si="729"/>
        <v>3000</v>
      </c>
      <c r="O2620" s="424">
        <f t="shared" si="730"/>
        <v>-3000</v>
      </c>
      <c r="P2620" s="244"/>
      <c r="Q2620" s="661"/>
      <c r="R2620" s="665"/>
      <c r="S2620" s="665"/>
      <c r="T2620" s="665"/>
      <c r="U2620" s="665"/>
      <c r="V2620" s="665"/>
      <c r="W2620" s="709"/>
      <c r="X2620" s="313">
        <f t="shared" si="727"/>
        <v>0</v>
      </c>
    </row>
    <row r="2621" spans="2:24" ht="18.600000000000001" thickBot="1">
      <c r="B2621" s="143"/>
      <c r="C2621" s="161">
        <v>580</v>
      </c>
      <c r="D2621" s="457" t="s">
        <v>207</v>
      </c>
      <c r="E2621" s="702"/>
      <c r="F2621" s="449"/>
      <c r="G2621" s="245">
        <v>1000</v>
      </c>
      <c r="H2621" s="245"/>
      <c r="I2621" s="476">
        <f t="shared" si="728"/>
        <v>1000</v>
      </c>
      <c r="J2621" s="243">
        <f t="shared" si="726"/>
        <v>1</v>
      </c>
      <c r="K2621" s="244"/>
      <c r="L2621" s="423"/>
      <c r="M2621" s="252"/>
      <c r="N2621" s="315">
        <f t="shared" si="729"/>
        <v>1000</v>
      </c>
      <c r="O2621" s="424">
        <f t="shared" si="730"/>
        <v>-1000</v>
      </c>
      <c r="P2621" s="244"/>
      <c r="Q2621" s="661"/>
      <c r="R2621" s="665"/>
      <c r="S2621" s="665"/>
      <c r="T2621" s="665"/>
      <c r="U2621" s="665"/>
      <c r="V2621" s="665"/>
      <c r="W2621" s="709"/>
      <c r="X2621" s="313">
        <f t="shared" si="727"/>
        <v>0</v>
      </c>
    </row>
    <row r="2622" spans="2:24" ht="18.600000000000001" hidden="1" thickBot="1">
      <c r="B2622" s="143"/>
      <c r="C2622" s="161">
        <v>588</v>
      </c>
      <c r="D2622" s="457" t="s">
        <v>1679</v>
      </c>
      <c r="E2622" s="702"/>
      <c r="F2622" s="592">
        <v>0</v>
      </c>
      <c r="G2622" s="592">
        <v>0</v>
      </c>
      <c r="H2622" s="592">
        <v>0</v>
      </c>
      <c r="I2622" s="476">
        <f t="shared" si="728"/>
        <v>0</v>
      </c>
      <c r="J2622" s="243" t="str">
        <f t="shared" si="726"/>
        <v/>
      </c>
      <c r="K2622" s="244"/>
      <c r="L2622" s="423"/>
      <c r="M2622" s="252"/>
      <c r="N2622" s="315">
        <f t="shared" si="729"/>
        <v>0</v>
      </c>
      <c r="O2622" s="424">
        <f t="shared" si="730"/>
        <v>0</v>
      </c>
      <c r="P2622" s="244"/>
      <c r="Q2622" s="661"/>
      <c r="R2622" s="665"/>
      <c r="S2622" s="665"/>
      <c r="T2622" s="665"/>
      <c r="U2622" s="665"/>
      <c r="V2622" s="665"/>
      <c r="W2622" s="709"/>
      <c r="X2622" s="313">
        <f t="shared" si="727"/>
        <v>0</v>
      </c>
    </row>
    <row r="2623" spans="2:24" ht="32.4" hidden="1" thickBot="1">
      <c r="B2623" s="143"/>
      <c r="C2623" s="162">
        <v>590</v>
      </c>
      <c r="D2623" s="459" t="s">
        <v>208</v>
      </c>
      <c r="E2623" s="702"/>
      <c r="F2623" s="449"/>
      <c r="G2623" s="245"/>
      <c r="H2623" s="245"/>
      <c r="I2623" s="476">
        <f t="shared" si="728"/>
        <v>0</v>
      </c>
      <c r="J2623" s="243" t="str">
        <f t="shared" si="726"/>
        <v/>
      </c>
      <c r="K2623" s="244"/>
      <c r="L2623" s="423"/>
      <c r="M2623" s="252"/>
      <c r="N2623" s="315">
        <f t="shared" si="729"/>
        <v>0</v>
      </c>
      <c r="O2623" s="424">
        <f t="shared" si="730"/>
        <v>0</v>
      </c>
      <c r="P2623" s="244"/>
      <c r="Q2623" s="661"/>
      <c r="R2623" s="665"/>
      <c r="S2623" s="665"/>
      <c r="T2623" s="665"/>
      <c r="U2623" s="665"/>
      <c r="V2623" s="665"/>
      <c r="W2623" s="709"/>
      <c r="X2623" s="313">
        <f t="shared" si="727"/>
        <v>0</v>
      </c>
    </row>
    <row r="2624" spans="2:24" ht="18.600000000000001" hidden="1" thickBot="1">
      <c r="B2624" s="684">
        <v>800</v>
      </c>
      <c r="C2624" s="969" t="s">
        <v>1058</v>
      </c>
      <c r="D2624" s="969"/>
      <c r="E2624" s="685"/>
      <c r="F2624" s="688"/>
      <c r="G2624" s="689"/>
      <c r="H2624" s="689"/>
      <c r="I2624" s="690">
        <f t="shared" si="728"/>
        <v>0</v>
      </c>
      <c r="J2624" s="243" t="str">
        <f t="shared" si="726"/>
        <v/>
      </c>
      <c r="K2624" s="244"/>
      <c r="L2624" s="428"/>
      <c r="M2624" s="254"/>
      <c r="N2624" s="315">
        <f t="shared" si="729"/>
        <v>0</v>
      </c>
      <c r="O2624" s="424">
        <f t="shared" si="730"/>
        <v>0</v>
      </c>
      <c r="P2624" s="244"/>
      <c r="Q2624" s="663"/>
      <c r="R2624" s="664"/>
      <c r="S2624" s="665"/>
      <c r="T2624" s="665"/>
      <c r="U2624" s="664"/>
      <c r="V2624" s="665"/>
      <c r="W2624" s="709"/>
      <c r="X2624" s="313">
        <f t="shared" si="727"/>
        <v>0</v>
      </c>
    </row>
    <row r="2625" spans="2:24" ht="18.600000000000001" thickBot="1">
      <c r="B2625" s="684">
        <v>1000</v>
      </c>
      <c r="C2625" s="971" t="s">
        <v>210</v>
      </c>
      <c r="D2625" s="971"/>
      <c r="E2625" s="685"/>
      <c r="F2625" s="686">
        <f>SUM(F2626:F2642)</f>
        <v>0</v>
      </c>
      <c r="G2625" s="687">
        <f>SUM(G2626:G2642)</f>
        <v>63000</v>
      </c>
      <c r="H2625" s="687">
        <f>SUM(H2626:H2642)</f>
        <v>0</v>
      </c>
      <c r="I2625" s="687">
        <f>SUM(I2626:I2642)</f>
        <v>63000</v>
      </c>
      <c r="J2625" s="243">
        <f t="shared" si="726"/>
        <v>1</v>
      </c>
      <c r="K2625" s="244"/>
      <c r="L2625" s="316">
        <f>SUM(L2626:L2642)</f>
        <v>0</v>
      </c>
      <c r="M2625" s="317">
        <f>SUM(M2626:M2642)</f>
        <v>0</v>
      </c>
      <c r="N2625" s="425">
        <f>SUM(N2626:N2642)</f>
        <v>63000</v>
      </c>
      <c r="O2625" s="426">
        <f>SUM(O2626:O2642)</f>
        <v>-63000</v>
      </c>
      <c r="P2625" s="244"/>
      <c r="Q2625" s="316">
        <f t="shared" ref="Q2625:W2625" si="731">SUM(Q2626:Q2642)</f>
        <v>0</v>
      </c>
      <c r="R2625" s="317">
        <f t="shared" si="731"/>
        <v>0</v>
      </c>
      <c r="S2625" s="317">
        <f t="shared" si="731"/>
        <v>63000</v>
      </c>
      <c r="T2625" s="317">
        <f t="shared" si="731"/>
        <v>-63000</v>
      </c>
      <c r="U2625" s="317">
        <f t="shared" si="731"/>
        <v>0</v>
      </c>
      <c r="V2625" s="317">
        <f t="shared" si="731"/>
        <v>0</v>
      </c>
      <c r="W2625" s="426">
        <f t="shared" si="731"/>
        <v>0</v>
      </c>
      <c r="X2625" s="313">
        <f t="shared" si="727"/>
        <v>-63000</v>
      </c>
    </row>
    <row r="2626" spans="2:24" ht="18.600000000000001" hidden="1" thickBot="1">
      <c r="B2626" s="136"/>
      <c r="C2626" s="144">
        <v>1011</v>
      </c>
      <c r="D2626" s="163" t="s">
        <v>211</v>
      </c>
      <c r="E2626" s="702"/>
      <c r="F2626" s="449"/>
      <c r="G2626" s="245"/>
      <c r="H2626" s="245"/>
      <c r="I2626" s="476">
        <f t="shared" ref="I2626:I2642" si="732">F2626+G2626+H2626</f>
        <v>0</v>
      </c>
      <c r="J2626" s="243" t="str">
        <f t="shared" si="726"/>
        <v/>
      </c>
      <c r="K2626" s="244"/>
      <c r="L2626" s="423"/>
      <c r="M2626" s="252"/>
      <c r="N2626" s="315">
        <f t="shared" ref="N2626:N2642" si="733">I2626</f>
        <v>0</v>
      </c>
      <c r="O2626" s="424">
        <f t="shared" ref="O2626:O2642" si="734">L2626+M2626-N2626</f>
        <v>0</v>
      </c>
      <c r="P2626" s="244"/>
      <c r="Q2626" s="423"/>
      <c r="R2626" s="252"/>
      <c r="S2626" s="429">
        <f t="shared" ref="S2626:S2633" si="735">+IF(+(L2626+M2626)&gt;=I2626,+M2626,+(+I2626-L2626))</f>
        <v>0</v>
      </c>
      <c r="T2626" s="315">
        <f t="shared" ref="T2626:T2633" si="736">Q2626+R2626-S2626</f>
        <v>0</v>
      </c>
      <c r="U2626" s="252"/>
      <c r="V2626" s="252"/>
      <c r="W2626" s="253"/>
      <c r="X2626" s="313">
        <f t="shared" si="727"/>
        <v>0</v>
      </c>
    </row>
    <row r="2627" spans="2:24" ht="18.600000000000001" hidden="1" thickBot="1">
      <c r="B2627" s="136"/>
      <c r="C2627" s="137">
        <v>1012</v>
      </c>
      <c r="D2627" s="145" t="s">
        <v>212</v>
      </c>
      <c r="E2627" s="702"/>
      <c r="F2627" s="449"/>
      <c r="G2627" s="245"/>
      <c r="H2627" s="245"/>
      <c r="I2627" s="476">
        <f t="shared" si="732"/>
        <v>0</v>
      </c>
      <c r="J2627" s="243" t="str">
        <f t="shared" si="726"/>
        <v/>
      </c>
      <c r="K2627" s="244"/>
      <c r="L2627" s="423"/>
      <c r="M2627" s="252"/>
      <c r="N2627" s="315">
        <f t="shared" si="733"/>
        <v>0</v>
      </c>
      <c r="O2627" s="424">
        <f t="shared" si="734"/>
        <v>0</v>
      </c>
      <c r="P2627" s="244"/>
      <c r="Q2627" s="423"/>
      <c r="R2627" s="252"/>
      <c r="S2627" s="429">
        <f t="shared" si="735"/>
        <v>0</v>
      </c>
      <c r="T2627" s="315">
        <f t="shared" si="736"/>
        <v>0</v>
      </c>
      <c r="U2627" s="252"/>
      <c r="V2627" s="252"/>
      <c r="W2627" s="253"/>
      <c r="X2627" s="313">
        <f t="shared" si="727"/>
        <v>0</v>
      </c>
    </row>
    <row r="2628" spans="2:24" ht="18.600000000000001" hidden="1" thickBot="1">
      <c r="B2628" s="136"/>
      <c r="C2628" s="137">
        <v>1013</v>
      </c>
      <c r="D2628" s="145" t="s">
        <v>213</v>
      </c>
      <c r="E2628" s="702"/>
      <c r="F2628" s="449"/>
      <c r="G2628" s="245"/>
      <c r="H2628" s="245"/>
      <c r="I2628" s="476">
        <f t="shared" si="732"/>
        <v>0</v>
      </c>
      <c r="J2628" s="243" t="str">
        <f t="shared" si="726"/>
        <v/>
      </c>
      <c r="K2628" s="244"/>
      <c r="L2628" s="423"/>
      <c r="M2628" s="252"/>
      <c r="N2628" s="315">
        <f t="shared" si="733"/>
        <v>0</v>
      </c>
      <c r="O2628" s="424">
        <f t="shared" si="734"/>
        <v>0</v>
      </c>
      <c r="P2628" s="244"/>
      <c r="Q2628" s="423"/>
      <c r="R2628" s="252"/>
      <c r="S2628" s="429">
        <f t="shared" si="735"/>
        <v>0</v>
      </c>
      <c r="T2628" s="315">
        <f t="shared" si="736"/>
        <v>0</v>
      </c>
      <c r="U2628" s="252"/>
      <c r="V2628" s="252"/>
      <c r="W2628" s="253"/>
      <c r="X2628" s="313">
        <f t="shared" si="727"/>
        <v>0</v>
      </c>
    </row>
    <row r="2629" spans="2:24" ht="18.600000000000001" hidden="1" thickBot="1">
      <c r="B2629" s="136"/>
      <c r="C2629" s="137">
        <v>1014</v>
      </c>
      <c r="D2629" s="145" t="s">
        <v>214</v>
      </c>
      <c r="E2629" s="702"/>
      <c r="F2629" s="449"/>
      <c r="G2629" s="245"/>
      <c r="H2629" s="245"/>
      <c r="I2629" s="476">
        <f t="shared" si="732"/>
        <v>0</v>
      </c>
      <c r="J2629" s="243" t="str">
        <f t="shared" si="726"/>
        <v/>
      </c>
      <c r="K2629" s="244"/>
      <c r="L2629" s="423"/>
      <c r="M2629" s="252"/>
      <c r="N2629" s="315">
        <f t="shared" si="733"/>
        <v>0</v>
      </c>
      <c r="O2629" s="424">
        <f t="shared" si="734"/>
        <v>0</v>
      </c>
      <c r="P2629" s="244"/>
      <c r="Q2629" s="423"/>
      <c r="R2629" s="252"/>
      <c r="S2629" s="429">
        <f t="shared" si="735"/>
        <v>0</v>
      </c>
      <c r="T2629" s="315">
        <f t="shared" si="736"/>
        <v>0</v>
      </c>
      <c r="U2629" s="252"/>
      <c r="V2629" s="252"/>
      <c r="W2629" s="253"/>
      <c r="X2629" s="313">
        <f t="shared" si="727"/>
        <v>0</v>
      </c>
    </row>
    <row r="2630" spans="2:24" ht="18.600000000000001" thickBot="1">
      <c r="B2630" s="136"/>
      <c r="C2630" s="137">
        <v>1015</v>
      </c>
      <c r="D2630" s="145" t="s">
        <v>215</v>
      </c>
      <c r="E2630" s="702"/>
      <c r="F2630" s="449"/>
      <c r="G2630" s="245">
        <v>3000</v>
      </c>
      <c r="H2630" s="245"/>
      <c r="I2630" s="476">
        <f t="shared" si="732"/>
        <v>3000</v>
      </c>
      <c r="J2630" s="243">
        <f t="shared" si="726"/>
        <v>1</v>
      </c>
      <c r="K2630" s="244"/>
      <c r="L2630" s="423"/>
      <c r="M2630" s="252"/>
      <c r="N2630" s="315">
        <f t="shared" si="733"/>
        <v>3000</v>
      </c>
      <c r="O2630" s="424">
        <f t="shared" si="734"/>
        <v>-3000</v>
      </c>
      <c r="P2630" s="244"/>
      <c r="Q2630" s="423"/>
      <c r="R2630" s="252"/>
      <c r="S2630" s="429">
        <f t="shared" si="735"/>
        <v>3000</v>
      </c>
      <c r="T2630" s="315">
        <f t="shared" si="736"/>
        <v>-3000</v>
      </c>
      <c r="U2630" s="252"/>
      <c r="V2630" s="252"/>
      <c r="W2630" s="253"/>
      <c r="X2630" s="313">
        <f t="shared" si="727"/>
        <v>-3000</v>
      </c>
    </row>
    <row r="2631" spans="2:24" ht="18.600000000000001" thickBot="1">
      <c r="B2631" s="136"/>
      <c r="C2631" s="137">
        <v>1016</v>
      </c>
      <c r="D2631" s="145" t="s">
        <v>216</v>
      </c>
      <c r="E2631" s="702"/>
      <c r="F2631" s="449"/>
      <c r="G2631" s="245">
        <v>15000</v>
      </c>
      <c r="H2631" s="245"/>
      <c r="I2631" s="476">
        <f t="shared" si="732"/>
        <v>15000</v>
      </c>
      <c r="J2631" s="243">
        <f t="shared" si="726"/>
        <v>1</v>
      </c>
      <c r="K2631" s="244"/>
      <c r="L2631" s="423"/>
      <c r="M2631" s="252"/>
      <c r="N2631" s="315">
        <f t="shared" si="733"/>
        <v>15000</v>
      </c>
      <c r="O2631" s="424">
        <f t="shared" si="734"/>
        <v>-15000</v>
      </c>
      <c r="P2631" s="244"/>
      <c r="Q2631" s="423"/>
      <c r="R2631" s="252"/>
      <c r="S2631" s="429">
        <f t="shared" si="735"/>
        <v>15000</v>
      </c>
      <c r="T2631" s="315">
        <f t="shared" si="736"/>
        <v>-15000</v>
      </c>
      <c r="U2631" s="252"/>
      <c r="V2631" s="252"/>
      <c r="W2631" s="253"/>
      <c r="X2631" s="313">
        <f t="shared" si="727"/>
        <v>-15000</v>
      </c>
    </row>
    <row r="2632" spans="2:24" ht="18.600000000000001" thickBot="1">
      <c r="B2632" s="140"/>
      <c r="C2632" s="164">
        <v>1020</v>
      </c>
      <c r="D2632" s="165" t="s">
        <v>217</v>
      </c>
      <c r="E2632" s="702"/>
      <c r="F2632" s="449"/>
      <c r="G2632" s="245">
        <v>25000</v>
      </c>
      <c r="H2632" s="245"/>
      <c r="I2632" s="476">
        <f t="shared" si="732"/>
        <v>25000</v>
      </c>
      <c r="J2632" s="243">
        <f t="shared" si="726"/>
        <v>1</v>
      </c>
      <c r="K2632" s="244"/>
      <c r="L2632" s="423"/>
      <c r="M2632" s="252"/>
      <c r="N2632" s="315">
        <f t="shared" si="733"/>
        <v>25000</v>
      </c>
      <c r="O2632" s="424">
        <f t="shared" si="734"/>
        <v>-25000</v>
      </c>
      <c r="P2632" s="244"/>
      <c r="Q2632" s="423"/>
      <c r="R2632" s="252"/>
      <c r="S2632" s="429">
        <f t="shared" si="735"/>
        <v>25000</v>
      </c>
      <c r="T2632" s="315">
        <f t="shared" si="736"/>
        <v>-25000</v>
      </c>
      <c r="U2632" s="252"/>
      <c r="V2632" s="252"/>
      <c r="W2632" s="253"/>
      <c r="X2632" s="313">
        <f t="shared" si="727"/>
        <v>-25000</v>
      </c>
    </row>
    <row r="2633" spans="2:24" ht="18.600000000000001" thickBot="1">
      <c r="B2633" s="136"/>
      <c r="C2633" s="137">
        <v>1030</v>
      </c>
      <c r="D2633" s="145" t="s">
        <v>218</v>
      </c>
      <c r="E2633" s="702"/>
      <c r="F2633" s="449"/>
      <c r="G2633" s="245">
        <v>20000</v>
      </c>
      <c r="H2633" s="245"/>
      <c r="I2633" s="476">
        <f t="shared" si="732"/>
        <v>20000</v>
      </c>
      <c r="J2633" s="243">
        <f t="shared" si="726"/>
        <v>1</v>
      </c>
      <c r="K2633" s="244"/>
      <c r="L2633" s="423"/>
      <c r="M2633" s="252"/>
      <c r="N2633" s="315">
        <f t="shared" si="733"/>
        <v>20000</v>
      </c>
      <c r="O2633" s="424">
        <f t="shared" si="734"/>
        <v>-20000</v>
      </c>
      <c r="P2633" s="244"/>
      <c r="Q2633" s="423"/>
      <c r="R2633" s="252"/>
      <c r="S2633" s="429">
        <f t="shared" si="735"/>
        <v>20000</v>
      </c>
      <c r="T2633" s="315">
        <f t="shared" si="736"/>
        <v>-20000</v>
      </c>
      <c r="U2633" s="252"/>
      <c r="V2633" s="252"/>
      <c r="W2633" s="253"/>
      <c r="X2633" s="313">
        <f t="shared" si="727"/>
        <v>-20000</v>
      </c>
    </row>
    <row r="2634" spans="2:24" ht="18.600000000000001" hidden="1" thickBot="1">
      <c r="B2634" s="136"/>
      <c r="C2634" s="164">
        <v>1051</v>
      </c>
      <c r="D2634" s="167" t="s">
        <v>219</v>
      </c>
      <c r="E2634" s="702"/>
      <c r="F2634" s="449"/>
      <c r="G2634" s="245"/>
      <c r="H2634" s="245"/>
      <c r="I2634" s="476">
        <f t="shared" si="732"/>
        <v>0</v>
      </c>
      <c r="J2634" s="243" t="str">
        <f t="shared" si="726"/>
        <v/>
      </c>
      <c r="K2634" s="244"/>
      <c r="L2634" s="423"/>
      <c r="M2634" s="252"/>
      <c r="N2634" s="315">
        <f t="shared" si="733"/>
        <v>0</v>
      </c>
      <c r="O2634" s="424">
        <f t="shared" si="734"/>
        <v>0</v>
      </c>
      <c r="P2634" s="244"/>
      <c r="Q2634" s="661"/>
      <c r="R2634" s="665"/>
      <c r="S2634" s="665"/>
      <c r="T2634" s="665"/>
      <c r="U2634" s="665"/>
      <c r="V2634" s="665"/>
      <c r="W2634" s="709"/>
      <c r="X2634" s="313">
        <f t="shared" si="727"/>
        <v>0</v>
      </c>
    </row>
    <row r="2635" spans="2:24" ht="18.600000000000001" hidden="1" thickBot="1">
      <c r="B2635" s="136"/>
      <c r="C2635" s="137">
        <v>1052</v>
      </c>
      <c r="D2635" s="145" t="s">
        <v>220</v>
      </c>
      <c r="E2635" s="702"/>
      <c r="F2635" s="449"/>
      <c r="G2635" s="245"/>
      <c r="H2635" s="245"/>
      <c r="I2635" s="476">
        <f t="shared" si="732"/>
        <v>0</v>
      </c>
      <c r="J2635" s="243" t="str">
        <f t="shared" si="726"/>
        <v/>
      </c>
      <c r="K2635" s="244"/>
      <c r="L2635" s="423"/>
      <c r="M2635" s="252"/>
      <c r="N2635" s="315">
        <f t="shared" si="733"/>
        <v>0</v>
      </c>
      <c r="O2635" s="424">
        <f t="shared" si="734"/>
        <v>0</v>
      </c>
      <c r="P2635" s="244"/>
      <c r="Q2635" s="661"/>
      <c r="R2635" s="665"/>
      <c r="S2635" s="665"/>
      <c r="T2635" s="665"/>
      <c r="U2635" s="665"/>
      <c r="V2635" s="665"/>
      <c r="W2635" s="709"/>
      <c r="X2635" s="313">
        <f t="shared" si="727"/>
        <v>0</v>
      </c>
    </row>
    <row r="2636" spans="2:24" ht="18.600000000000001" hidden="1" thickBot="1">
      <c r="B2636" s="136"/>
      <c r="C2636" s="168">
        <v>1053</v>
      </c>
      <c r="D2636" s="169" t="s">
        <v>1680</v>
      </c>
      <c r="E2636" s="702"/>
      <c r="F2636" s="449"/>
      <c r="G2636" s="245"/>
      <c r="H2636" s="245"/>
      <c r="I2636" s="476">
        <f t="shared" si="732"/>
        <v>0</v>
      </c>
      <c r="J2636" s="243" t="str">
        <f t="shared" si="726"/>
        <v/>
      </c>
      <c r="K2636" s="244"/>
      <c r="L2636" s="423"/>
      <c r="M2636" s="252"/>
      <c r="N2636" s="315">
        <f t="shared" si="733"/>
        <v>0</v>
      </c>
      <c r="O2636" s="424">
        <f t="shared" si="734"/>
        <v>0</v>
      </c>
      <c r="P2636" s="244"/>
      <c r="Q2636" s="661"/>
      <c r="R2636" s="665"/>
      <c r="S2636" s="665"/>
      <c r="T2636" s="665"/>
      <c r="U2636" s="665"/>
      <c r="V2636" s="665"/>
      <c r="W2636" s="709"/>
      <c r="X2636" s="313">
        <f t="shared" si="727"/>
        <v>0</v>
      </c>
    </row>
    <row r="2637" spans="2:24" ht="18.600000000000001" hidden="1" thickBot="1">
      <c r="B2637" s="136"/>
      <c r="C2637" s="137">
        <v>1062</v>
      </c>
      <c r="D2637" s="139" t="s">
        <v>221</v>
      </c>
      <c r="E2637" s="702"/>
      <c r="F2637" s="449"/>
      <c r="G2637" s="245"/>
      <c r="H2637" s="245"/>
      <c r="I2637" s="476">
        <f t="shared" si="732"/>
        <v>0</v>
      </c>
      <c r="J2637" s="243" t="str">
        <f t="shared" si="726"/>
        <v/>
      </c>
      <c r="K2637" s="244"/>
      <c r="L2637" s="423"/>
      <c r="M2637" s="252"/>
      <c r="N2637" s="315">
        <f t="shared" si="733"/>
        <v>0</v>
      </c>
      <c r="O2637" s="424">
        <f t="shared" si="734"/>
        <v>0</v>
      </c>
      <c r="P2637" s="244"/>
      <c r="Q2637" s="423"/>
      <c r="R2637" s="252"/>
      <c r="S2637" s="429">
        <f>+IF(+(L2637+M2637)&gt;=I2637,+M2637,+(+I2637-L2637))</f>
        <v>0</v>
      </c>
      <c r="T2637" s="315">
        <f>Q2637+R2637-S2637</f>
        <v>0</v>
      </c>
      <c r="U2637" s="252"/>
      <c r="V2637" s="252"/>
      <c r="W2637" s="253"/>
      <c r="X2637" s="313">
        <f t="shared" si="727"/>
        <v>0</v>
      </c>
    </row>
    <row r="2638" spans="2:24" ht="18.600000000000001" hidden="1" thickBot="1">
      <c r="B2638" s="136"/>
      <c r="C2638" s="137">
        <v>1063</v>
      </c>
      <c r="D2638" s="139" t="s">
        <v>222</v>
      </c>
      <c r="E2638" s="702"/>
      <c r="F2638" s="449"/>
      <c r="G2638" s="245"/>
      <c r="H2638" s="245"/>
      <c r="I2638" s="476">
        <f t="shared" si="732"/>
        <v>0</v>
      </c>
      <c r="J2638" s="243" t="str">
        <f t="shared" si="726"/>
        <v/>
      </c>
      <c r="K2638" s="244"/>
      <c r="L2638" s="423"/>
      <c r="M2638" s="252"/>
      <c r="N2638" s="315">
        <f t="shared" si="733"/>
        <v>0</v>
      </c>
      <c r="O2638" s="424">
        <f t="shared" si="734"/>
        <v>0</v>
      </c>
      <c r="P2638" s="244"/>
      <c r="Q2638" s="661"/>
      <c r="R2638" s="665"/>
      <c r="S2638" s="665"/>
      <c r="T2638" s="665"/>
      <c r="U2638" s="665"/>
      <c r="V2638" s="665"/>
      <c r="W2638" s="709"/>
      <c r="X2638" s="313">
        <f t="shared" si="727"/>
        <v>0</v>
      </c>
    </row>
    <row r="2639" spans="2:24" ht="18.600000000000001" hidden="1" thickBot="1">
      <c r="B2639" s="136"/>
      <c r="C2639" s="168">
        <v>1069</v>
      </c>
      <c r="D2639" s="170" t="s">
        <v>223</v>
      </c>
      <c r="E2639" s="702"/>
      <c r="F2639" s="449"/>
      <c r="G2639" s="245"/>
      <c r="H2639" s="245"/>
      <c r="I2639" s="476">
        <f t="shared" si="732"/>
        <v>0</v>
      </c>
      <c r="J2639" s="243" t="str">
        <f t="shared" ref="J2639:J2670" si="737">(IF($E2639&lt;&gt;0,$J$2,IF($I2639&lt;&gt;0,$J$2,"")))</f>
        <v/>
      </c>
      <c r="K2639" s="244"/>
      <c r="L2639" s="423"/>
      <c r="M2639" s="252"/>
      <c r="N2639" s="315">
        <f t="shared" si="733"/>
        <v>0</v>
      </c>
      <c r="O2639" s="424">
        <f t="shared" si="734"/>
        <v>0</v>
      </c>
      <c r="P2639" s="244"/>
      <c r="Q2639" s="423"/>
      <c r="R2639" s="252"/>
      <c r="S2639" s="429">
        <f>+IF(+(L2639+M2639)&gt;=I2639,+M2639,+(+I2639-L2639))</f>
        <v>0</v>
      </c>
      <c r="T2639" s="315">
        <f>Q2639+R2639-S2639</f>
        <v>0</v>
      </c>
      <c r="U2639" s="252"/>
      <c r="V2639" s="252"/>
      <c r="W2639" s="253"/>
      <c r="X2639" s="313">
        <f t="shared" ref="X2639:X2670" si="738">T2639-U2639-V2639-W2639</f>
        <v>0</v>
      </c>
    </row>
    <row r="2640" spans="2:24" ht="31.8" hidden="1" thickBot="1">
      <c r="B2640" s="140"/>
      <c r="C2640" s="137">
        <v>1091</v>
      </c>
      <c r="D2640" s="145" t="s">
        <v>224</v>
      </c>
      <c r="E2640" s="702"/>
      <c r="F2640" s="449"/>
      <c r="G2640" s="245"/>
      <c r="H2640" s="245"/>
      <c r="I2640" s="476">
        <f t="shared" si="732"/>
        <v>0</v>
      </c>
      <c r="J2640" s="243" t="str">
        <f t="shared" si="737"/>
        <v/>
      </c>
      <c r="K2640" s="244"/>
      <c r="L2640" s="423"/>
      <c r="M2640" s="252"/>
      <c r="N2640" s="315">
        <f t="shared" si="733"/>
        <v>0</v>
      </c>
      <c r="O2640" s="424">
        <f t="shared" si="734"/>
        <v>0</v>
      </c>
      <c r="P2640" s="244"/>
      <c r="Q2640" s="423"/>
      <c r="R2640" s="252"/>
      <c r="S2640" s="429">
        <f>+IF(+(L2640+M2640)&gt;=I2640,+M2640,+(+I2640-L2640))</f>
        <v>0</v>
      </c>
      <c r="T2640" s="315">
        <f>Q2640+R2640-S2640</f>
        <v>0</v>
      </c>
      <c r="U2640" s="252"/>
      <c r="V2640" s="252"/>
      <c r="W2640" s="253"/>
      <c r="X2640" s="313">
        <f t="shared" si="738"/>
        <v>0</v>
      </c>
    </row>
    <row r="2641" spans="2:24" ht="18.600000000000001" hidden="1" thickBot="1">
      <c r="B2641" s="136"/>
      <c r="C2641" s="137">
        <v>1092</v>
      </c>
      <c r="D2641" s="145" t="s">
        <v>351</v>
      </c>
      <c r="E2641" s="702"/>
      <c r="F2641" s="449"/>
      <c r="G2641" s="245"/>
      <c r="H2641" s="245"/>
      <c r="I2641" s="476">
        <f t="shared" si="732"/>
        <v>0</v>
      </c>
      <c r="J2641" s="243" t="str">
        <f t="shared" si="737"/>
        <v/>
      </c>
      <c r="K2641" s="244"/>
      <c r="L2641" s="423"/>
      <c r="M2641" s="252"/>
      <c r="N2641" s="315">
        <f t="shared" si="733"/>
        <v>0</v>
      </c>
      <c r="O2641" s="424">
        <f t="shared" si="734"/>
        <v>0</v>
      </c>
      <c r="P2641" s="244"/>
      <c r="Q2641" s="661"/>
      <c r="R2641" s="665"/>
      <c r="S2641" s="665"/>
      <c r="T2641" s="665"/>
      <c r="U2641" s="665"/>
      <c r="V2641" s="665"/>
      <c r="W2641" s="709"/>
      <c r="X2641" s="313">
        <f t="shared" si="738"/>
        <v>0</v>
      </c>
    </row>
    <row r="2642" spans="2:24" ht="18.600000000000001" hidden="1" thickBot="1">
      <c r="B2642" s="136"/>
      <c r="C2642" s="142">
        <v>1098</v>
      </c>
      <c r="D2642" s="146" t="s">
        <v>225</v>
      </c>
      <c r="E2642" s="702"/>
      <c r="F2642" s="449"/>
      <c r="G2642" s="245"/>
      <c r="H2642" s="245"/>
      <c r="I2642" s="476">
        <f t="shared" si="732"/>
        <v>0</v>
      </c>
      <c r="J2642" s="243" t="str">
        <f t="shared" si="737"/>
        <v/>
      </c>
      <c r="K2642" s="244"/>
      <c r="L2642" s="423"/>
      <c r="M2642" s="252"/>
      <c r="N2642" s="315">
        <f t="shared" si="733"/>
        <v>0</v>
      </c>
      <c r="O2642" s="424">
        <f t="shared" si="734"/>
        <v>0</v>
      </c>
      <c r="P2642" s="244"/>
      <c r="Q2642" s="423"/>
      <c r="R2642" s="252"/>
      <c r="S2642" s="429">
        <f>+IF(+(L2642+M2642)&gt;=I2642,+M2642,+(+I2642-L2642))</f>
        <v>0</v>
      </c>
      <c r="T2642" s="315">
        <f>Q2642+R2642-S2642</f>
        <v>0</v>
      </c>
      <c r="U2642" s="252"/>
      <c r="V2642" s="252"/>
      <c r="W2642" s="253"/>
      <c r="X2642" s="313">
        <f t="shared" si="738"/>
        <v>0</v>
      </c>
    </row>
    <row r="2643" spans="2:24" ht="18.600000000000001" hidden="1" thickBot="1">
      <c r="B2643" s="684">
        <v>1900</v>
      </c>
      <c r="C2643" s="946" t="s">
        <v>285</v>
      </c>
      <c r="D2643" s="946"/>
      <c r="E2643" s="685"/>
      <c r="F2643" s="686">
        <f>SUM(F2644:F2646)</f>
        <v>0</v>
      </c>
      <c r="G2643" s="687">
        <f>SUM(G2644:G2646)</f>
        <v>0</v>
      </c>
      <c r="H2643" s="687">
        <f>SUM(H2644:H2646)</f>
        <v>0</v>
      </c>
      <c r="I2643" s="687">
        <f>SUM(I2644:I2646)</f>
        <v>0</v>
      </c>
      <c r="J2643" s="243" t="str">
        <f t="shared" si="737"/>
        <v/>
      </c>
      <c r="K2643" s="244"/>
      <c r="L2643" s="316">
        <f>SUM(L2644:L2646)</f>
        <v>0</v>
      </c>
      <c r="M2643" s="317">
        <f>SUM(M2644:M2646)</f>
        <v>0</v>
      </c>
      <c r="N2643" s="425">
        <f>SUM(N2644:N2646)</f>
        <v>0</v>
      </c>
      <c r="O2643" s="426">
        <f>SUM(O2644:O2646)</f>
        <v>0</v>
      </c>
      <c r="P2643" s="244"/>
      <c r="Q2643" s="663"/>
      <c r="R2643" s="664"/>
      <c r="S2643" s="664"/>
      <c r="T2643" s="664"/>
      <c r="U2643" s="664"/>
      <c r="V2643" s="664"/>
      <c r="W2643" s="710"/>
      <c r="X2643" s="313">
        <f t="shared" si="738"/>
        <v>0</v>
      </c>
    </row>
    <row r="2644" spans="2:24" ht="18.600000000000001" hidden="1" thickBot="1">
      <c r="B2644" s="136"/>
      <c r="C2644" s="144">
        <v>1901</v>
      </c>
      <c r="D2644" s="138" t="s">
        <v>286</v>
      </c>
      <c r="E2644" s="702"/>
      <c r="F2644" s="449"/>
      <c r="G2644" s="245"/>
      <c r="H2644" s="245"/>
      <c r="I2644" s="476">
        <f>F2644+G2644+H2644</f>
        <v>0</v>
      </c>
      <c r="J2644" s="243" t="str">
        <f t="shared" si="737"/>
        <v/>
      </c>
      <c r="K2644" s="244"/>
      <c r="L2644" s="423"/>
      <c r="M2644" s="252"/>
      <c r="N2644" s="315">
        <f>I2644</f>
        <v>0</v>
      </c>
      <c r="O2644" s="424">
        <f>L2644+M2644-N2644</f>
        <v>0</v>
      </c>
      <c r="P2644" s="244"/>
      <c r="Q2644" s="661"/>
      <c r="R2644" s="665"/>
      <c r="S2644" s="665"/>
      <c r="T2644" s="665"/>
      <c r="U2644" s="665"/>
      <c r="V2644" s="665"/>
      <c r="W2644" s="709"/>
      <c r="X2644" s="313">
        <f t="shared" si="738"/>
        <v>0</v>
      </c>
    </row>
    <row r="2645" spans="2:24" ht="18.600000000000001" hidden="1" thickBot="1">
      <c r="B2645" s="136"/>
      <c r="C2645" s="137">
        <v>1981</v>
      </c>
      <c r="D2645" s="139" t="s">
        <v>287</v>
      </c>
      <c r="E2645" s="702"/>
      <c r="F2645" s="449"/>
      <c r="G2645" s="245"/>
      <c r="H2645" s="245"/>
      <c r="I2645" s="476">
        <f>F2645+G2645+H2645</f>
        <v>0</v>
      </c>
      <c r="J2645" s="243" t="str">
        <f t="shared" si="737"/>
        <v/>
      </c>
      <c r="K2645" s="244"/>
      <c r="L2645" s="423"/>
      <c r="M2645" s="252"/>
      <c r="N2645" s="315">
        <f>I2645</f>
        <v>0</v>
      </c>
      <c r="O2645" s="424">
        <f>L2645+M2645-N2645</f>
        <v>0</v>
      </c>
      <c r="P2645" s="244"/>
      <c r="Q2645" s="661"/>
      <c r="R2645" s="665"/>
      <c r="S2645" s="665"/>
      <c r="T2645" s="665"/>
      <c r="U2645" s="665"/>
      <c r="V2645" s="665"/>
      <c r="W2645" s="709"/>
      <c r="X2645" s="313">
        <f t="shared" si="738"/>
        <v>0</v>
      </c>
    </row>
    <row r="2646" spans="2:24" ht="18.600000000000001" hidden="1" thickBot="1">
      <c r="B2646" s="136"/>
      <c r="C2646" s="142">
        <v>1991</v>
      </c>
      <c r="D2646" s="141" t="s">
        <v>288</v>
      </c>
      <c r="E2646" s="702"/>
      <c r="F2646" s="449"/>
      <c r="G2646" s="245"/>
      <c r="H2646" s="245"/>
      <c r="I2646" s="476">
        <f>F2646+G2646+H2646</f>
        <v>0</v>
      </c>
      <c r="J2646" s="243" t="str">
        <f t="shared" si="737"/>
        <v/>
      </c>
      <c r="K2646" s="244"/>
      <c r="L2646" s="423"/>
      <c r="M2646" s="252"/>
      <c r="N2646" s="315">
        <f>I2646</f>
        <v>0</v>
      </c>
      <c r="O2646" s="424">
        <f>L2646+M2646-N2646</f>
        <v>0</v>
      </c>
      <c r="P2646" s="244"/>
      <c r="Q2646" s="661"/>
      <c r="R2646" s="665"/>
      <c r="S2646" s="665"/>
      <c r="T2646" s="665"/>
      <c r="U2646" s="665"/>
      <c r="V2646" s="665"/>
      <c r="W2646" s="709"/>
      <c r="X2646" s="313">
        <f t="shared" si="738"/>
        <v>0</v>
      </c>
    </row>
    <row r="2647" spans="2:24" ht="18.600000000000001" hidden="1" thickBot="1">
      <c r="B2647" s="684">
        <v>2100</v>
      </c>
      <c r="C2647" s="946" t="s">
        <v>1066</v>
      </c>
      <c r="D2647" s="946"/>
      <c r="E2647" s="685"/>
      <c r="F2647" s="686">
        <f>SUM(F2648:F2652)</f>
        <v>0</v>
      </c>
      <c r="G2647" s="687">
        <f>SUM(G2648:G2652)</f>
        <v>0</v>
      </c>
      <c r="H2647" s="687">
        <f>SUM(H2648:H2652)</f>
        <v>0</v>
      </c>
      <c r="I2647" s="687">
        <f>SUM(I2648:I2652)</f>
        <v>0</v>
      </c>
      <c r="J2647" s="243" t="str">
        <f t="shared" si="737"/>
        <v/>
      </c>
      <c r="K2647" s="244"/>
      <c r="L2647" s="316">
        <f>SUM(L2648:L2652)</f>
        <v>0</v>
      </c>
      <c r="M2647" s="317">
        <f>SUM(M2648:M2652)</f>
        <v>0</v>
      </c>
      <c r="N2647" s="425">
        <f>SUM(N2648:N2652)</f>
        <v>0</v>
      </c>
      <c r="O2647" s="426">
        <f>SUM(O2648:O2652)</f>
        <v>0</v>
      </c>
      <c r="P2647" s="244"/>
      <c r="Q2647" s="663"/>
      <c r="R2647" s="664"/>
      <c r="S2647" s="664"/>
      <c r="T2647" s="664"/>
      <c r="U2647" s="664"/>
      <c r="V2647" s="664"/>
      <c r="W2647" s="710"/>
      <c r="X2647" s="313">
        <f t="shared" si="738"/>
        <v>0</v>
      </c>
    </row>
    <row r="2648" spans="2:24" ht="18.600000000000001" hidden="1" thickBot="1">
      <c r="B2648" s="136"/>
      <c r="C2648" s="144">
        <v>2110</v>
      </c>
      <c r="D2648" s="147" t="s">
        <v>226</v>
      </c>
      <c r="E2648" s="702"/>
      <c r="F2648" s="449"/>
      <c r="G2648" s="245"/>
      <c r="H2648" s="245"/>
      <c r="I2648" s="476">
        <f>F2648+G2648+H2648</f>
        <v>0</v>
      </c>
      <c r="J2648" s="243" t="str">
        <f t="shared" si="737"/>
        <v/>
      </c>
      <c r="K2648" s="244"/>
      <c r="L2648" s="423"/>
      <c r="M2648" s="252"/>
      <c r="N2648" s="315">
        <f>I2648</f>
        <v>0</v>
      </c>
      <c r="O2648" s="424">
        <f>L2648+M2648-N2648</f>
        <v>0</v>
      </c>
      <c r="P2648" s="244"/>
      <c r="Q2648" s="661"/>
      <c r="R2648" s="665"/>
      <c r="S2648" s="665"/>
      <c r="T2648" s="665"/>
      <c r="U2648" s="665"/>
      <c r="V2648" s="665"/>
      <c r="W2648" s="709"/>
      <c r="X2648" s="313">
        <f t="shared" si="738"/>
        <v>0</v>
      </c>
    </row>
    <row r="2649" spans="2:24" ht="18.600000000000001" hidden="1" thickBot="1">
      <c r="B2649" s="171"/>
      <c r="C2649" s="137">
        <v>2120</v>
      </c>
      <c r="D2649" s="159" t="s">
        <v>227</v>
      </c>
      <c r="E2649" s="702"/>
      <c r="F2649" s="449"/>
      <c r="G2649" s="245"/>
      <c r="H2649" s="245"/>
      <c r="I2649" s="476">
        <f>F2649+G2649+H2649</f>
        <v>0</v>
      </c>
      <c r="J2649" s="243" t="str">
        <f t="shared" si="737"/>
        <v/>
      </c>
      <c r="K2649" s="244"/>
      <c r="L2649" s="423"/>
      <c r="M2649" s="252"/>
      <c r="N2649" s="315">
        <f>I2649</f>
        <v>0</v>
      </c>
      <c r="O2649" s="424">
        <f>L2649+M2649-N2649</f>
        <v>0</v>
      </c>
      <c r="P2649" s="244"/>
      <c r="Q2649" s="661"/>
      <c r="R2649" s="665"/>
      <c r="S2649" s="665"/>
      <c r="T2649" s="665"/>
      <c r="U2649" s="665"/>
      <c r="V2649" s="665"/>
      <c r="W2649" s="709"/>
      <c r="X2649" s="313">
        <f t="shared" si="738"/>
        <v>0</v>
      </c>
    </row>
    <row r="2650" spans="2:24" ht="18.600000000000001" hidden="1" thickBot="1">
      <c r="B2650" s="171"/>
      <c r="C2650" s="137">
        <v>2125</v>
      </c>
      <c r="D2650" s="156" t="s">
        <v>1059</v>
      </c>
      <c r="E2650" s="702"/>
      <c r="F2650" s="592">
        <v>0</v>
      </c>
      <c r="G2650" s="592">
        <v>0</v>
      </c>
      <c r="H2650" s="592">
        <v>0</v>
      </c>
      <c r="I2650" s="476">
        <f>F2650+G2650+H2650</f>
        <v>0</v>
      </c>
      <c r="J2650" s="243" t="str">
        <f t="shared" si="737"/>
        <v/>
      </c>
      <c r="K2650" s="244"/>
      <c r="L2650" s="423"/>
      <c r="M2650" s="252"/>
      <c r="N2650" s="315">
        <f>I2650</f>
        <v>0</v>
      </c>
      <c r="O2650" s="424">
        <f>L2650+M2650-N2650</f>
        <v>0</v>
      </c>
      <c r="P2650" s="244"/>
      <c r="Q2650" s="661"/>
      <c r="R2650" s="665"/>
      <c r="S2650" s="665"/>
      <c r="T2650" s="665"/>
      <c r="U2650" s="665"/>
      <c r="V2650" s="665"/>
      <c r="W2650" s="709"/>
      <c r="X2650" s="313">
        <f t="shared" si="738"/>
        <v>0</v>
      </c>
    </row>
    <row r="2651" spans="2:24" ht="18.600000000000001" hidden="1" thickBot="1">
      <c r="B2651" s="143"/>
      <c r="C2651" s="137">
        <v>2140</v>
      </c>
      <c r="D2651" s="159" t="s">
        <v>229</v>
      </c>
      <c r="E2651" s="702"/>
      <c r="F2651" s="592">
        <v>0</v>
      </c>
      <c r="G2651" s="592">
        <v>0</v>
      </c>
      <c r="H2651" s="592">
        <v>0</v>
      </c>
      <c r="I2651" s="476">
        <f>F2651+G2651+H2651</f>
        <v>0</v>
      </c>
      <c r="J2651" s="243" t="str">
        <f t="shared" si="737"/>
        <v/>
      </c>
      <c r="K2651" s="244"/>
      <c r="L2651" s="423"/>
      <c r="M2651" s="252"/>
      <c r="N2651" s="315">
        <f>I2651</f>
        <v>0</v>
      </c>
      <c r="O2651" s="424">
        <f>L2651+M2651-N2651</f>
        <v>0</v>
      </c>
      <c r="P2651" s="244"/>
      <c r="Q2651" s="661"/>
      <c r="R2651" s="665"/>
      <c r="S2651" s="665"/>
      <c r="T2651" s="665"/>
      <c r="U2651" s="665"/>
      <c r="V2651" s="665"/>
      <c r="W2651" s="709"/>
      <c r="X2651" s="313">
        <f t="shared" si="738"/>
        <v>0</v>
      </c>
    </row>
    <row r="2652" spans="2:24" ht="18.600000000000001" hidden="1" thickBot="1">
      <c r="B2652" s="136"/>
      <c r="C2652" s="142">
        <v>2190</v>
      </c>
      <c r="D2652" s="491" t="s">
        <v>230</v>
      </c>
      <c r="E2652" s="702"/>
      <c r="F2652" s="449"/>
      <c r="G2652" s="245"/>
      <c r="H2652" s="245"/>
      <c r="I2652" s="476">
        <f>F2652+G2652+H2652</f>
        <v>0</v>
      </c>
      <c r="J2652" s="243" t="str">
        <f t="shared" si="737"/>
        <v/>
      </c>
      <c r="K2652" s="244"/>
      <c r="L2652" s="423"/>
      <c r="M2652" s="252"/>
      <c r="N2652" s="315">
        <f>I2652</f>
        <v>0</v>
      </c>
      <c r="O2652" s="424">
        <f>L2652+M2652-N2652</f>
        <v>0</v>
      </c>
      <c r="P2652" s="244"/>
      <c r="Q2652" s="661"/>
      <c r="R2652" s="665"/>
      <c r="S2652" s="665"/>
      <c r="T2652" s="665"/>
      <c r="U2652" s="665"/>
      <c r="V2652" s="665"/>
      <c r="W2652" s="709"/>
      <c r="X2652" s="313">
        <f t="shared" si="738"/>
        <v>0</v>
      </c>
    </row>
    <row r="2653" spans="2:24" ht="18.600000000000001" hidden="1" thickBot="1">
      <c r="B2653" s="684">
        <v>2200</v>
      </c>
      <c r="C2653" s="946" t="s">
        <v>231</v>
      </c>
      <c r="D2653" s="946"/>
      <c r="E2653" s="685"/>
      <c r="F2653" s="686">
        <f>SUM(F2654:F2655)</f>
        <v>0</v>
      </c>
      <c r="G2653" s="687">
        <f>SUM(G2654:G2655)</f>
        <v>0</v>
      </c>
      <c r="H2653" s="687">
        <f>SUM(H2654:H2655)</f>
        <v>0</v>
      </c>
      <c r="I2653" s="687">
        <f>SUM(I2654:I2655)</f>
        <v>0</v>
      </c>
      <c r="J2653" s="243" t="str">
        <f t="shared" si="737"/>
        <v/>
      </c>
      <c r="K2653" s="244"/>
      <c r="L2653" s="316">
        <f>SUM(L2654:L2655)</f>
        <v>0</v>
      </c>
      <c r="M2653" s="317">
        <f>SUM(M2654:M2655)</f>
        <v>0</v>
      </c>
      <c r="N2653" s="425">
        <f>SUM(N2654:N2655)</f>
        <v>0</v>
      </c>
      <c r="O2653" s="426">
        <f>SUM(O2654:O2655)</f>
        <v>0</v>
      </c>
      <c r="P2653" s="244"/>
      <c r="Q2653" s="663"/>
      <c r="R2653" s="664"/>
      <c r="S2653" s="664"/>
      <c r="T2653" s="664"/>
      <c r="U2653" s="664"/>
      <c r="V2653" s="664"/>
      <c r="W2653" s="710"/>
      <c r="X2653" s="313">
        <f t="shared" si="738"/>
        <v>0</v>
      </c>
    </row>
    <row r="2654" spans="2:24" ht="18.600000000000001" hidden="1" thickBot="1">
      <c r="B2654" s="136"/>
      <c r="C2654" s="137">
        <v>2221</v>
      </c>
      <c r="D2654" s="139" t="s">
        <v>1439</v>
      </c>
      <c r="E2654" s="702"/>
      <c r="F2654" s="449"/>
      <c r="G2654" s="245"/>
      <c r="H2654" s="245"/>
      <c r="I2654" s="476">
        <f>F2654+G2654+H2654</f>
        <v>0</v>
      </c>
      <c r="J2654" s="243" t="str">
        <f t="shared" si="737"/>
        <v/>
      </c>
      <c r="K2654" s="244"/>
      <c r="L2654" s="423"/>
      <c r="M2654" s="252"/>
      <c r="N2654" s="315">
        <f t="shared" ref="N2654:N2662" si="739">I2654</f>
        <v>0</v>
      </c>
      <c r="O2654" s="424">
        <f t="shared" ref="O2654:O2662" si="740">L2654+M2654-N2654</f>
        <v>0</v>
      </c>
      <c r="P2654" s="244"/>
      <c r="Q2654" s="661"/>
      <c r="R2654" s="665"/>
      <c r="S2654" s="665"/>
      <c r="T2654" s="665"/>
      <c r="U2654" s="665"/>
      <c r="V2654" s="665"/>
      <c r="W2654" s="709"/>
      <c r="X2654" s="313">
        <f t="shared" si="738"/>
        <v>0</v>
      </c>
    </row>
    <row r="2655" spans="2:24" ht="18.600000000000001" hidden="1" thickBot="1">
      <c r="B2655" s="136"/>
      <c r="C2655" s="142">
        <v>2224</v>
      </c>
      <c r="D2655" s="141" t="s">
        <v>232</v>
      </c>
      <c r="E2655" s="702"/>
      <c r="F2655" s="449"/>
      <c r="G2655" s="245"/>
      <c r="H2655" s="245"/>
      <c r="I2655" s="476">
        <f>F2655+G2655+H2655</f>
        <v>0</v>
      </c>
      <c r="J2655" s="243" t="str">
        <f t="shared" si="737"/>
        <v/>
      </c>
      <c r="K2655" s="244"/>
      <c r="L2655" s="423"/>
      <c r="M2655" s="252"/>
      <c r="N2655" s="315">
        <f t="shared" si="739"/>
        <v>0</v>
      </c>
      <c r="O2655" s="424">
        <f t="shared" si="740"/>
        <v>0</v>
      </c>
      <c r="P2655" s="244"/>
      <c r="Q2655" s="661"/>
      <c r="R2655" s="665"/>
      <c r="S2655" s="665"/>
      <c r="T2655" s="665"/>
      <c r="U2655" s="665"/>
      <c r="V2655" s="665"/>
      <c r="W2655" s="709"/>
      <c r="X2655" s="313">
        <f t="shared" si="738"/>
        <v>0</v>
      </c>
    </row>
    <row r="2656" spans="2:24" ht="18.600000000000001" hidden="1" thickBot="1">
      <c r="B2656" s="684">
        <v>2500</v>
      </c>
      <c r="C2656" s="949" t="s">
        <v>233</v>
      </c>
      <c r="D2656" s="949"/>
      <c r="E2656" s="685"/>
      <c r="F2656" s="688"/>
      <c r="G2656" s="689"/>
      <c r="H2656" s="689"/>
      <c r="I2656" s="690">
        <f>F2656+G2656+H2656</f>
        <v>0</v>
      </c>
      <c r="J2656" s="243" t="str">
        <f t="shared" si="737"/>
        <v/>
      </c>
      <c r="K2656" s="244"/>
      <c r="L2656" s="428"/>
      <c r="M2656" s="254"/>
      <c r="N2656" s="315">
        <f t="shared" si="739"/>
        <v>0</v>
      </c>
      <c r="O2656" s="424">
        <f t="shared" si="740"/>
        <v>0</v>
      </c>
      <c r="P2656" s="244"/>
      <c r="Q2656" s="663"/>
      <c r="R2656" s="664"/>
      <c r="S2656" s="665"/>
      <c r="T2656" s="665"/>
      <c r="U2656" s="664"/>
      <c r="V2656" s="665"/>
      <c r="W2656" s="709"/>
      <c r="X2656" s="313">
        <f t="shared" si="738"/>
        <v>0</v>
      </c>
    </row>
    <row r="2657" spans="2:24" ht="18.600000000000001" hidden="1" thickBot="1">
      <c r="B2657" s="684">
        <v>2600</v>
      </c>
      <c r="C2657" s="952" t="s">
        <v>234</v>
      </c>
      <c r="D2657" s="962"/>
      <c r="E2657" s="685"/>
      <c r="F2657" s="688"/>
      <c r="G2657" s="689"/>
      <c r="H2657" s="689"/>
      <c r="I2657" s="690">
        <f>F2657+G2657+H2657</f>
        <v>0</v>
      </c>
      <c r="J2657" s="243" t="str">
        <f t="shared" si="737"/>
        <v/>
      </c>
      <c r="K2657" s="244"/>
      <c r="L2657" s="428"/>
      <c r="M2657" s="254"/>
      <c r="N2657" s="315">
        <f t="shared" si="739"/>
        <v>0</v>
      </c>
      <c r="O2657" s="424">
        <f t="shared" si="740"/>
        <v>0</v>
      </c>
      <c r="P2657" s="244"/>
      <c r="Q2657" s="663"/>
      <c r="R2657" s="664"/>
      <c r="S2657" s="665"/>
      <c r="T2657" s="665"/>
      <c r="U2657" s="664"/>
      <c r="V2657" s="665"/>
      <c r="W2657" s="709"/>
      <c r="X2657" s="313">
        <f t="shared" si="738"/>
        <v>0</v>
      </c>
    </row>
    <row r="2658" spans="2:24" ht="18.600000000000001" hidden="1" thickBot="1">
      <c r="B2658" s="684">
        <v>2700</v>
      </c>
      <c r="C2658" s="952" t="s">
        <v>235</v>
      </c>
      <c r="D2658" s="962"/>
      <c r="E2658" s="685"/>
      <c r="F2658" s="688"/>
      <c r="G2658" s="689"/>
      <c r="H2658" s="689"/>
      <c r="I2658" s="690">
        <f>F2658+G2658+H2658</f>
        <v>0</v>
      </c>
      <c r="J2658" s="243" t="str">
        <f t="shared" si="737"/>
        <v/>
      </c>
      <c r="K2658" s="244"/>
      <c r="L2658" s="428"/>
      <c r="M2658" s="254"/>
      <c r="N2658" s="315">
        <f t="shared" si="739"/>
        <v>0</v>
      </c>
      <c r="O2658" s="424">
        <f t="shared" si="740"/>
        <v>0</v>
      </c>
      <c r="P2658" s="244"/>
      <c r="Q2658" s="663"/>
      <c r="R2658" s="664"/>
      <c r="S2658" s="665"/>
      <c r="T2658" s="665"/>
      <c r="U2658" s="664"/>
      <c r="V2658" s="665"/>
      <c r="W2658" s="709"/>
      <c r="X2658" s="313">
        <f t="shared" si="738"/>
        <v>0</v>
      </c>
    </row>
    <row r="2659" spans="2:24" ht="18.600000000000001" hidden="1" thickBot="1">
      <c r="B2659" s="684">
        <v>2800</v>
      </c>
      <c r="C2659" s="952" t="s">
        <v>1681</v>
      </c>
      <c r="D2659" s="962"/>
      <c r="E2659" s="685"/>
      <c r="F2659" s="686">
        <f>SUM(F2660:F2662)</f>
        <v>0</v>
      </c>
      <c r="G2659" s="687">
        <f>SUM(G2660:G2662)</f>
        <v>0</v>
      </c>
      <c r="H2659" s="687">
        <f>SUM(H2660:H2662)</f>
        <v>0</v>
      </c>
      <c r="I2659" s="687">
        <f>SUM(I2660:I2662)</f>
        <v>0</v>
      </c>
      <c r="J2659" s="243" t="str">
        <f t="shared" si="737"/>
        <v/>
      </c>
      <c r="K2659" s="244"/>
      <c r="L2659" s="428"/>
      <c r="M2659" s="254"/>
      <c r="N2659" s="315">
        <f t="shared" si="739"/>
        <v>0</v>
      </c>
      <c r="O2659" s="424">
        <f t="shared" si="740"/>
        <v>0</v>
      </c>
      <c r="P2659" s="244"/>
      <c r="Q2659" s="663"/>
      <c r="R2659" s="664"/>
      <c r="S2659" s="665"/>
      <c r="T2659" s="665"/>
      <c r="U2659" s="664"/>
      <c r="V2659" s="665"/>
      <c r="W2659" s="709"/>
      <c r="X2659" s="313">
        <f t="shared" si="738"/>
        <v>0</v>
      </c>
    </row>
    <row r="2660" spans="2:24" ht="18.600000000000001" hidden="1" thickBot="1">
      <c r="B2660" s="136"/>
      <c r="C2660" s="144">
        <v>2810</v>
      </c>
      <c r="D2660" s="138" t="s">
        <v>1880</v>
      </c>
      <c r="E2660" s="702"/>
      <c r="F2660" s="449"/>
      <c r="G2660" s="245"/>
      <c r="H2660" s="245"/>
      <c r="I2660" s="476"/>
      <c r="J2660" s="243" t="str">
        <f t="shared" si="737"/>
        <v/>
      </c>
      <c r="K2660" s="244"/>
      <c r="L2660" s="423"/>
      <c r="M2660" s="252"/>
      <c r="N2660" s="315">
        <f t="shared" si="739"/>
        <v>0</v>
      </c>
      <c r="O2660" s="424">
        <f t="shared" si="740"/>
        <v>0</v>
      </c>
      <c r="P2660" s="244"/>
      <c r="Q2660" s="661"/>
      <c r="R2660" s="665"/>
      <c r="S2660" s="665"/>
      <c r="T2660" s="665"/>
      <c r="U2660" s="665"/>
      <c r="V2660" s="665"/>
      <c r="W2660" s="709"/>
      <c r="X2660" s="313">
        <f t="shared" si="738"/>
        <v>0</v>
      </c>
    </row>
    <row r="2661" spans="2:24" ht="18.600000000000001" hidden="1" thickBot="1">
      <c r="B2661" s="136"/>
      <c r="C2661" s="137">
        <v>2820</v>
      </c>
      <c r="D2661" s="139" t="s">
        <v>1881</v>
      </c>
      <c r="E2661" s="702"/>
      <c r="F2661" s="449"/>
      <c r="G2661" s="245"/>
      <c r="H2661" s="245"/>
      <c r="I2661" s="476">
        <f>F2661+G2661+H2661</f>
        <v>0</v>
      </c>
      <c r="J2661" s="243" t="str">
        <f t="shared" si="737"/>
        <v/>
      </c>
      <c r="K2661" s="244"/>
      <c r="L2661" s="423"/>
      <c r="M2661" s="252"/>
      <c r="N2661" s="315">
        <f t="shared" si="739"/>
        <v>0</v>
      </c>
      <c r="O2661" s="424">
        <f t="shared" si="740"/>
        <v>0</v>
      </c>
      <c r="P2661" s="244"/>
      <c r="Q2661" s="661"/>
      <c r="R2661" s="665"/>
      <c r="S2661" s="665"/>
      <c r="T2661" s="665"/>
      <c r="U2661" s="665"/>
      <c r="V2661" s="665"/>
      <c r="W2661" s="709"/>
      <c r="X2661" s="313">
        <f t="shared" si="738"/>
        <v>0</v>
      </c>
    </row>
    <row r="2662" spans="2:24" ht="31.8" hidden="1" thickBot="1">
      <c r="B2662" s="136"/>
      <c r="C2662" s="142">
        <v>2890</v>
      </c>
      <c r="D2662" s="141" t="s">
        <v>1882</v>
      </c>
      <c r="E2662" s="702"/>
      <c r="F2662" s="449"/>
      <c r="G2662" s="245"/>
      <c r="H2662" s="245"/>
      <c r="I2662" s="476">
        <f>F2662+G2662+H2662</f>
        <v>0</v>
      </c>
      <c r="J2662" s="243" t="str">
        <f t="shared" si="737"/>
        <v/>
      </c>
      <c r="K2662" s="244"/>
      <c r="L2662" s="423"/>
      <c r="M2662" s="252"/>
      <c r="N2662" s="315">
        <f t="shared" si="739"/>
        <v>0</v>
      </c>
      <c r="O2662" s="424">
        <f t="shared" si="740"/>
        <v>0</v>
      </c>
      <c r="P2662" s="244"/>
      <c r="Q2662" s="661"/>
      <c r="R2662" s="665"/>
      <c r="S2662" s="665"/>
      <c r="T2662" s="665"/>
      <c r="U2662" s="665"/>
      <c r="V2662" s="665"/>
      <c r="W2662" s="709"/>
      <c r="X2662" s="313">
        <f t="shared" si="738"/>
        <v>0</v>
      </c>
    </row>
    <row r="2663" spans="2:24" ht="18.600000000000001" hidden="1" thickBot="1">
      <c r="B2663" s="684">
        <v>2900</v>
      </c>
      <c r="C2663" s="948" t="s">
        <v>236</v>
      </c>
      <c r="D2663" s="966"/>
      <c r="E2663" s="685"/>
      <c r="F2663" s="686">
        <f>SUM(F2664:F2671)</f>
        <v>0</v>
      </c>
      <c r="G2663" s="687">
        <f>SUM(G2664:G2671)</f>
        <v>0</v>
      </c>
      <c r="H2663" s="687">
        <f>SUM(H2664:H2671)</f>
        <v>0</v>
      </c>
      <c r="I2663" s="687">
        <f>SUM(I2664:I2671)</f>
        <v>0</v>
      </c>
      <c r="J2663" s="243" t="str">
        <f t="shared" si="737"/>
        <v/>
      </c>
      <c r="K2663" s="244"/>
      <c r="L2663" s="316">
        <f>SUM(L2664:L2671)</f>
        <v>0</v>
      </c>
      <c r="M2663" s="317">
        <f>SUM(M2664:M2671)</f>
        <v>0</v>
      </c>
      <c r="N2663" s="425">
        <f>SUM(N2664:N2671)</f>
        <v>0</v>
      </c>
      <c r="O2663" s="426">
        <f>SUM(O2664:O2671)</f>
        <v>0</v>
      </c>
      <c r="P2663" s="244"/>
      <c r="Q2663" s="663"/>
      <c r="R2663" s="664"/>
      <c r="S2663" s="664"/>
      <c r="T2663" s="664"/>
      <c r="U2663" s="664"/>
      <c r="V2663" s="664"/>
      <c r="W2663" s="710"/>
      <c r="X2663" s="313">
        <f t="shared" si="738"/>
        <v>0</v>
      </c>
    </row>
    <row r="2664" spans="2:24" ht="18.600000000000001" hidden="1" thickBot="1">
      <c r="B2664" s="172"/>
      <c r="C2664" s="144">
        <v>2910</v>
      </c>
      <c r="D2664" s="319" t="s">
        <v>1718</v>
      </c>
      <c r="E2664" s="702"/>
      <c r="F2664" s="449"/>
      <c r="G2664" s="245"/>
      <c r="H2664" s="245"/>
      <c r="I2664" s="476">
        <f t="shared" ref="I2664:I2671" si="741">F2664+G2664+H2664</f>
        <v>0</v>
      </c>
      <c r="J2664" s="243" t="str">
        <f t="shared" si="737"/>
        <v/>
      </c>
      <c r="K2664" s="244"/>
      <c r="L2664" s="423"/>
      <c r="M2664" s="252"/>
      <c r="N2664" s="315">
        <f t="shared" ref="N2664:N2671" si="742">I2664</f>
        <v>0</v>
      </c>
      <c r="O2664" s="424">
        <f t="shared" ref="O2664:O2671" si="743">L2664+M2664-N2664</f>
        <v>0</v>
      </c>
      <c r="P2664" s="244"/>
      <c r="Q2664" s="661"/>
      <c r="R2664" s="665"/>
      <c r="S2664" s="665"/>
      <c r="T2664" s="665"/>
      <c r="U2664" s="665"/>
      <c r="V2664" s="665"/>
      <c r="W2664" s="709"/>
      <c r="X2664" s="313">
        <f t="shared" si="738"/>
        <v>0</v>
      </c>
    </row>
    <row r="2665" spans="2:24" ht="18.600000000000001" hidden="1" thickBot="1">
      <c r="B2665" s="172"/>
      <c r="C2665" s="144">
        <v>2920</v>
      </c>
      <c r="D2665" s="319" t="s">
        <v>237</v>
      </c>
      <c r="E2665" s="702"/>
      <c r="F2665" s="449"/>
      <c r="G2665" s="245"/>
      <c r="H2665" s="245"/>
      <c r="I2665" s="476">
        <f t="shared" si="741"/>
        <v>0</v>
      </c>
      <c r="J2665" s="243" t="str">
        <f t="shared" si="737"/>
        <v/>
      </c>
      <c r="K2665" s="244"/>
      <c r="L2665" s="423"/>
      <c r="M2665" s="252"/>
      <c r="N2665" s="315">
        <f t="shared" si="742"/>
        <v>0</v>
      </c>
      <c r="O2665" s="424">
        <f t="shared" si="743"/>
        <v>0</v>
      </c>
      <c r="P2665" s="244"/>
      <c r="Q2665" s="661"/>
      <c r="R2665" s="665"/>
      <c r="S2665" s="665"/>
      <c r="T2665" s="665"/>
      <c r="U2665" s="665"/>
      <c r="V2665" s="665"/>
      <c r="W2665" s="709"/>
      <c r="X2665" s="313">
        <f t="shared" si="738"/>
        <v>0</v>
      </c>
    </row>
    <row r="2666" spans="2:24" ht="33" hidden="1" thickBot="1">
      <c r="B2666" s="172"/>
      <c r="C2666" s="168">
        <v>2969</v>
      </c>
      <c r="D2666" s="320" t="s">
        <v>238</v>
      </c>
      <c r="E2666" s="702"/>
      <c r="F2666" s="449"/>
      <c r="G2666" s="245"/>
      <c r="H2666" s="245"/>
      <c r="I2666" s="476">
        <f t="shared" si="741"/>
        <v>0</v>
      </c>
      <c r="J2666" s="243" t="str">
        <f t="shared" si="737"/>
        <v/>
      </c>
      <c r="K2666" s="244"/>
      <c r="L2666" s="423"/>
      <c r="M2666" s="252"/>
      <c r="N2666" s="315">
        <f t="shared" si="742"/>
        <v>0</v>
      </c>
      <c r="O2666" s="424">
        <f t="shared" si="743"/>
        <v>0</v>
      </c>
      <c r="P2666" s="244"/>
      <c r="Q2666" s="661"/>
      <c r="R2666" s="665"/>
      <c r="S2666" s="665"/>
      <c r="T2666" s="665"/>
      <c r="U2666" s="665"/>
      <c r="V2666" s="665"/>
      <c r="W2666" s="709"/>
      <c r="X2666" s="313">
        <f t="shared" si="738"/>
        <v>0</v>
      </c>
    </row>
    <row r="2667" spans="2:24" ht="33" hidden="1" thickBot="1">
      <c r="B2667" s="172"/>
      <c r="C2667" s="168">
        <v>2970</v>
      </c>
      <c r="D2667" s="320" t="s">
        <v>239</v>
      </c>
      <c r="E2667" s="702"/>
      <c r="F2667" s="449"/>
      <c r="G2667" s="245"/>
      <c r="H2667" s="245"/>
      <c r="I2667" s="476">
        <f t="shared" si="741"/>
        <v>0</v>
      </c>
      <c r="J2667" s="243" t="str">
        <f t="shared" si="737"/>
        <v/>
      </c>
      <c r="K2667" s="244"/>
      <c r="L2667" s="423"/>
      <c r="M2667" s="252"/>
      <c r="N2667" s="315">
        <f t="shared" si="742"/>
        <v>0</v>
      </c>
      <c r="O2667" s="424">
        <f t="shared" si="743"/>
        <v>0</v>
      </c>
      <c r="P2667" s="244"/>
      <c r="Q2667" s="661"/>
      <c r="R2667" s="665"/>
      <c r="S2667" s="665"/>
      <c r="T2667" s="665"/>
      <c r="U2667" s="665"/>
      <c r="V2667" s="665"/>
      <c r="W2667" s="709"/>
      <c r="X2667" s="313">
        <f t="shared" si="738"/>
        <v>0</v>
      </c>
    </row>
    <row r="2668" spans="2:24" ht="18.600000000000001" hidden="1" thickBot="1">
      <c r="B2668" s="172"/>
      <c r="C2668" s="166">
        <v>2989</v>
      </c>
      <c r="D2668" s="321" t="s">
        <v>240</v>
      </c>
      <c r="E2668" s="702"/>
      <c r="F2668" s="449"/>
      <c r="G2668" s="245"/>
      <c r="H2668" s="245"/>
      <c r="I2668" s="476">
        <f t="shared" si="741"/>
        <v>0</v>
      </c>
      <c r="J2668" s="243" t="str">
        <f t="shared" si="737"/>
        <v/>
      </c>
      <c r="K2668" s="244"/>
      <c r="L2668" s="423"/>
      <c r="M2668" s="252"/>
      <c r="N2668" s="315">
        <f t="shared" si="742"/>
        <v>0</v>
      </c>
      <c r="O2668" s="424">
        <f t="shared" si="743"/>
        <v>0</v>
      </c>
      <c r="P2668" s="244"/>
      <c r="Q2668" s="661"/>
      <c r="R2668" s="665"/>
      <c r="S2668" s="665"/>
      <c r="T2668" s="665"/>
      <c r="U2668" s="665"/>
      <c r="V2668" s="665"/>
      <c r="W2668" s="709"/>
      <c r="X2668" s="313">
        <f t="shared" si="738"/>
        <v>0</v>
      </c>
    </row>
    <row r="2669" spans="2:24" ht="33" hidden="1" thickBot="1">
      <c r="B2669" s="136"/>
      <c r="C2669" s="137">
        <v>2990</v>
      </c>
      <c r="D2669" s="322" t="s">
        <v>1699</v>
      </c>
      <c r="E2669" s="702"/>
      <c r="F2669" s="449"/>
      <c r="G2669" s="245"/>
      <c r="H2669" s="245"/>
      <c r="I2669" s="476">
        <f t="shared" si="741"/>
        <v>0</v>
      </c>
      <c r="J2669" s="243" t="str">
        <f t="shared" si="737"/>
        <v/>
      </c>
      <c r="K2669" s="244"/>
      <c r="L2669" s="423"/>
      <c r="M2669" s="252"/>
      <c r="N2669" s="315">
        <f t="shared" si="742"/>
        <v>0</v>
      </c>
      <c r="O2669" s="424">
        <f t="shared" si="743"/>
        <v>0</v>
      </c>
      <c r="P2669" s="244"/>
      <c r="Q2669" s="661"/>
      <c r="R2669" s="665"/>
      <c r="S2669" s="665"/>
      <c r="T2669" s="665"/>
      <c r="U2669" s="665"/>
      <c r="V2669" s="665"/>
      <c r="W2669" s="709"/>
      <c r="X2669" s="313">
        <f t="shared" si="738"/>
        <v>0</v>
      </c>
    </row>
    <row r="2670" spans="2:24" ht="18.600000000000001" hidden="1" thickBot="1">
      <c r="B2670" s="136"/>
      <c r="C2670" s="137">
        <v>2991</v>
      </c>
      <c r="D2670" s="322" t="s">
        <v>241</v>
      </c>
      <c r="E2670" s="702"/>
      <c r="F2670" s="449"/>
      <c r="G2670" s="245"/>
      <c r="H2670" s="245"/>
      <c r="I2670" s="476">
        <f t="shared" si="741"/>
        <v>0</v>
      </c>
      <c r="J2670" s="243" t="str">
        <f t="shared" si="737"/>
        <v/>
      </c>
      <c r="K2670" s="244"/>
      <c r="L2670" s="423"/>
      <c r="M2670" s="252"/>
      <c r="N2670" s="315">
        <f t="shared" si="742"/>
        <v>0</v>
      </c>
      <c r="O2670" s="424">
        <f t="shared" si="743"/>
        <v>0</v>
      </c>
      <c r="P2670" s="244"/>
      <c r="Q2670" s="661"/>
      <c r="R2670" s="665"/>
      <c r="S2670" s="665"/>
      <c r="T2670" s="665"/>
      <c r="U2670" s="665"/>
      <c r="V2670" s="665"/>
      <c r="W2670" s="709"/>
      <c r="X2670" s="313">
        <f t="shared" si="738"/>
        <v>0</v>
      </c>
    </row>
    <row r="2671" spans="2:24" ht="18.600000000000001" hidden="1" thickBot="1">
      <c r="B2671" s="136"/>
      <c r="C2671" s="142">
        <v>2992</v>
      </c>
      <c r="D2671" s="154" t="s">
        <v>242</v>
      </c>
      <c r="E2671" s="702"/>
      <c r="F2671" s="449"/>
      <c r="G2671" s="245"/>
      <c r="H2671" s="245"/>
      <c r="I2671" s="476">
        <f t="shared" si="741"/>
        <v>0</v>
      </c>
      <c r="J2671" s="243" t="str">
        <f t="shared" ref="J2671:J2702" si="744">(IF($E2671&lt;&gt;0,$J$2,IF($I2671&lt;&gt;0,$J$2,"")))</f>
        <v/>
      </c>
      <c r="K2671" s="244"/>
      <c r="L2671" s="423"/>
      <c r="M2671" s="252"/>
      <c r="N2671" s="315">
        <f t="shared" si="742"/>
        <v>0</v>
      </c>
      <c r="O2671" s="424">
        <f t="shared" si="743"/>
        <v>0</v>
      </c>
      <c r="P2671" s="244"/>
      <c r="Q2671" s="661"/>
      <c r="R2671" s="665"/>
      <c r="S2671" s="665"/>
      <c r="T2671" s="665"/>
      <c r="U2671" s="665"/>
      <c r="V2671" s="665"/>
      <c r="W2671" s="709"/>
      <c r="X2671" s="313">
        <f t="shared" ref="X2671:X2702" si="745">T2671-U2671-V2671-W2671</f>
        <v>0</v>
      </c>
    </row>
    <row r="2672" spans="2:24" ht="18.600000000000001" hidden="1" thickBot="1">
      <c r="B2672" s="684">
        <v>3300</v>
      </c>
      <c r="C2672" s="948" t="s">
        <v>1738</v>
      </c>
      <c r="D2672" s="948"/>
      <c r="E2672" s="685"/>
      <c r="F2672" s="671">
        <v>0</v>
      </c>
      <c r="G2672" s="671">
        <v>0</v>
      </c>
      <c r="H2672" s="671">
        <v>0</v>
      </c>
      <c r="I2672" s="687">
        <f>SUM(I2673:I2677)</f>
        <v>0</v>
      </c>
      <c r="J2672" s="243" t="str">
        <f t="shared" si="744"/>
        <v/>
      </c>
      <c r="K2672" s="244"/>
      <c r="L2672" s="663"/>
      <c r="M2672" s="664"/>
      <c r="N2672" s="664"/>
      <c r="O2672" s="710"/>
      <c r="P2672" s="244"/>
      <c r="Q2672" s="663"/>
      <c r="R2672" s="664"/>
      <c r="S2672" s="664"/>
      <c r="T2672" s="664"/>
      <c r="U2672" s="664"/>
      <c r="V2672" s="664"/>
      <c r="W2672" s="710"/>
      <c r="X2672" s="313">
        <f t="shared" si="745"/>
        <v>0</v>
      </c>
    </row>
    <row r="2673" spans="2:24" ht="18.600000000000001" hidden="1" thickBot="1">
      <c r="B2673" s="143"/>
      <c r="C2673" s="144">
        <v>3301</v>
      </c>
      <c r="D2673" s="460" t="s">
        <v>243</v>
      </c>
      <c r="E2673" s="702"/>
      <c r="F2673" s="592">
        <v>0</v>
      </c>
      <c r="G2673" s="592">
        <v>0</v>
      </c>
      <c r="H2673" s="592">
        <v>0</v>
      </c>
      <c r="I2673" s="476">
        <f t="shared" ref="I2673:I2680" si="746">F2673+G2673+H2673</f>
        <v>0</v>
      </c>
      <c r="J2673" s="243" t="str">
        <f t="shared" si="744"/>
        <v/>
      </c>
      <c r="K2673" s="244"/>
      <c r="L2673" s="661"/>
      <c r="M2673" s="665"/>
      <c r="N2673" s="665"/>
      <c r="O2673" s="709"/>
      <c r="P2673" s="244"/>
      <c r="Q2673" s="661"/>
      <c r="R2673" s="665"/>
      <c r="S2673" s="665"/>
      <c r="T2673" s="665"/>
      <c r="U2673" s="665"/>
      <c r="V2673" s="665"/>
      <c r="W2673" s="709"/>
      <c r="X2673" s="313">
        <f t="shared" si="745"/>
        <v>0</v>
      </c>
    </row>
    <row r="2674" spans="2:24" ht="18.600000000000001" hidden="1" thickBot="1">
      <c r="B2674" s="143"/>
      <c r="C2674" s="168">
        <v>3302</v>
      </c>
      <c r="D2674" s="461" t="s">
        <v>1060</v>
      </c>
      <c r="E2674" s="702"/>
      <c r="F2674" s="592">
        <v>0</v>
      </c>
      <c r="G2674" s="592">
        <v>0</v>
      </c>
      <c r="H2674" s="592">
        <v>0</v>
      </c>
      <c r="I2674" s="476">
        <f t="shared" si="746"/>
        <v>0</v>
      </c>
      <c r="J2674" s="243" t="str">
        <f t="shared" si="744"/>
        <v/>
      </c>
      <c r="K2674" s="244"/>
      <c r="L2674" s="661"/>
      <c r="M2674" s="665"/>
      <c r="N2674" s="665"/>
      <c r="O2674" s="709"/>
      <c r="P2674" s="244"/>
      <c r="Q2674" s="661"/>
      <c r="R2674" s="665"/>
      <c r="S2674" s="665"/>
      <c r="T2674" s="665"/>
      <c r="U2674" s="665"/>
      <c r="V2674" s="665"/>
      <c r="W2674" s="709"/>
      <c r="X2674" s="313">
        <f t="shared" si="745"/>
        <v>0</v>
      </c>
    </row>
    <row r="2675" spans="2:24" ht="18.600000000000001" hidden="1" thickBot="1">
      <c r="B2675" s="143"/>
      <c r="C2675" s="166">
        <v>3304</v>
      </c>
      <c r="D2675" s="462" t="s">
        <v>245</v>
      </c>
      <c r="E2675" s="702"/>
      <c r="F2675" s="592">
        <v>0</v>
      </c>
      <c r="G2675" s="592">
        <v>0</v>
      </c>
      <c r="H2675" s="592">
        <v>0</v>
      </c>
      <c r="I2675" s="476">
        <f t="shared" si="746"/>
        <v>0</v>
      </c>
      <c r="J2675" s="243" t="str">
        <f t="shared" si="744"/>
        <v/>
      </c>
      <c r="K2675" s="244"/>
      <c r="L2675" s="661"/>
      <c r="M2675" s="665"/>
      <c r="N2675" s="665"/>
      <c r="O2675" s="709"/>
      <c r="P2675" s="244"/>
      <c r="Q2675" s="661"/>
      <c r="R2675" s="665"/>
      <c r="S2675" s="665"/>
      <c r="T2675" s="665"/>
      <c r="U2675" s="665"/>
      <c r="V2675" s="665"/>
      <c r="W2675" s="709"/>
      <c r="X2675" s="313">
        <f t="shared" si="745"/>
        <v>0</v>
      </c>
    </row>
    <row r="2676" spans="2:24" ht="47.4" hidden="1" thickBot="1">
      <c r="B2676" s="143"/>
      <c r="C2676" s="142">
        <v>3306</v>
      </c>
      <c r="D2676" s="463" t="s">
        <v>1883</v>
      </c>
      <c r="E2676" s="702"/>
      <c r="F2676" s="592">
        <v>0</v>
      </c>
      <c r="G2676" s="592">
        <v>0</v>
      </c>
      <c r="H2676" s="592">
        <v>0</v>
      </c>
      <c r="I2676" s="476">
        <f t="shared" si="746"/>
        <v>0</v>
      </c>
      <c r="J2676" s="243" t="str">
        <f t="shared" si="744"/>
        <v/>
      </c>
      <c r="K2676" s="244"/>
      <c r="L2676" s="661"/>
      <c r="M2676" s="665"/>
      <c r="N2676" s="665"/>
      <c r="O2676" s="709"/>
      <c r="P2676" s="244"/>
      <c r="Q2676" s="661"/>
      <c r="R2676" s="665"/>
      <c r="S2676" s="665"/>
      <c r="T2676" s="665"/>
      <c r="U2676" s="665"/>
      <c r="V2676" s="665"/>
      <c r="W2676" s="709"/>
      <c r="X2676" s="313">
        <f t="shared" si="745"/>
        <v>0</v>
      </c>
    </row>
    <row r="2677" spans="2:24" ht="18.600000000000001" hidden="1" thickBot="1">
      <c r="B2677" s="143"/>
      <c r="C2677" s="142">
        <v>3307</v>
      </c>
      <c r="D2677" s="463" t="s">
        <v>1771</v>
      </c>
      <c r="E2677" s="702"/>
      <c r="F2677" s="592">
        <v>0</v>
      </c>
      <c r="G2677" s="592">
        <v>0</v>
      </c>
      <c r="H2677" s="592">
        <v>0</v>
      </c>
      <c r="I2677" s="476">
        <f t="shared" si="746"/>
        <v>0</v>
      </c>
      <c r="J2677" s="243" t="str">
        <f t="shared" si="744"/>
        <v/>
      </c>
      <c r="K2677" s="244"/>
      <c r="L2677" s="661"/>
      <c r="M2677" s="665"/>
      <c r="N2677" s="665"/>
      <c r="O2677" s="709"/>
      <c r="P2677" s="244"/>
      <c r="Q2677" s="661"/>
      <c r="R2677" s="665"/>
      <c r="S2677" s="665"/>
      <c r="T2677" s="665"/>
      <c r="U2677" s="665"/>
      <c r="V2677" s="665"/>
      <c r="W2677" s="709"/>
      <c r="X2677" s="313">
        <f t="shared" si="745"/>
        <v>0</v>
      </c>
    </row>
    <row r="2678" spans="2:24" ht="18.600000000000001" hidden="1" thickBot="1">
      <c r="B2678" s="684">
        <v>3900</v>
      </c>
      <c r="C2678" s="949" t="s">
        <v>246</v>
      </c>
      <c r="D2678" s="950"/>
      <c r="E2678" s="685"/>
      <c r="F2678" s="671">
        <v>0</v>
      </c>
      <c r="G2678" s="671">
        <v>0</v>
      </c>
      <c r="H2678" s="671">
        <v>0</v>
      </c>
      <c r="I2678" s="690">
        <f t="shared" si="746"/>
        <v>0</v>
      </c>
      <c r="J2678" s="243" t="str">
        <f t="shared" si="744"/>
        <v/>
      </c>
      <c r="K2678" s="244"/>
      <c r="L2678" s="428"/>
      <c r="M2678" s="254"/>
      <c r="N2678" s="317">
        <f>I2678</f>
        <v>0</v>
      </c>
      <c r="O2678" s="424">
        <f>L2678+M2678-N2678</f>
        <v>0</v>
      </c>
      <c r="P2678" s="244"/>
      <c r="Q2678" s="428"/>
      <c r="R2678" s="254"/>
      <c r="S2678" s="429">
        <f>+IF(+(L2678+M2678)&gt;=I2678,+M2678,+(+I2678-L2678))</f>
        <v>0</v>
      </c>
      <c r="T2678" s="315">
        <f>Q2678+R2678-S2678</f>
        <v>0</v>
      </c>
      <c r="U2678" s="254"/>
      <c r="V2678" s="254"/>
      <c r="W2678" s="253"/>
      <c r="X2678" s="313">
        <f t="shared" si="745"/>
        <v>0</v>
      </c>
    </row>
    <row r="2679" spans="2:24" ht="18.600000000000001" hidden="1" thickBot="1">
      <c r="B2679" s="684">
        <v>4000</v>
      </c>
      <c r="C2679" s="951" t="s">
        <v>247</v>
      </c>
      <c r="D2679" s="951"/>
      <c r="E2679" s="685"/>
      <c r="F2679" s="688"/>
      <c r="G2679" s="689"/>
      <c r="H2679" s="689"/>
      <c r="I2679" s="690">
        <f t="shared" si="746"/>
        <v>0</v>
      </c>
      <c r="J2679" s="243" t="str">
        <f t="shared" si="744"/>
        <v/>
      </c>
      <c r="K2679" s="244"/>
      <c r="L2679" s="428"/>
      <c r="M2679" s="254"/>
      <c r="N2679" s="317">
        <f>I2679</f>
        <v>0</v>
      </c>
      <c r="O2679" s="424">
        <f>L2679+M2679-N2679</f>
        <v>0</v>
      </c>
      <c r="P2679" s="244"/>
      <c r="Q2679" s="663"/>
      <c r="R2679" s="664"/>
      <c r="S2679" s="664"/>
      <c r="T2679" s="665"/>
      <c r="U2679" s="664"/>
      <c r="V2679" s="664"/>
      <c r="W2679" s="709"/>
      <c r="X2679" s="313">
        <f t="shared" si="745"/>
        <v>0</v>
      </c>
    </row>
    <row r="2680" spans="2:24" ht="18.600000000000001" hidden="1" thickBot="1">
      <c r="B2680" s="684">
        <v>4100</v>
      </c>
      <c r="C2680" s="951" t="s">
        <v>248</v>
      </c>
      <c r="D2680" s="951"/>
      <c r="E2680" s="685"/>
      <c r="F2680" s="671">
        <v>0</v>
      </c>
      <c r="G2680" s="671">
        <v>0</v>
      </c>
      <c r="H2680" s="671">
        <v>0</v>
      </c>
      <c r="I2680" s="690">
        <f t="shared" si="746"/>
        <v>0</v>
      </c>
      <c r="J2680" s="243" t="str">
        <f t="shared" si="744"/>
        <v/>
      </c>
      <c r="K2680" s="244"/>
      <c r="L2680" s="663"/>
      <c r="M2680" s="664"/>
      <c r="N2680" s="664"/>
      <c r="O2680" s="710"/>
      <c r="P2680" s="244"/>
      <c r="Q2680" s="663"/>
      <c r="R2680" s="664"/>
      <c r="S2680" s="664"/>
      <c r="T2680" s="664"/>
      <c r="U2680" s="664"/>
      <c r="V2680" s="664"/>
      <c r="W2680" s="710"/>
      <c r="X2680" s="313">
        <f t="shared" si="745"/>
        <v>0</v>
      </c>
    </row>
    <row r="2681" spans="2:24" ht="18.600000000000001" hidden="1" thickBot="1">
      <c r="B2681" s="684">
        <v>4200</v>
      </c>
      <c r="C2681" s="948" t="s">
        <v>249</v>
      </c>
      <c r="D2681" s="966"/>
      <c r="E2681" s="685"/>
      <c r="F2681" s="686">
        <f>SUM(F2682:F2687)</f>
        <v>0</v>
      </c>
      <c r="G2681" s="687">
        <f>SUM(G2682:G2687)</f>
        <v>0</v>
      </c>
      <c r="H2681" s="687">
        <f>SUM(H2682:H2687)</f>
        <v>0</v>
      </c>
      <c r="I2681" s="687">
        <f>SUM(I2682:I2687)</f>
        <v>0</v>
      </c>
      <c r="J2681" s="243" t="str">
        <f t="shared" si="744"/>
        <v/>
      </c>
      <c r="K2681" s="244"/>
      <c r="L2681" s="316">
        <f>SUM(L2682:L2687)</f>
        <v>0</v>
      </c>
      <c r="M2681" s="317">
        <f>SUM(M2682:M2687)</f>
        <v>0</v>
      </c>
      <c r="N2681" s="425">
        <f>SUM(N2682:N2687)</f>
        <v>0</v>
      </c>
      <c r="O2681" s="426">
        <f>SUM(O2682:O2687)</f>
        <v>0</v>
      </c>
      <c r="P2681" s="244"/>
      <c r="Q2681" s="316">
        <f t="shared" ref="Q2681:W2681" si="747">SUM(Q2682:Q2687)</f>
        <v>0</v>
      </c>
      <c r="R2681" s="317">
        <f t="shared" si="747"/>
        <v>0</v>
      </c>
      <c r="S2681" s="317">
        <f t="shared" si="747"/>
        <v>0</v>
      </c>
      <c r="T2681" s="317">
        <f t="shared" si="747"/>
        <v>0</v>
      </c>
      <c r="U2681" s="317">
        <f t="shared" si="747"/>
        <v>0</v>
      </c>
      <c r="V2681" s="317">
        <f t="shared" si="747"/>
        <v>0</v>
      </c>
      <c r="W2681" s="426">
        <f t="shared" si="747"/>
        <v>0</v>
      </c>
      <c r="X2681" s="313">
        <f t="shared" si="745"/>
        <v>0</v>
      </c>
    </row>
    <row r="2682" spans="2:24" ht="18.600000000000001" hidden="1" thickBot="1">
      <c r="B2682" s="173"/>
      <c r="C2682" s="144">
        <v>4201</v>
      </c>
      <c r="D2682" s="138" t="s">
        <v>250</v>
      </c>
      <c r="E2682" s="702"/>
      <c r="F2682" s="449"/>
      <c r="G2682" s="245"/>
      <c r="H2682" s="245"/>
      <c r="I2682" s="476">
        <f t="shared" ref="I2682:I2687" si="748">F2682+G2682+H2682</f>
        <v>0</v>
      </c>
      <c r="J2682" s="243" t="str">
        <f t="shared" si="744"/>
        <v/>
      </c>
      <c r="K2682" s="244"/>
      <c r="L2682" s="423"/>
      <c r="M2682" s="252"/>
      <c r="N2682" s="315">
        <f t="shared" ref="N2682:N2687" si="749">I2682</f>
        <v>0</v>
      </c>
      <c r="O2682" s="424">
        <f t="shared" ref="O2682:O2687" si="750">L2682+M2682-N2682</f>
        <v>0</v>
      </c>
      <c r="P2682" s="244"/>
      <c r="Q2682" s="423"/>
      <c r="R2682" s="252"/>
      <c r="S2682" s="429">
        <f t="shared" ref="S2682:S2687" si="751">+IF(+(L2682+M2682)&gt;=I2682,+M2682,+(+I2682-L2682))</f>
        <v>0</v>
      </c>
      <c r="T2682" s="315">
        <f t="shared" ref="T2682:T2687" si="752">Q2682+R2682-S2682</f>
        <v>0</v>
      </c>
      <c r="U2682" s="252"/>
      <c r="V2682" s="252"/>
      <c r="W2682" s="253"/>
      <c r="X2682" s="313">
        <f t="shared" si="745"/>
        <v>0</v>
      </c>
    </row>
    <row r="2683" spans="2:24" ht="18.600000000000001" hidden="1" thickBot="1">
      <c r="B2683" s="173"/>
      <c r="C2683" s="137">
        <v>4202</v>
      </c>
      <c r="D2683" s="139" t="s">
        <v>251</v>
      </c>
      <c r="E2683" s="702"/>
      <c r="F2683" s="449"/>
      <c r="G2683" s="245"/>
      <c r="H2683" s="245"/>
      <c r="I2683" s="476">
        <f t="shared" si="748"/>
        <v>0</v>
      </c>
      <c r="J2683" s="243" t="str">
        <f t="shared" si="744"/>
        <v/>
      </c>
      <c r="K2683" s="244"/>
      <c r="L2683" s="423"/>
      <c r="M2683" s="252"/>
      <c r="N2683" s="315">
        <f t="shared" si="749"/>
        <v>0</v>
      </c>
      <c r="O2683" s="424">
        <f t="shared" si="750"/>
        <v>0</v>
      </c>
      <c r="P2683" s="244"/>
      <c r="Q2683" s="423"/>
      <c r="R2683" s="252"/>
      <c r="S2683" s="429">
        <f t="shared" si="751"/>
        <v>0</v>
      </c>
      <c r="T2683" s="315">
        <f t="shared" si="752"/>
        <v>0</v>
      </c>
      <c r="U2683" s="252"/>
      <c r="V2683" s="252"/>
      <c r="W2683" s="253"/>
      <c r="X2683" s="313">
        <f t="shared" si="745"/>
        <v>0</v>
      </c>
    </row>
    <row r="2684" spans="2:24" ht="18.600000000000001" hidden="1" thickBot="1">
      <c r="B2684" s="173"/>
      <c r="C2684" s="137">
        <v>4214</v>
      </c>
      <c r="D2684" s="139" t="s">
        <v>252</v>
      </c>
      <c r="E2684" s="702"/>
      <c r="F2684" s="449"/>
      <c r="G2684" s="245"/>
      <c r="H2684" s="245"/>
      <c r="I2684" s="476">
        <f t="shared" si="748"/>
        <v>0</v>
      </c>
      <c r="J2684" s="243" t="str">
        <f t="shared" si="744"/>
        <v/>
      </c>
      <c r="K2684" s="244"/>
      <c r="L2684" s="423"/>
      <c r="M2684" s="252"/>
      <c r="N2684" s="315">
        <f t="shared" si="749"/>
        <v>0</v>
      </c>
      <c r="O2684" s="424">
        <f t="shared" si="750"/>
        <v>0</v>
      </c>
      <c r="P2684" s="244"/>
      <c r="Q2684" s="423"/>
      <c r="R2684" s="252"/>
      <c r="S2684" s="429">
        <f t="shared" si="751"/>
        <v>0</v>
      </c>
      <c r="T2684" s="315">
        <f t="shared" si="752"/>
        <v>0</v>
      </c>
      <c r="U2684" s="252"/>
      <c r="V2684" s="252"/>
      <c r="W2684" s="253"/>
      <c r="X2684" s="313">
        <f t="shared" si="745"/>
        <v>0</v>
      </c>
    </row>
    <row r="2685" spans="2:24" ht="18.600000000000001" hidden="1" thickBot="1">
      <c r="B2685" s="173"/>
      <c r="C2685" s="137">
        <v>4217</v>
      </c>
      <c r="D2685" s="139" t="s">
        <v>253</v>
      </c>
      <c r="E2685" s="702"/>
      <c r="F2685" s="449"/>
      <c r="G2685" s="245"/>
      <c r="H2685" s="245"/>
      <c r="I2685" s="476">
        <f t="shared" si="748"/>
        <v>0</v>
      </c>
      <c r="J2685" s="243" t="str">
        <f t="shared" si="744"/>
        <v/>
      </c>
      <c r="K2685" s="244"/>
      <c r="L2685" s="423"/>
      <c r="M2685" s="252"/>
      <c r="N2685" s="315">
        <f t="shared" si="749"/>
        <v>0</v>
      </c>
      <c r="O2685" s="424">
        <f t="shared" si="750"/>
        <v>0</v>
      </c>
      <c r="P2685" s="244"/>
      <c r="Q2685" s="423"/>
      <c r="R2685" s="252"/>
      <c r="S2685" s="429">
        <f t="shared" si="751"/>
        <v>0</v>
      </c>
      <c r="T2685" s="315">
        <f t="shared" si="752"/>
        <v>0</v>
      </c>
      <c r="U2685" s="252"/>
      <c r="V2685" s="252"/>
      <c r="W2685" s="253"/>
      <c r="X2685" s="313">
        <f t="shared" si="745"/>
        <v>0</v>
      </c>
    </row>
    <row r="2686" spans="2:24" ht="18.600000000000001" hidden="1" thickBot="1">
      <c r="B2686" s="173"/>
      <c r="C2686" s="137">
        <v>4218</v>
      </c>
      <c r="D2686" s="145" t="s">
        <v>254</v>
      </c>
      <c r="E2686" s="702"/>
      <c r="F2686" s="449"/>
      <c r="G2686" s="245"/>
      <c r="H2686" s="245"/>
      <c r="I2686" s="476">
        <f t="shared" si="748"/>
        <v>0</v>
      </c>
      <c r="J2686" s="243" t="str">
        <f t="shared" si="744"/>
        <v/>
      </c>
      <c r="K2686" s="244"/>
      <c r="L2686" s="423"/>
      <c r="M2686" s="252"/>
      <c r="N2686" s="315">
        <f t="shared" si="749"/>
        <v>0</v>
      </c>
      <c r="O2686" s="424">
        <f t="shared" si="750"/>
        <v>0</v>
      </c>
      <c r="P2686" s="244"/>
      <c r="Q2686" s="423"/>
      <c r="R2686" s="252"/>
      <c r="S2686" s="429">
        <f t="shared" si="751"/>
        <v>0</v>
      </c>
      <c r="T2686" s="315">
        <f t="shared" si="752"/>
        <v>0</v>
      </c>
      <c r="U2686" s="252"/>
      <c r="V2686" s="252"/>
      <c r="W2686" s="253"/>
      <c r="X2686" s="313">
        <f t="shared" si="745"/>
        <v>0</v>
      </c>
    </row>
    <row r="2687" spans="2:24" ht="18.600000000000001" hidden="1" thickBot="1">
      <c r="B2687" s="173"/>
      <c r="C2687" s="137">
        <v>4219</v>
      </c>
      <c r="D2687" s="156" t="s">
        <v>255</v>
      </c>
      <c r="E2687" s="702"/>
      <c r="F2687" s="449"/>
      <c r="G2687" s="245"/>
      <c r="H2687" s="245"/>
      <c r="I2687" s="476">
        <f t="shared" si="748"/>
        <v>0</v>
      </c>
      <c r="J2687" s="243" t="str">
        <f t="shared" si="744"/>
        <v/>
      </c>
      <c r="K2687" s="244"/>
      <c r="L2687" s="423"/>
      <c r="M2687" s="252"/>
      <c r="N2687" s="315">
        <f t="shared" si="749"/>
        <v>0</v>
      </c>
      <c r="O2687" s="424">
        <f t="shared" si="750"/>
        <v>0</v>
      </c>
      <c r="P2687" s="244"/>
      <c r="Q2687" s="423"/>
      <c r="R2687" s="252"/>
      <c r="S2687" s="429">
        <f t="shared" si="751"/>
        <v>0</v>
      </c>
      <c r="T2687" s="315">
        <f t="shared" si="752"/>
        <v>0</v>
      </c>
      <c r="U2687" s="252"/>
      <c r="V2687" s="252"/>
      <c r="W2687" s="253"/>
      <c r="X2687" s="313">
        <f t="shared" si="745"/>
        <v>0</v>
      </c>
    </row>
    <row r="2688" spans="2:24" ht="18.600000000000001" hidden="1" thickBot="1">
      <c r="B2688" s="684">
        <v>4300</v>
      </c>
      <c r="C2688" s="946" t="s">
        <v>1683</v>
      </c>
      <c r="D2688" s="946"/>
      <c r="E2688" s="685"/>
      <c r="F2688" s="686">
        <f>SUM(F2689:F2691)</f>
        <v>0</v>
      </c>
      <c r="G2688" s="687">
        <f>SUM(G2689:G2691)</f>
        <v>0</v>
      </c>
      <c r="H2688" s="687">
        <f>SUM(H2689:H2691)</f>
        <v>0</v>
      </c>
      <c r="I2688" s="687">
        <f>SUM(I2689:I2691)</f>
        <v>0</v>
      </c>
      <c r="J2688" s="243" t="str">
        <f t="shared" si="744"/>
        <v/>
      </c>
      <c r="K2688" s="244"/>
      <c r="L2688" s="316">
        <f>SUM(L2689:L2691)</f>
        <v>0</v>
      </c>
      <c r="M2688" s="317">
        <f>SUM(M2689:M2691)</f>
        <v>0</v>
      </c>
      <c r="N2688" s="425">
        <f>SUM(N2689:N2691)</f>
        <v>0</v>
      </c>
      <c r="O2688" s="426">
        <f>SUM(O2689:O2691)</f>
        <v>0</v>
      </c>
      <c r="P2688" s="244"/>
      <c r="Q2688" s="316">
        <f t="shared" ref="Q2688:W2688" si="753">SUM(Q2689:Q2691)</f>
        <v>0</v>
      </c>
      <c r="R2688" s="317">
        <f t="shared" si="753"/>
        <v>0</v>
      </c>
      <c r="S2688" s="317">
        <f t="shared" si="753"/>
        <v>0</v>
      </c>
      <c r="T2688" s="317">
        <f t="shared" si="753"/>
        <v>0</v>
      </c>
      <c r="U2688" s="317">
        <f t="shared" si="753"/>
        <v>0</v>
      </c>
      <c r="V2688" s="317">
        <f t="shared" si="753"/>
        <v>0</v>
      </c>
      <c r="W2688" s="426">
        <f t="shared" si="753"/>
        <v>0</v>
      </c>
      <c r="X2688" s="313">
        <f t="shared" si="745"/>
        <v>0</v>
      </c>
    </row>
    <row r="2689" spans="2:24" ht="18.600000000000001" hidden="1" thickBot="1">
      <c r="B2689" s="173"/>
      <c r="C2689" s="144">
        <v>4301</v>
      </c>
      <c r="D2689" s="163" t="s">
        <v>256</v>
      </c>
      <c r="E2689" s="702"/>
      <c r="F2689" s="449"/>
      <c r="G2689" s="245"/>
      <c r="H2689" s="245"/>
      <c r="I2689" s="476">
        <f t="shared" ref="I2689:I2694" si="754">F2689+G2689+H2689</f>
        <v>0</v>
      </c>
      <c r="J2689" s="243" t="str">
        <f t="shared" si="744"/>
        <v/>
      </c>
      <c r="K2689" s="244"/>
      <c r="L2689" s="423"/>
      <c r="M2689" s="252"/>
      <c r="N2689" s="315">
        <f t="shared" ref="N2689:N2694" si="755">I2689</f>
        <v>0</v>
      </c>
      <c r="O2689" s="424">
        <f t="shared" ref="O2689:O2694" si="756">L2689+M2689-N2689</f>
        <v>0</v>
      </c>
      <c r="P2689" s="244"/>
      <c r="Q2689" s="423"/>
      <c r="R2689" s="252"/>
      <c r="S2689" s="429">
        <f t="shared" ref="S2689:S2694" si="757">+IF(+(L2689+M2689)&gt;=I2689,+M2689,+(+I2689-L2689))</f>
        <v>0</v>
      </c>
      <c r="T2689" s="315">
        <f t="shared" ref="T2689:T2694" si="758">Q2689+R2689-S2689</f>
        <v>0</v>
      </c>
      <c r="U2689" s="252"/>
      <c r="V2689" s="252"/>
      <c r="W2689" s="253"/>
      <c r="X2689" s="313">
        <f t="shared" si="745"/>
        <v>0</v>
      </c>
    </row>
    <row r="2690" spans="2:24" ht="18.600000000000001" hidden="1" thickBot="1">
      <c r="B2690" s="173"/>
      <c r="C2690" s="137">
        <v>4302</v>
      </c>
      <c r="D2690" s="139" t="s">
        <v>1061</v>
      </c>
      <c r="E2690" s="702"/>
      <c r="F2690" s="449"/>
      <c r="G2690" s="245"/>
      <c r="H2690" s="245"/>
      <c r="I2690" s="476">
        <f t="shared" si="754"/>
        <v>0</v>
      </c>
      <c r="J2690" s="243" t="str">
        <f t="shared" si="744"/>
        <v/>
      </c>
      <c r="K2690" s="244"/>
      <c r="L2690" s="423"/>
      <c r="M2690" s="252"/>
      <c r="N2690" s="315">
        <f t="shared" si="755"/>
        <v>0</v>
      </c>
      <c r="O2690" s="424">
        <f t="shared" si="756"/>
        <v>0</v>
      </c>
      <c r="P2690" s="244"/>
      <c r="Q2690" s="423"/>
      <c r="R2690" s="252"/>
      <c r="S2690" s="429">
        <f t="shared" si="757"/>
        <v>0</v>
      </c>
      <c r="T2690" s="315">
        <f t="shared" si="758"/>
        <v>0</v>
      </c>
      <c r="U2690" s="252"/>
      <c r="V2690" s="252"/>
      <c r="W2690" s="253"/>
      <c r="X2690" s="313">
        <f t="shared" si="745"/>
        <v>0</v>
      </c>
    </row>
    <row r="2691" spans="2:24" ht="18.600000000000001" hidden="1" thickBot="1">
      <c r="B2691" s="173"/>
      <c r="C2691" s="142">
        <v>4309</v>
      </c>
      <c r="D2691" s="148" t="s">
        <v>258</v>
      </c>
      <c r="E2691" s="702"/>
      <c r="F2691" s="449"/>
      <c r="G2691" s="245"/>
      <c r="H2691" s="245"/>
      <c r="I2691" s="476">
        <f t="shared" si="754"/>
        <v>0</v>
      </c>
      <c r="J2691" s="243" t="str">
        <f t="shared" si="744"/>
        <v/>
      </c>
      <c r="K2691" s="244"/>
      <c r="L2691" s="423"/>
      <c r="M2691" s="252"/>
      <c r="N2691" s="315">
        <f t="shared" si="755"/>
        <v>0</v>
      </c>
      <c r="O2691" s="424">
        <f t="shared" si="756"/>
        <v>0</v>
      </c>
      <c r="P2691" s="244"/>
      <c r="Q2691" s="423"/>
      <c r="R2691" s="252"/>
      <c r="S2691" s="429">
        <f t="shared" si="757"/>
        <v>0</v>
      </c>
      <c r="T2691" s="315">
        <f t="shared" si="758"/>
        <v>0</v>
      </c>
      <c r="U2691" s="252"/>
      <c r="V2691" s="252"/>
      <c r="W2691" s="253"/>
      <c r="X2691" s="313">
        <f t="shared" si="745"/>
        <v>0</v>
      </c>
    </row>
    <row r="2692" spans="2:24" ht="18.600000000000001" hidden="1" thickBot="1">
      <c r="B2692" s="684">
        <v>4400</v>
      </c>
      <c r="C2692" s="949" t="s">
        <v>1684</v>
      </c>
      <c r="D2692" s="949"/>
      <c r="E2692" s="685"/>
      <c r="F2692" s="688"/>
      <c r="G2692" s="689"/>
      <c r="H2692" s="689"/>
      <c r="I2692" s="690">
        <f t="shared" si="754"/>
        <v>0</v>
      </c>
      <c r="J2692" s="243" t="str">
        <f t="shared" si="744"/>
        <v/>
      </c>
      <c r="K2692" s="244"/>
      <c r="L2692" s="428"/>
      <c r="M2692" s="254"/>
      <c r="N2692" s="317">
        <f t="shared" si="755"/>
        <v>0</v>
      </c>
      <c r="O2692" s="424">
        <f t="shared" si="756"/>
        <v>0</v>
      </c>
      <c r="P2692" s="244"/>
      <c r="Q2692" s="428"/>
      <c r="R2692" s="254"/>
      <c r="S2692" s="429">
        <f t="shared" si="757"/>
        <v>0</v>
      </c>
      <c r="T2692" s="315">
        <f t="shared" si="758"/>
        <v>0</v>
      </c>
      <c r="U2692" s="254"/>
      <c r="V2692" s="254"/>
      <c r="W2692" s="253"/>
      <c r="X2692" s="313">
        <f t="shared" si="745"/>
        <v>0</v>
      </c>
    </row>
    <row r="2693" spans="2:24" ht="18.600000000000001" hidden="1" thickBot="1">
      <c r="B2693" s="684">
        <v>4500</v>
      </c>
      <c r="C2693" s="951" t="s">
        <v>1685</v>
      </c>
      <c r="D2693" s="951"/>
      <c r="E2693" s="685"/>
      <c r="F2693" s="688"/>
      <c r="G2693" s="689"/>
      <c r="H2693" s="689"/>
      <c r="I2693" s="690">
        <f t="shared" si="754"/>
        <v>0</v>
      </c>
      <c r="J2693" s="243" t="str">
        <f t="shared" si="744"/>
        <v/>
      </c>
      <c r="K2693" s="244"/>
      <c r="L2693" s="428"/>
      <c r="M2693" s="254"/>
      <c r="N2693" s="317">
        <f t="shared" si="755"/>
        <v>0</v>
      </c>
      <c r="O2693" s="424">
        <f t="shared" si="756"/>
        <v>0</v>
      </c>
      <c r="P2693" s="244"/>
      <c r="Q2693" s="428"/>
      <c r="R2693" s="254"/>
      <c r="S2693" s="429">
        <f t="shared" si="757"/>
        <v>0</v>
      </c>
      <c r="T2693" s="315">
        <f t="shared" si="758"/>
        <v>0</v>
      </c>
      <c r="U2693" s="254"/>
      <c r="V2693" s="254"/>
      <c r="W2693" s="253"/>
      <c r="X2693" s="313">
        <f t="shared" si="745"/>
        <v>0</v>
      </c>
    </row>
    <row r="2694" spans="2:24" ht="18.600000000000001" hidden="1" thickBot="1">
      <c r="B2694" s="684">
        <v>4600</v>
      </c>
      <c r="C2694" s="952" t="s">
        <v>259</v>
      </c>
      <c r="D2694" s="953"/>
      <c r="E2694" s="685"/>
      <c r="F2694" s="688"/>
      <c r="G2694" s="689"/>
      <c r="H2694" s="689"/>
      <c r="I2694" s="690">
        <f t="shared" si="754"/>
        <v>0</v>
      </c>
      <c r="J2694" s="243" t="str">
        <f t="shared" si="744"/>
        <v/>
      </c>
      <c r="K2694" s="244"/>
      <c r="L2694" s="428"/>
      <c r="M2694" s="254"/>
      <c r="N2694" s="317">
        <f t="shared" si="755"/>
        <v>0</v>
      </c>
      <c r="O2694" s="424">
        <f t="shared" si="756"/>
        <v>0</v>
      </c>
      <c r="P2694" s="244"/>
      <c r="Q2694" s="428"/>
      <c r="R2694" s="254"/>
      <c r="S2694" s="429">
        <f t="shared" si="757"/>
        <v>0</v>
      </c>
      <c r="T2694" s="315">
        <f t="shared" si="758"/>
        <v>0</v>
      </c>
      <c r="U2694" s="254"/>
      <c r="V2694" s="254"/>
      <c r="W2694" s="253"/>
      <c r="X2694" s="313">
        <f t="shared" si="745"/>
        <v>0</v>
      </c>
    </row>
    <row r="2695" spans="2:24" ht="18.600000000000001" hidden="1" thickBot="1">
      <c r="B2695" s="684">
        <v>4900</v>
      </c>
      <c r="C2695" s="948" t="s">
        <v>289</v>
      </c>
      <c r="D2695" s="948"/>
      <c r="E2695" s="685"/>
      <c r="F2695" s="686">
        <f>+F2696+F2697</f>
        <v>0</v>
      </c>
      <c r="G2695" s="687">
        <f>+G2696+G2697</f>
        <v>0</v>
      </c>
      <c r="H2695" s="687">
        <f>+H2696+H2697</f>
        <v>0</v>
      </c>
      <c r="I2695" s="687">
        <f>+I2696+I2697</f>
        <v>0</v>
      </c>
      <c r="J2695" s="243" t="str">
        <f t="shared" si="744"/>
        <v/>
      </c>
      <c r="K2695" s="244"/>
      <c r="L2695" s="663"/>
      <c r="M2695" s="664"/>
      <c r="N2695" s="664"/>
      <c r="O2695" s="710"/>
      <c r="P2695" s="244"/>
      <c r="Q2695" s="663"/>
      <c r="R2695" s="664"/>
      <c r="S2695" s="664"/>
      <c r="T2695" s="664"/>
      <c r="U2695" s="664"/>
      <c r="V2695" s="664"/>
      <c r="W2695" s="710"/>
      <c r="X2695" s="313">
        <f t="shared" si="745"/>
        <v>0</v>
      </c>
    </row>
    <row r="2696" spans="2:24" ht="18.600000000000001" hidden="1" thickBot="1">
      <c r="B2696" s="173"/>
      <c r="C2696" s="144">
        <v>4901</v>
      </c>
      <c r="D2696" s="174" t="s">
        <v>290</v>
      </c>
      <c r="E2696" s="702"/>
      <c r="F2696" s="449"/>
      <c r="G2696" s="245"/>
      <c r="H2696" s="245"/>
      <c r="I2696" s="476">
        <f>F2696+G2696+H2696</f>
        <v>0</v>
      </c>
      <c r="J2696" s="243" t="str">
        <f t="shared" si="744"/>
        <v/>
      </c>
      <c r="K2696" s="244"/>
      <c r="L2696" s="661"/>
      <c r="M2696" s="665"/>
      <c r="N2696" s="665"/>
      <c r="O2696" s="709"/>
      <c r="P2696" s="244"/>
      <c r="Q2696" s="661"/>
      <c r="R2696" s="665"/>
      <c r="S2696" s="665"/>
      <c r="T2696" s="665"/>
      <c r="U2696" s="665"/>
      <c r="V2696" s="665"/>
      <c r="W2696" s="709"/>
      <c r="X2696" s="313">
        <f t="shared" si="745"/>
        <v>0</v>
      </c>
    </row>
    <row r="2697" spans="2:24" ht="18.600000000000001" hidden="1" thickBot="1">
      <c r="B2697" s="173"/>
      <c r="C2697" s="142">
        <v>4902</v>
      </c>
      <c r="D2697" s="148" t="s">
        <v>291</v>
      </c>
      <c r="E2697" s="702"/>
      <c r="F2697" s="449"/>
      <c r="G2697" s="245"/>
      <c r="H2697" s="245"/>
      <c r="I2697" s="476">
        <f>F2697+G2697+H2697</f>
        <v>0</v>
      </c>
      <c r="J2697" s="243" t="str">
        <f t="shared" si="744"/>
        <v/>
      </c>
      <c r="K2697" s="244"/>
      <c r="L2697" s="661"/>
      <c r="M2697" s="665"/>
      <c r="N2697" s="665"/>
      <c r="O2697" s="709"/>
      <c r="P2697" s="244"/>
      <c r="Q2697" s="661"/>
      <c r="R2697" s="665"/>
      <c r="S2697" s="665"/>
      <c r="T2697" s="665"/>
      <c r="U2697" s="665"/>
      <c r="V2697" s="665"/>
      <c r="W2697" s="709"/>
      <c r="X2697" s="313">
        <f t="shared" si="745"/>
        <v>0</v>
      </c>
    </row>
    <row r="2698" spans="2:24" ht="18.600000000000001" thickBot="1">
      <c r="B2698" s="691">
        <v>5100</v>
      </c>
      <c r="C2698" s="963" t="s">
        <v>260</v>
      </c>
      <c r="D2698" s="963"/>
      <c r="E2698" s="692"/>
      <c r="F2698" s="693"/>
      <c r="G2698" s="694">
        <v>932420</v>
      </c>
      <c r="H2698" s="694"/>
      <c r="I2698" s="690">
        <f>F2698+G2698+H2698</f>
        <v>932420</v>
      </c>
      <c r="J2698" s="243">
        <f t="shared" si="744"/>
        <v>1</v>
      </c>
      <c r="K2698" s="244"/>
      <c r="L2698" s="430"/>
      <c r="M2698" s="431"/>
      <c r="N2698" s="327">
        <f>I2698</f>
        <v>932420</v>
      </c>
      <c r="O2698" s="424">
        <f>L2698+M2698-N2698</f>
        <v>-932420</v>
      </c>
      <c r="P2698" s="244"/>
      <c r="Q2698" s="430"/>
      <c r="R2698" s="431"/>
      <c r="S2698" s="429">
        <f>+IF(+(L2698+M2698)&gt;=I2698,+M2698,+(+I2698-L2698))</f>
        <v>932420</v>
      </c>
      <c r="T2698" s="315">
        <f>Q2698+R2698-S2698</f>
        <v>-932420</v>
      </c>
      <c r="U2698" s="431"/>
      <c r="V2698" s="431"/>
      <c r="W2698" s="253"/>
      <c r="X2698" s="313">
        <f t="shared" si="745"/>
        <v>-932420</v>
      </c>
    </row>
    <row r="2699" spans="2:24" ht="18.600000000000001" hidden="1" thickBot="1">
      <c r="B2699" s="691">
        <v>5200</v>
      </c>
      <c r="C2699" s="947" t="s">
        <v>261</v>
      </c>
      <c r="D2699" s="947"/>
      <c r="E2699" s="692"/>
      <c r="F2699" s="695">
        <f>SUM(F2700:F2706)</f>
        <v>0</v>
      </c>
      <c r="G2699" s="696">
        <f>SUM(G2700:G2706)</f>
        <v>0</v>
      </c>
      <c r="H2699" s="696">
        <f>SUM(H2700:H2706)</f>
        <v>0</v>
      </c>
      <c r="I2699" s="696">
        <f>SUM(I2700:I2706)</f>
        <v>0</v>
      </c>
      <c r="J2699" s="243" t="str">
        <f t="shared" si="744"/>
        <v/>
      </c>
      <c r="K2699" s="244"/>
      <c r="L2699" s="326">
        <f>SUM(L2700:L2706)</f>
        <v>0</v>
      </c>
      <c r="M2699" s="327">
        <f>SUM(M2700:M2706)</f>
        <v>0</v>
      </c>
      <c r="N2699" s="432">
        <f>SUM(N2700:N2706)</f>
        <v>0</v>
      </c>
      <c r="O2699" s="433">
        <f>SUM(O2700:O2706)</f>
        <v>0</v>
      </c>
      <c r="P2699" s="244"/>
      <c r="Q2699" s="326">
        <f t="shared" ref="Q2699:W2699" si="759">SUM(Q2700:Q2706)</f>
        <v>0</v>
      </c>
      <c r="R2699" s="327">
        <f t="shared" si="759"/>
        <v>0</v>
      </c>
      <c r="S2699" s="327">
        <f t="shared" si="759"/>
        <v>0</v>
      </c>
      <c r="T2699" s="327">
        <f t="shared" si="759"/>
        <v>0</v>
      </c>
      <c r="U2699" s="327">
        <f t="shared" si="759"/>
        <v>0</v>
      </c>
      <c r="V2699" s="327">
        <f t="shared" si="759"/>
        <v>0</v>
      </c>
      <c r="W2699" s="433">
        <f t="shared" si="759"/>
        <v>0</v>
      </c>
      <c r="X2699" s="313">
        <f t="shared" si="745"/>
        <v>0</v>
      </c>
    </row>
    <row r="2700" spans="2:24" ht="18.600000000000001" hidden="1" thickBot="1">
      <c r="B2700" s="175"/>
      <c r="C2700" s="176">
        <v>5201</v>
      </c>
      <c r="D2700" s="177" t="s">
        <v>262</v>
      </c>
      <c r="E2700" s="703"/>
      <c r="F2700" s="473"/>
      <c r="G2700" s="434"/>
      <c r="H2700" s="434"/>
      <c r="I2700" s="476">
        <f t="shared" ref="I2700:I2706" si="760">F2700+G2700+H2700</f>
        <v>0</v>
      </c>
      <c r="J2700" s="243" t="str">
        <f t="shared" si="744"/>
        <v/>
      </c>
      <c r="K2700" s="244"/>
      <c r="L2700" s="435"/>
      <c r="M2700" s="436"/>
      <c r="N2700" s="330">
        <f t="shared" ref="N2700:N2706" si="761">I2700</f>
        <v>0</v>
      </c>
      <c r="O2700" s="424">
        <f t="shared" ref="O2700:O2706" si="762">L2700+M2700-N2700</f>
        <v>0</v>
      </c>
      <c r="P2700" s="244"/>
      <c r="Q2700" s="435"/>
      <c r="R2700" s="436"/>
      <c r="S2700" s="429">
        <f t="shared" ref="S2700:S2706" si="763">+IF(+(L2700+M2700)&gt;=I2700,+M2700,+(+I2700-L2700))</f>
        <v>0</v>
      </c>
      <c r="T2700" s="315">
        <f t="shared" ref="T2700:T2706" si="764">Q2700+R2700-S2700</f>
        <v>0</v>
      </c>
      <c r="U2700" s="436"/>
      <c r="V2700" s="436"/>
      <c r="W2700" s="253"/>
      <c r="X2700" s="313">
        <f t="shared" si="745"/>
        <v>0</v>
      </c>
    </row>
    <row r="2701" spans="2:24" ht="18.600000000000001" hidden="1" thickBot="1">
      <c r="B2701" s="175"/>
      <c r="C2701" s="178">
        <v>5202</v>
      </c>
      <c r="D2701" s="179" t="s">
        <v>263</v>
      </c>
      <c r="E2701" s="703"/>
      <c r="F2701" s="473"/>
      <c r="G2701" s="434"/>
      <c r="H2701" s="434"/>
      <c r="I2701" s="476">
        <f t="shared" si="760"/>
        <v>0</v>
      </c>
      <c r="J2701" s="243" t="str">
        <f t="shared" si="744"/>
        <v/>
      </c>
      <c r="K2701" s="244"/>
      <c r="L2701" s="435"/>
      <c r="M2701" s="436"/>
      <c r="N2701" s="330">
        <f t="shared" si="761"/>
        <v>0</v>
      </c>
      <c r="O2701" s="424">
        <f t="shared" si="762"/>
        <v>0</v>
      </c>
      <c r="P2701" s="244"/>
      <c r="Q2701" s="435"/>
      <c r="R2701" s="436"/>
      <c r="S2701" s="429">
        <f t="shared" si="763"/>
        <v>0</v>
      </c>
      <c r="T2701" s="315">
        <f t="shared" si="764"/>
        <v>0</v>
      </c>
      <c r="U2701" s="436"/>
      <c r="V2701" s="436"/>
      <c r="W2701" s="253"/>
      <c r="X2701" s="313">
        <f t="shared" si="745"/>
        <v>0</v>
      </c>
    </row>
    <row r="2702" spans="2:24" ht="18.600000000000001" hidden="1" thickBot="1">
      <c r="B2702" s="175"/>
      <c r="C2702" s="178">
        <v>5203</v>
      </c>
      <c r="D2702" s="179" t="s">
        <v>923</v>
      </c>
      <c r="E2702" s="703"/>
      <c r="F2702" s="473"/>
      <c r="G2702" s="434"/>
      <c r="H2702" s="434"/>
      <c r="I2702" s="476">
        <f t="shared" si="760"/>
        <v>0</v>
      </c>
      <c r="J2702" s="243" t="str">
        <f t="shared" si="744"/>
        <v/>
      </c>
      <c r="K2702" s="244"/>
      <c r="L2702" s="435"/>
      <c r="M2702" s="436"/>
      <c r="N2702" s="330">
        <f t="shared" si="761"/>
        <v>0</v>
      </c>
      <c r="O2702" s="424">
        <f t="shared" si="762"/>
        <v>0</v>
      </c>
      <c r="P2702" s="244"/>
      <c r="Q2702" s="435"/>
      <c r="R2702" s="436"/>
      <c r="S2702" s="429">
        <f t="shared" si="763"/>
        <v>0</v>
      </c>
      <c r="T2702" s="315">
        <f t="shared" si="764"/>
        <v>0</v>
      </c>
      <c r="U2702" s="436"/>
      <c r="V2702" s="436"/>
      <c r="W2702" s="253"/>
      <c r="X2702" s="313">
        <f t="shared" si="745"/>
        <v>0</v>
      </c>
    </row>
    <row r="2703" spans="2:24" ht="18.600000000000001" hidden="1" thickBot="1">
      <c r="B2703" s="175"/>
      <c r="C2703" s="178">
        <v>5204</v>
      </c>
      <c r="D2703" s="179" t="s">
        <v>924</v>
      </c>
      <c r="E2703" s="703"/>
      <c r="F2703" s="473"/>
      <c r="G2703" s="434"/>
      <c r="H2703" s="434"/>
      <c r="I2703" s="476">
        <f t="shared" si="760"/>
        <v>0</v>
      </c>
      <c r="J2703" s="243" t="str">
        <f t="shared" ref="J2703:J2725" si="765">(IF($E2703&lt;&gt;0,$J$2,IF($I2703&lt;&gt;0,$J$2,"")))</f>
        <v/>
      </c>
      <c r="K2703" s="244"/>
      <c r="L2703" s="435"/>
      <c r="M2703" s="436"/>
      <c r="N2703" s="330">
        <f t="shared" si="761"/>
        <v>0</v>
      </c>
      <c r="O2703" s="424">
        <f t="shared" si="762"/>
        <v>0</v>
      </c>
      <c r="P2703" s="244"/>
      <c r="Q2703" s="435"/>
      <c r="R2703" s="436"/>
      <c r="S2703" s="429">
        <f t="shared" si="763"/>
        <v>0</v>
      </c>
      <c r="T2703" s="315">
        <f t="shared" si="764"/>
        <v>0</v>
      </c>
      <c r="U2703" s="436"/>
      <c r="V2703" s="436"/>
      <c r="W2703" s="253"/>
      <c r="X2703" s="313">
        <f t="shared" ref="X2703:X2734" si="766">T2703-U2703-V2703-W2703</f>
        <v>0</v>
      </c>
    </row>
    <row r="2704" spans="2:24" ht="18.600000000000001" hidden="1" thickBot="1">
      <c r="B2704" s="175"/>
      <c r="C2704" s="178">
        <v>5205</v>
      </c>
      <c r="D2704" s="179" t="s">
        <v>925</v>
      </c>
      <c r="E2704" s="703"/>
      <c r="F2704" s="473"/>
      <c r="G2704" s="434"/>
      <c r="H2704" s="434"/>
      <c r="I2704" s="476">
        <f t="shared" si="760"/>
        <v>0</v>
      </c>
      <c r="J2704" s="243" t="str">
        <f t="shared" si="765"/>
        <v/>
      </c>
      <c r="K2704" s="244"/>
      <c r="L2704" s="435"/>
      <c r="M2704" s="436"/>
      <c r="N2704" s="330">
        <f t="shared" si="761"/>
        <v>0</v>
      </c>
      <c r="O2704" s="424">
        <f t="shared" si="762"/>
        <v>0</v>
      </c>
      <c r="P2704" s="244"/>
      <c r="Q2704" s="435"/>
      <c r="R2704" s="436"/>
      <c r="S2704" s="429">
        <f t="shared" si="763"/>
        <v>0</v>
      </c>
      <c r="T2704" s="315">
        <f t="shared" si="764"/>
        <v>0</v>
      </c>
      <c r="U2704" s="436"/>
      <c r="V2704" s="436"/>
      <c r="W2704" s="253"/>
      <c r="X2704" s="313">
        <f t="shared" si="766"/>
        <v>0</v>
      </c>
    </row>
    <row r="2705" spans="2:24" ht="18.600000000000001" hidden="1" thickBot="1">
      <c r="B2705" s="175"/>
      <c r="C2705" s="178">
        <v>5206</v>
      </c>
      <c r="D2705" s="179" t="s">
        <v>926</v>
      </c>
      <c r="E2705" s="703"/>
      <c r="F2705" s="473"/>
      <c r="G2705" s="434"/>
      <c r="H2705" s="434"/>
      <c r="I2705" s="476">
        <f t="shared" si="760"/>
        <v>0</v>
      </c>
      <c r="J2705" s="243" t="str">
        <f t="shared" si="765"/>
        <v/>
      </c>
      <c r="K2705" s="244"/>
      <c r="L2705" s="435"/>
      <c r="M2705" s="436"/>
      <c r="N2705" s="330">
        <f t="shared" si="761"/>
        <v>0</v>
      </c>
      <c r="O2705" s="424">
        <f t="shared" si="762"/>
        <v>0</v>
      </c>
      <c r="P2705" s="244"/>
      <c r="Q2705" s="435"/>
      <c r="R2705" s="436"/>
      <c r="S2705" s="429">
        <f t="shared" si="763"/>
        <v>0</v>
      </c>
      <c r="T2705" s="315">
        <f t="shared" si="764"/>
        <v>0</v>
      </c>
      <c r="U2705" s="436"/>
      <c r="V2705" s="436"/>
      <c r="W2705" s="253"/>
      <c r="X2705" s="313">
        <f t="shared" si="766"/>
        <v>0</v>
      </c>
    </row>
    <row r="2706" spans="2:24" ht="18.600000000000001" hidden="1" thickBot="1">
      <c r="B2706" s="175"/>
      <c r="C2706" s="180">
        <v>5219</v>
      </c>
      <c r="D2706" s="181" t="s">
        <v>927</v>
      </c>
      <c r="E2706" s="703"/>
      <c r="F2706" s="473"/>
      <c r="G2706" s="434"/>
      <c r="H2706" s="434"/>
      <c r="I2706" s="476">
        <f t="shared" si="760"/>
        <v>0</v>
      </c>
      <c r="J2706" s="243" t="str">
        <f t="shared" si="765"/>
        <v/>
      </c>
      <c r="K2706" s="244"/>
      <c r="L2706" s="435"/>
      <c r="M2706" s="436"/>
      <c r="N2706" s="330">
        <f t="shared" si="761"/>
        <v>0</v>
      </c>
      <c r="O2706" s="424">
        <f t="shared" si="762"/>
        <v>0</v>
      </c>
      <c r="P2706" s="244"/>
      <c r="Q2706" s="435"/>
      <c r="R2706" s="436"/>
      <c r="S2706" s="429">
        <f t="shared" si="763"/>
        <v>0</v>
      </c>
      <c r="T2706" s="315">
        <f t="shared" si="764"/>
        <v>0</v>
      </c>
      <c r="U2706" s="436"/>
      <c r="V2706" s="436"/>
      <c r="W2706" s="253"/>
      <c r="X2706" s="313">
        <f t="shared" si="766"/>
        <v>0</v>
      </c>
    </row>
    <row r="2707" spans="2:24" ht="18.600000000000001" hidden="1" thickBot="1">
      <c r="B2707" s="691">
        <v>5300</v>
      </c>
      <c r="C2707" s="954" t="s">
        <v>928</v>
      </c>
      <c r="D2707" s="954"/>
      <c r="E2707" s="692"/>
      <c r="F2707" s="695">
        <f>SUM(F2708:F2709)</f>
        <v>0</v>
      </c>
      <c r="G2707" s="696">
        <f>SUM(G2708:G2709)</f>
        <v>0</v>
      </c>
      <c r="H2707" s="696">
        <f>SUM(H2708:H2709)</f>
        <v>0</v>
      </c>
      <c r="I2707" s="696">
        <f>SUM(I2708:I2709)</f>
        <v>0</v>
      </c>
      <c r="J2707" s="243" t="str">
        <f t="shared" si="765"/>
        <v/>
      </c>
      <c r="K2707" s="244"/>
      <c r="L2707" s="326">
        <f>SUM(L2708:L2709)</f>
        <v>0</v>
      </c>
      <c r="M2707" s="327">
        <f>SUM(M2708:M2709)</f>
        <v>0</v>
      </c>
      <c r="N2707" s="432">
        <f>SUM(N2708:N2709)</f>
        <v>0</v>
      </c>
      <c r="O2707" s="433">
        <f>SUM(O2708:O2709)</f>
        <v>0</v>
      </c>
      <c r="P2707" s="244"/>
      <c r="Q2707" s="326">
        <f t="shared" ref="Q2707:W2707" si="767">SUM(Q2708:Q2709)</f>
        <v>0</v>
      </c>
      <c r="R2707" s="327">
        <f t="shared" si="767"/>
        <v>0</v>
      </c>
      <c r="S2707" s="327">
        <f t="shared" si="767"/>
        <v>0</v>
      </c>
      <c r="T2707" s="327">
        <f t="shared" si="767"/>
        <v>0</v>
      </c>
      <c r="U2707" s="327">
        <f t="shared" si="767"/>
        <v>0</v>
      </c>
      <c r="V2707" s="327">
        <f t="shared" si="767"/>
        <v>0</v>
      </c>
      <c r="W2707" s="433">
        <f t="shared" si="767"/>
        <v>0</v>
      </c>
      <c r="X2707" s="313">
        <f t="shared" si="766"/>
        <v>0</v>
      </c>
    </row>
    <row r="2708" spans="2:24" ht="18.600000000000001" hidden="1" thickBot="1">
      <c r="B2708" s="175"/>
      <c r="C2708" s="176">
        <v>5301</v>
      </c>
      <c r="D2708" s="177" t="s">
        <v>1440</v>
      </c>
      <c r="E2708" s="703"/>
      <c r="F2708" s="473"/>
      <c r="G2708" s="434"/>
      <c r="H2708" s="434"/>
      <c r="I2708" s="476">
        <f>F2708+G2708+H2708</f>
        <v>0</v>
      </c>
      <c r="J2708" s="243" t="str">
        <f t="shared" si="765"/>
        <v/>
      </c>
      <c r="K2708" s="244"/>
      <c r="L2708" s="435"/>
      <c r="M2708" s="436"/>
      <c r="N2708" s="330">
        <f>I2708</f>
        <v>0</v>
      </c>
      <c r="O2708" s="424">
        <f>L2708+M2708-N2708</f>
        <v>0</v>
      </c>
      <c r="P2708" s="244"/>
      <c r="Q2708" s="435"/>
      <c r="R2708" s="436"/>
      <c r="S2708" s="429">
        <f>+IF(+(L2708+M2708)&gt;=I2708,+M2708,+(+I2708-L2708))</f>
        <v>0</v>
      </c>
      <c r="T2708" s="315">
        <f>Q2708+R2708-S2708</f>
        <v>0</v>
      </c>
      <c r="U2708" s="436"/>
      <c r="V2708" s="436"/>
      <c r="W2708" s="253"/>
      <c r="X2708" s="313">
        <f t="shared" si="766"/>
        <v>0</v>
      </c>
    </row>
    <row r="2709" spans="2:24" ht="18.600000000000001" hidden="1" thickBot="1">
      <c r="B2709" s="175"/>
      <c r="C2709" s="180">
        <v>5309</v>
      </c>
      <c r="D2709" s="181" t="s">
        <v>929</v>
      </c>
      <c r="E2709" s="703"/>
      <c r="F2709" s="473"/>
      <c r="G2709" s="434"/>
      <c r="H2709" s="434"/>
      <c r="I2709" s="476">
        <f>F2709+G2709+H2709</f>
        <v>0</v>
      </c>
      <c r="J2709" s="243" t="str">
        <f t="shared" si="765"/>
        <v/>
      </c>
      <c r="K2709" s="244"/>
      <c r="L2709" s="435"/>
      <c r="M2709" s="436"/>
      <c r="N2709" s="330">
        <f>I2709</f>
        <v>0</v>
      </c>
      <c r="O2709" s="424">
        <f>L2709+M2709-N2709</f>
        <v>0</v>
      </c>
      <c r="P2709" s="244"/>
      <c r="Q2709" s="435"/>
      <c r="R2709" s="436"/>
      <c r="S2709" s="429">
        <f>+IF(+(L2709+M2709)&gt;=I2709,+M2709,+(+I2709-L2709))</f>
        <v>0</v>
      </c>
      <c r="T2709" s="315">
        <f>Q2709+R2709-S2709</f>
        <v>0</v>
      </c>
      <c r="U2709" s="436"/>
      <c r="V2709" s="436"/>
      <c r="W2709" s="253"/>
      <c r="X2709" s="313">
        <f t="shared" si="766"/>
        <v>0</v>
      </c>
    </row>
    <row r="2710" spans="2:24" ht="18.600000000000001" hidden="1" thickBot="1">
      <c r="B2710" s="691">
        <v>5400</v>
      </c>
      <c r="C2710" s="963" t="s">
        <v>1010</v>
      </c>
      <c r="D2710" s="963"/>
      <c r="E2710" s="692"/>
      <c r="F2710" s="693"/>
      <c r="G2710" s="694"/>
      <c r="H2710" s="694"/>
      <c r="I2710" s="690">
        <f>F2710+G2710+H2710</f>
        <v>0</v>
      </c>
      <c r="J2710" s="243" t="str">
        <f t="shared" si="765"/>
        <v/>
      </c>
      <c r="K2710" s="244"/>
      <c r="L2710" s="430"/>
      <c r="M2710" s="431"/>
      <c r="N2710" s="327">
        <f>I2710</f>
        <v>0</v>
      </c>
      <c r="O2710" s="424">
        <f>L2710+M2710-N2710</f>
        <v>0</v>
      </c>
      <c r="P2710" s="244"/>
      <c r="Q2710" s="430"/>
      <c r="R2710" s="431"/>
      <c r="S2710" s="429">
        <f>+IF(+(L2710+M2710)&gt;=I2710,+M2710,+(+I2710-L2710))</f>
        <v>0</v>
      </c>
      <c r="T2710" s="315">
        <f>Q2710+R2710-S2710</f>
        <v>0</v>
      </c>
      <c r="U2710" s="431"/>
      <c r="V2710" s="431"/>
      <c r="W2710" s="253"/>
      <c r="X2710" s="313">
        <f t="shared" si="766"/>
        <v>0</v>
      </c>
    </row>
    <row r="2711" spans="2:24" ht="18.600000000000001" hidden="1" thickBot="1">
      <c r="B2711" s="684">
        <v>5500</v>
      </c>
      <c r="C2711" s="948" t="s">
        <v>1011</v>
      </c>
      <c r="D2711" s="948"/>
      <c r="E2711" s="685"/>
      <c r="F2711" s="686">
        <f>SUM(F2712:F2715)</f>
        <v>0</v>
      </c>
      <c r="G2711" s="687">
        <f>SUM(G2712:G2715)</f>
        <v>0</v>
      </c>
      <c r="H2711" s="687">
        <f>SUM(H2712:H2715)</f>
        <v>0</v>
      </c>
      <c r="I2711" s="687">
        <f>SUM(I2712:I2715)</f>
        <v>0</v>
      </c>
      <c r="J2711" s="243" t="str">
        <f t="shared" si="765"/>
        <v/>
      </c>
      <c r="K2711" s="244"/>
      <c r="L2711" s="316">
        <f>SUM(L2712:L2715)</f>
        <v>0</v>
      </c>
      <c r="M2711" s="317">
        <f>SUM(M2712:M2715)</f>
        <v>0</v>
      </c>
      <c r="N2711" s="425">
        <f>SUM(N2712:N2715)</f>
        <v>0</v>
      </c>
      <c r="O2711" s="426">
        <f>SUM(O2712:O2715)</f>
        <v>0</v>
      </c>
      <c r="P2711" s="244"/>
      <c r="Q2711" s="316">
        <f t="shared" ref="Q2711:W2711" si="768">SUM(Q2712:Q2715)</f>
        <v>0</v>
      </c>
      <c r="R2711" s="317">
        <f t="shared" si="768"/>
        <v>0</v>
      </c>
      <c r="S2711" s="317">
        <f t="shared" si="768"/>
        <v>0</v>
      </c>
      <c r="T2711" s="317">
        <f t="shared" si="768"/>
        <v>0</v>
      </c>
      <c r="U2711" s="317">
        <f t="shared" si="768"/>
        <v>0</v>
      </c>
      <c r="V2711" s="317">
        <f t="shared" si="768"/>
        <v>0</v>
      </c>
      <c r="W2711" s="426">
        <f t="shared" si="768"/>
        <v>0</v>
      </c>
      <c r="X2711" s="313">
        <f t="shared" si="766"/>
        <v>0</v>
      </c>
    </row>
    <row r="2712" spans="2:24" ht="18.600000000000001" hidden="1" thickBot="1">
      <c r="B2712" s="173"/>
      <c r="C2712" s="144">
        <v>5501</v>
      </c>
      <c r="D2712" s="163" t="s">
        <v>1012</v>
      </c>
      <c r="E2712" s="702"/>
      <c r="F2712" s="449"/>
      <c r="G2712" s="245"/>
      <c r="H2712" s="245"/>
      <c r="I2712" s="476">
        <f>F2712+G2712+H2712</f>
        <v>0</v>
      </c>
      <c r="J2712" s="243" t="str">
        <f t="shared" si="765"/>
        <v/>
      </c>
      <c r="K2712" s="244"/>
      <c r="L2712" s="423"/>
      <c r="M2712" s="252"/>
      <c r="N2712" s="315">
        <f>I2712</f>
        <v>0</v>
      </c>
      <c r="O2712" s="424">
        <f>L2712+M2712-N2712</f>
        <v>0</v>
      </c>
      <c r="P2712" s="244"/>
      <c r="Q2712" s="423"/>
      <c r="R2712" s="252"/>
      <c r="S2712" s="429">
        <f>+IF(+(L2712+M2712)&gt;=I2712,+M2712,+(+I2712-L2712))</f>
        <v>0</v>
      </c>
      <c r="T2712" s="315">
        <f>Q2712+R2712-S2712</f>
        <v>0</v>
      </c>
      <c r="U2712" s="252"/>
      <c r="V2712" s="252"/>
      <c r="W2712" s="253"/>
      <c r="X2712" s="313">
        <f t="shared" si="766"/>
        <v>0</v>
      </c>
    </row>
    <row r="2713" spans="2:24" ht="18.600000000000001" hidden="1" thickBot="1">
      <c r="B2713" s="173"/>
      <c r="C2713" s="137">
        <v>5502</v>
      </c>
      <c r="D2713" s="145" t="s">
        <v>1013</v>
      </c>
      <c r="E2713" s="702"/>
      <c r="F2713" s="449"/>
      <c r="G2713" s="245"/>
      <c r="H2713" s="245"/>
      <c r="I2713" s="476">
        <f>F2713+G2713+H2713</f>
        <v>0</v>
      </c>
      <c r="J2713" s="243" t="str">
        <f t="shared" si="765"/>
        <v/>
      </c>
      <c r="K2713" s="244"/>
      <c r="L2713" s="423"/>
      <c r="M2713" s="252"/>
      <c r="N2713" s="315">
        <f>I2713</f>
        <v>0</v>
      </c>
      <c r="O2713" s="424">
        <f>L2713+M2713-N2713</f>
        <v>0</v>
      </c>
      <c r="P2713" s="244"/>
      <c r="Q2713" s="423"/>
      <c r="R2713" s="252"/>
      <c r="S2713" s="429">
        <f>+IF(+(L2713+M2713)&gt;=I2713,+M2713,+(+I2713-L2713))</f>
        <v>0</v>
      </c>
      <c r="T2713" s="315">
        <f>Q2713+R2713-S2713</f>
        <v>0</v>
      </c>
      <c r="U2713" s="252"/>
      <c r="V2713" s="252"/>
      <c r="W2713" s="253"/>
      <c r="X2713" s="313">
        <f t="shared" si="766"/>
        <v>0</v>
      </c>
    </row>
    <row r="2714" spans="2:24" ht="18.600000000000001" hidden="1" thickBot="1">
      <c r="B2714" s="173"/>
      <c r="C2714" s="137">
        <v>5503</v>
      </c>
      <c r="D2714" s="139" t="s">
        <v>1014</v>
      </c>
      <c r="E2714" s="702"/>
      <c r="F2714" s="449"/>
      <c r="G2714" s="245"/>
      <c r="H2714" s="245"/>
      <c r="I2714" s="476">
        <f>F2714+G2714+H2714</f>
        <v>0</v>
      </c>
      <c r="J2714" s="243" t="str">
        <f t="shared" si="765"/>
        <v/>
      </c>
      <c r="K2714" s="244"/>
      <c r="L2714" s="423"/>
      <c r="M2714" s="252"/>
      <c r="N2714" s="315">
        <f>I2714</f>
        <v>0</v>
      </c>
      <c r="O2714" s="424">
        <f>L2714+M2714-N2714</f>
        <v>0</v>
      </c>
      <c r="P2714" s="244"/>
      <c r="Q2714" s="423"/>
      <c r="R2714" s="252"/>
      <c r="S2714" s="429">
        <f>+IF(+(L2714+M2714)&gt;=I2714,+M2714,+(+I2714-L2714))</f>
        <v>0</v>
      </c>
      <c r="T2714" s="315">
        <f>Q2714+R2714-S2714</f>
        <v>0</v>
      </c>
      <c r="U2714" s="252"/>
      <c r="V2714" s="252"/>
      <c r="W2714" s="253"/>
      <c r="X2714" s="313">
        <f t="shared" si="766"/>
        <v>0</v>
      </c>
    </row>
    <row r="2715" spans="2:24" ht="18.600000000000001" hidden="1" thickBot="1">
      <c r="B2715" s="173"/>
      <c r="C2715" s="137">
        <v>5504</v>
      </c>
      <c r="D2715" s="145" t="s">
        <v>1015</v>
      </c>
      <c r="E2715" s="702"/>
      <c r="F2715" s="449"/>
      <c r="G2715" s="245"/>
      <c r="H2715" s="245"/>
      <c r="I2715" s="476">
        <f>F2715+G2715+H2715</f>
        <v>0</v>
      </c>
      <c r="J2715" s="243" t="str">
        <f t="shared" si="765"/>
        <v/>
      </c>
      <c r="K2715" s="244"/>
      <c r="L2715" s="423"/>
      <c r="M2715" s="252"/>
      <c r="N2715" s="315">
        <f>I2715</f>
        <v>0</v>
      </c>
      <c r="O2715" s="424">
        <f>L2715+M2715-N2715</f>
        <v>0</v>
      </c>
      <c r="P2715" s="244"/>
      <c r="Q2715" s="423"/>
      <c r="R2715" s="252"/>
      <c r="S2715" s="429">
        <f>+IF(+(L2715+M2715)&gt;=I2715,+M2715,+(+I2715-L2715))</f>
        <v>0</v>
      </c>
      <c r="T2715" s="315">
        <f>Q2715+R2715-S2715</f>
        <v>0</v>
      </c>
      <c r="U2715" s="252"/>
      <c r="V2715" s="252"/>
      <c r="W2715" s="253"/>
      <c r="X2715" s="313">
        <f t="shared" si="766"/>
        <v>0</v>
      </c>
    </row>
    <row r="2716" spans="2:24" ht="18.600000000000001" hidden="1" thickBot="1">
      <c r="B2716" s="684">
        <v>5700</v>
      </c>
      <c r="C2716" s="964" t="s">
        <v>1016</v>
      </c>
      <c r="D2716" s="965"/>
      <c r="E2716" s="692"/>
      <c r="F2716" s="671">
        <v>0</v>
      </c>
      <c r="G2716" s="671">
        <v>0</v>
      </c>
      <c r="H2716" s="671">
        <v>0</v>
      </c>
      <c r="I2716" s="696">
        <f>SUM(I2717:I2719)</f>
        <v>0</v>
      </c>
      <c r="J2716" s="243" t="str">
        <f t="shared" si="765"/>
        <v/>
      </c>
      <c r="K2716" s="244"/>
      <c r="L2716" s="326">
        <f>SUM(L2717:L2719)</f>
        <v>0</v>
      </c>
      <c r="M2716" s="327">
        <f>SUM(M2717:M2719)</f>
        <v>0</v>
      </c>
      <c r="N2716" s="432">
        <f>SUM(N2717:N2718)</f>
        <v>0</v>
      </c>
      <c r="O2716" s="433">
        <f>SUM(O2717:O2719)</f>
        <v>0</v>
      </c>
      <c r="P2716" s="244"/>
      <c r="Q2716" s="326">
        <f>SUM(Q2717:Q2719)</f>
        <v>0</v>
      </c>
      <c r="R2716" s="327">
        <f>SUM(R2717:R2719)</f>
        <v>0</v>
      </c>
      <c r="S2716" s="327">
        <f>SUM(S2717:S2719)</f>
        <v>0</v>
      </c>
      <c r="T2716" s="327">
        <f>SUM(T2717:T2719)</f>
        <v>0</v>
      </c>
      <c r="U2716" s="327">
        <f>SUM(U2717:U2719)</f>
        <v>0</v>
      </c>
      <c r="V2716" s="327">
        <f>SUM(V2717:V2718)</f>
        <v>0</v>
      </c>
      <c r="W2716" s="433">
        <f>SUM(W2717:W2719)</f>
        <v>0</v>
      </c>
      <c r="X2716" s="313">
        <f t="shared" si="766"/>
        <v>0</v>
      </c>
    </row>
    <row r="2717" spans="2:24" ht="18.600000000000001" hidden="1" thickBot="1">
      <c r="B2717" s="175"/>
      <c r="C2717" s="176">
        <v>5701</v>
      </c>
      <c r="D2717" s="177" t="s">
        <v>1017</v>
      </c>
      <c r="E2717" s="703"/>
      <c r="F2717" s="592">
        <v>0</v>
      </c>
      <c r="G2717" s="592">
        <v>0</v>
      </c>
      <c r="H2717" s="592">
        <v>0</v>
      </c>
      <c r="I2717" s="476">
        <f>F2717+G2717+H2717</f>
        <v>0</v>
      </c>
      <c r="J2717" s="243" t="str">
        <f t="shared" si="765"/>
        <v/>
      </c>
      <c r="K2717" s="244"/>
      <c r="L2717" s="435"/>
      <c r="M2717" s="436"/>
      <c r="N2717" s="330">
        <f>I2717</f>
        <v>0</v>
      </c>
      <c r="O2717" s="424">
        <f>L2717+M2717-N2717</f>
        <v>0</v>
      </c>
      <c r="P2717" s="244"/>
      <c r="Q2717" s="435"/>
      <c r="R2717" s="436"/>
      <c r="S2717" s="429">
        <f>+IF(+(L2717+M2717)&gt;=I2717,+M2717,+(+I2717-L2717))</f>
        <v>0</v>
      </c>
      <c r="T2717" s="315">
        <f>Q2717+R2717-S2717</f>
        <v>0</v>
      </c>
      <c r="U2717" s="436"/>
      <c r="V2717" s="436"/>
      <c r="W2717" s="253"/>
      <c r="X2717" s="313">
        <f t="shared" si="766"/>
        <v>0</v>
      </c>
    </row>
    <row r="2718" spans="2:24" ht="18.600000000000001" hidden="1" thickBot="1">
      <c r="B2718" s="175"/>
      <c r="C2718" s="180">
        <v>5702</v>
      </c>
      <c r="D2718" s="181" t="s">
        <v>1018</v>
      </c>
      <c r="E2718" s="703"/>
      <c r="F2718" s="592">
        <v>0</v>
      </c>
      <c r="G2718" s="592">
        <v>0</v>
      </c>
      <c r="H2718" s="592">
        <v>0</v>
      </c>
      <c r="I2718" s="476">
        <f>F2718+G2718+H2718</f>
        <v>0</v>
      </c>
      <c r="J2718" s="243" t="str">
        <f t="shared" si="765"/>
        <v/>
      </c>
      <c r="K2718" s="244"/>
      <c r="L2718" s="435"/>
      <c r="M2718" s="436"/>
      <c r="N2718" s="330">
        <f>I2718</f>
        <v>0</v>
      </c>
      <c r="O2718" s="424">
        <f>L2718+M2718-N2718</f>
        <v>0</v>
      </c>
      <c r="P2718" s="244"/>
      <c r="Q2718" s="435"/>
      <c r="R2718" s="436"/>
      <c r="S2718" s="429">
        <f>+IF(+(L2718+M2718)&gt;=I2718,+M2718,+(+I2718-L2718))</f>
        <v>0</v>
      </c>
      <c r="T2718" s="315">
        <f>Q2718+R2718-S2718</f>
        <v>0</v>
      </c>
      <c r="U2718" s="436"/>
      <c r="V2718" s="436"/>
      <c r="W2718" s="253"/>
      <c r="X2718" s="313">
        <f t="shared" si="766"/>
        <v>0</v>
      </c>
    </row>
    <row r="2719" spans="2:24" ht="18.600000000000001" hidden="1" thickBot="1">
      <c r="B2719" s="136"/>
      <c r="C2719" s="182">
        <v>4071</v>
      </c>
      <c r="D2719" s="464" t="s">
        <v>1019</v>
      </c>
      <c r="E2719" s="702"/>
      <c r="F2719" s="592">
        <v>0</v>
      </c>
      <c r="G2719" s="592">
        <v>0</v>
      </c>
      <c r="H2719" s="592">
        <v>0</v>
      </c>
      <c r="I2719" s="476">
        <f>F2719+G2719+H2719</f>
        <v>0</v>
      </c>
      <c r="J2719" s="243" t="str">
        <f t="shared" si="765"/>
        <v/>
      </c>
      <c r="K2719" s="244"/>
      <c r="L2719" s="711"/>
      <c r="M2719" s="665"/>
      <c r="N2719" s="665"/>
      <c r="O2719" s="712"/>
      <c r="P2719" s="244"/>
      <c r="Q2719" s="661"/>
      <c r="R2719" s="665"/>
      <c r="S2719" s="665"/>
      <c r="T2719" s="665"/>
      <c r="U2719" s="665"/>
      <c r="V2719" s="665"/>
      <c r="W2719" s="709"/>
      <c r="X2719" s="313">
        <f t="shared" si="766"/>
        <v>0</v>
      </c>
    </row>
    <row r="2720" spans="2:24" ht="16.2" hidden="1" thickBot="1">
      <c r="B2720" s="173"/>
      <c r="C2720" s="183"/>
      <c r="D2720" s="334"/>
      <c r="E2720" s="704"/>
      <c r="F2720" s="248"/>
      <c r="G2720" s="248"/>
      <c r="H2720" s="248"/>
      <c r="I2720" s="249"/>
      <c r="J2720" s="243" t="str">
        <f t="shared" si="765"/>
        <v/>
      </c>
      <c r="K2720" s="244"/>
      <c r="L2720" s="437"/>
      <c r="M2720" s="438"/>
      <c r="N2720" s="323"/>
      <c r="O2720" s="324"/>
      <c r="P2720" s="244"/>
      <c r="Q2720" s="437"/>
      <c r="R2720" s="438"/>
      <c r="S2720" s="323"/>
      <c r="T2720" s="323"/>
      <c r="U2720" s="438"/>
      <c r="V2720" s="323"/>
      <c r="W2720" s="324"/>
      <c r="X2720" s="324"/>
    </row>
    <row r="2721" spans="2:24" ht="18.600000000000001" hidden="1" thickBot="1">
      <c r="B2721" s="697">
        <v>98</v>
      </c>
      <c r="C2721" s="945" t="s">
        <v>1020</v>
      </c>
      <c r="D2721" s="946"/>
      <c r="E2721" s="685"/>
      <c r="F2721" s="688"/>
      <c r="G2721" s="689"/>
      <c r="H2721" s="689"/>
      <c r="I2721" s="690">
        <f>F2721+G2721+H2721</f>
        <v>0</v>
      </c>
      <c r="J2721" s="243" t="str">
        <f t="shared" si="765"/>
        <v/>
      </c>
      <c r="K2721" s="244"/>
      <c r="L2721" s="428"/>
      <c r="M2721" s="254"/>
      <c r="N2721" s="317">
        <f>I2721</f>
        <v>0</v>
      </c>
      <c r="O2721" s="424">
        <f>L2721+M2721-N2721</f>
        <v>0</v>
      </c>
      <c r="P2721" s="244"/>
      <c r="Q2721" s="428"/>
      <c r="R2721" s="254"/>
      <c r="S2721" s="429">
        <f>+IF(+(L2721+M2721)&gt;=I2721,+M2721,+(+I2721-L2721))</f>
        <v>0</v>
      </c>
      <c r="T2721" s="315">
        <f>Q2721+R2721-S2721</f>
        <v>0</v>
      </c>
      <c r="U2721" s="254"/>
      <c r="V2721" s="254"/>
      <c r="W2721" s="253"/>
      <c r="X2721" s="313">
        <f>T2721-U2721-V2721-W2721</f>
        <v>0</v>
      </c>
    </row>
    <row r="2722" spans="2:24" ht="16.8" hidden="1" thickBot="1">
      <c r="B2722" s="184"/>
      <c r="C2722" s="335" t="s">
        <v>1021</v>
      </c>
      <c r="D2722" s="336"/>
      <c r="E2722" s="395"/>
      <c r="F2722" s="395"/>
      <c r="G2722" s="395"/>
      <c r="H2722" s="395"/>
      <c r="I2722" s="337"/>
      <c r="J2722" s="243" t="str">
        <f t="shared" si="765"/>
        <v/>
      </c>
      <c r="K2722" s="244"/>
      <c r="L2722" s="338"/>
      <c r="M2722" s="339"/>
      <c r="N2722" s="339"/>
      <c r="O2722" s="340"/>
      <c r="P2722" s="244"/>
      <c r="Q2722" s="338"/>
      <c r="R2722" s="339"/>
      <c r="S2722" s="339"/>
      <c r="T2722" s="339"/>
      <c r="U2722" s="339"/>
      <c r="V2722" s="339"/>
      <c r="W2722" s="340"/>
      <c r="X2722" s="340"/>
    </row>
    <row r="2723" spans="2:24" ht="16.8" hidden="1" thickBot="1">
      <c r="B2723" s="184"/>
      <c r="C2723" s="341" t="s">
        <v>1022</v>
      </c>
      <c r="D2723" s="334"/>
      <c r="E2723" s="384"/>
      <c r="F2723" s="384"/>
      <c r="G2723" s="384"/>
      <c r="H2723" s="384"/>
      <c r="I2723" s="307"/>
      <c r="J2723" s="243" t="str">
        <f t="shared" si="765"/>
        <v/>
      </c>
      <c r="K2723" s="244"/>
      <c r="L2723" s="342"/>
      <c r="M2723" s="343"/>
      <c r="N2723" s="343"/>
      <c r="O2723" s="344"/>
      <c r="P2723" s="244"/>
      <c r="Q2723" s="342"/>
      <c r="R2723" s="343"/>
      <c r="S2723" s="343"/>
      <c r="T2723" s="343"/>
      <c r="U2723" s="343"/>
      <c r="V2723" s="343"/>
      <c r="W2723" s="344"/>
      <c r="X2723" s="344"/>
    </row>
    <row r="2724" spans="2:24" ht="16.8" hidden="1" thickBot="1">
      <c r="B2724" s="185"/>
      <c r="C2724" s="345" t="s">
        <v>1686</v>
      </c>
      <c r="D2724" s="346"/>
      <c r="E2724" s="396"/>
      <c r="F2724" s="396"/>
      <c r="G2724" s="396"/>
      <c r="H2724" s="396"/>
      <c r="I2724" s="309"/>
      <c r="J2724" s="243" t="str">
        <f t="shared" si="765"/>
        <v/>
      </c>
      <c r="K2724" s="244"/>
      <c r="L2724" s="347"/>
      <c r="M2724" s="348"/>
      <c r="N2724" s="348"/>
      <c r="O2724" s="349"/>
      <c r="P2724" s="244"/>
      <c r="Q2724" s="347"/>
      <c r="R2724" s="348"/>
      <c r="S2724" s="348"/>
      <c r="T2724" s="348"/>
      <c r="U2724" s="348"/>
      <c r="V2724" s="348"/>
      <c r="W2724" s="349"/>
      <c r="X2724" s="349"/>
    </row>
    <row r="2725" spans="2:24" ht="18.600000000000001" thickBot="1">
      <c r="B2725" s="607"/>
      <c r="C2725" s="608" t="s">
        <v>1241</v>
      </c>
      <c r="D2725" s="609" t="s">
        <v>1023</v>
      </c>
      <c r="E2725" s="698"/>
      <c r="F2725" s="698">
        <f>SUM(F2607,F2610,F2616,F2624,F2625,F2643,F2647,F2653,F2656,F2657,F2658,F2659,F2663,F2672,F2678,F2679,F2680,F2681,F2688,F2692,F2693,F2694,F2695,F2698,F2699,F2707,F2710,F2711,F2716)+F2721</f>
        <v>0</v>
      </c>
      <c r="G2725" s="698">
        <f>SUM(G2607,G2610,G2616,G2624,G2625,G2643,G2647,G2653,G2656,G2657,G2658,G2659,G2663,G2672,G2678,G2679,G2680,G2681,G2688,G2692,G2693,G2694,G2695,G2698,G2699,G2707,G2710,G2711,G2716)+G2721</f>
        <v>1073494</v>
      </c>
      <c r="H2725" s="698">
        <f>SUM(H2607,H2610,H2616,H2624,H2625,H2643,H2647,H2653,H2656,H2657,H2658,H2659,H2663,H2672,H2678,H2679,H2680,H2681,H2688,H2692,H2693,H2694,H2695,H2698,H2699,H2707,H2710,H2711,H2716)+H2721</f>
        <v>0</v>
      </c>
      <c r="I2725" s="698">
        <f>SUM(I2607,I2610,I2616,I2624,I2625,I2643,I2647,I2653,I2656,I2657,I2658,I2659,I2663,I2672,I2678,I2679,I2680,I2681,I2688,I2692,I2693,I2694,I2695,I2698,I2699,I2707,I2710,I2711,I2716)+I2721</f>
        <v>1073494</v>
      </c>
      <c r="J2725" s="243">
        <f t="shared" si="765"/>
        <v>1</v>
      </c>
      <c r="K2725" s="439" t="str">
        <f>LEFT(C2604,1)</f>
        <v>6</v>
      </c>
      <c r="L2725" s="276">
        <f>SUM(L2607,L2610,L2616,L2624,L2625,L2643,L2647,L2653,L2656,L2657,L2658,L2659,L2663,L2672,L2678,L2679,L2680,L2681,L2688,L2692,L2693,L2694,L2695,L2698,L2699,L2707,L2710,L2711,L2716)+L2721</f>
        <v>0</v>
      </c>
      <c r="M2725" s="276">
        <f>SUM(M2607,M2610,M2616,M2624,M2625,M2643,M2647,M2653,M2656,M2657,M2658,M2659,M2663,M2672,M2678,M2679,M2680,M2681,M2688,M2692,M2693,M2694,M2695,M2698,M2699,M2707,M2710,M2711,M2716)+M2721</f>
        <v>0</v>
      </c>
      <c r="N2725" s="276">
        <f>SUM(N2607,N2610,N2616,N2624,N2625,N2643,N2647,N2653,N2656,N2657,N2658,N2659,N2663,N2672,N2678,N2679,N2680,N2681,N2688,N2692,N2693,N2694,N2695,N2698,N2699,N2707,N2710,N2711,N2716)+N2721</f>
        <v>1073494</v>
      </c>
      <c r="O2725" s="276">
        <f>SUM(O2607,O2610,O2616,O2624,O2625,O2643,O2647,O2653,O2656,O2657,O2658,O2659,O2663,O2672,O2678,O2679,O2680,O2681,O2688,O2692,O2693,O2694,O2695,O2698,O2699,O2707,O2710,O2711,O2716)+O2721</f>
        <v>-1073494</v>
      </c>
      <c r="P2725" s="222"/>
      <c r="Q2725" s="276">
        <f t="shared" ref="Q2725:W2725" si="769">SUM(Q2607,Q2610,Q2616,Q2624,Q2625,Q2643,Q2647,Q2653,Q2656,Q2657,Q2658,Q2659,Q2663,Q2672,Q2678,Q2679,Q2680,Q2681,Q2688,Q2692,Q2693,Q2694,Q2695,Q2698,Q2699,Q2707,Q2710,Q2711,Q2716)+Q2721</f>
        <v>0</v>
      </c>
      <c r="R2725" s="276">
        <f t="shared" si="769"/>
        <v>0</v>
      </c>
      <c r="S2725" s="276">
        <f t="shared" si="769"/>
        <v>995420</v>
      </c>
      <c r="T2725" s="276">
        <f t="shared" si="769"/>
        <v>-995420</v>
      </c>
      <c r="U2725" s="276">
        <f t="shared" si="769"/>
        <v>0</v>
      </c>
      <c r="V2725" s="276">
        <f t="shared" si="769"/>
        <v>0</v>
      </c>
      <c r="W2725" s="276">
        <f t="shared" si="769"/>
        <v>0</v>
      </c>
      <c r="X2725" s="313">
        <f>T2725-U2725-V2725-W2725</f>
        <v>-995420</v>
      </c>
    </row>
    <row r="2726" spans="2:24">
      <c r="B2726" s="554" t="s">
        <v>32</v>
      </c>
      <c r="C2726" s="186"/>
      <c r="I2726" s="219"/>
      <c r="J2726" s="221">
        <f>J2725</f>
        <v>1</v>
      </c>
      <c r="P2726"/>
    </row>
    <row r="2727" spans="2:24">
      <c r="B2727" s="392"/>
      <c r="C2727" s="392"/>
      <c r="D2727" s="393"/>
      <c r="E2727" s="392"/>
      <c r="F2727" s="392"/>
      <c r="G2727" s="392"/>
      <c r="H2727" s="392"/>
      <c r="I2727" s="394"/>
      <c r="J2727" s="221">
        <f>J2725</f>
        <v>1</v>
      </c>
      <c r="L2727" s="392"/>
      <c r="M2727" s="392"/>
      <c r="N2727" s="394"/>
      <c r="O2727" s="394"/>
      <c r="P2727" s="394"/>
      <c r="Q2727" s="392"/>
      <c r="R2727" s="392"/>
      <c r="S2727" s="394"/>
      <c r="T2727" s="394"/>
      <c r="U2727" s="392"/>
      <c r="V2727" s="394"/>
      <c r="W2727" s="394"/>
      <c r="X2727" s="394"/>
    </row>
    <row r="2728" spans="2:24" ht="18" hidden="1">
      <c r="B2728" s="402"/>
      <c r="C2728" s="402"/>
      <c r="D2728" s="402"/>
      <c r="E2728" s="402"/>
      <c r="F2728" s="402"/>
      <c r="G2728" s="402"/>
      <c r="H2728" s="402"/>
      <c r="I2728" s="484"/>
      <c r="J2728" s="440">
        <f>(IF(E2725&lt;&gt;0,$G$2,IF(I2725&lt;&gt;0,$G$2,"")))</f>
        <v>0</v>
      </c>
    </row>
    <row r="2729" spans="2:24" ht="18" hidden="1">
      <c r="B2729" s="402"/>
      <c r="C2729" s="402"/>
      <c r="D2729" s="474"/>
      <c r="E2729" s="402"/>
      <c r="F2729" s="402"/>
      <c r="G2729" s="402"/>
      <c r="H2729" s="402"/>
      <c r="I2729" s="484"/>
      <c r="J2729" s="440" t="str">
        <f>(IF(E2726&lt;&gt;0,$G$2,IF(I2726&lt;&gt;0,$G$2,"")))</f>
        <v/>
      </c>
    </row>
    <row r="2730" spans="2:24">
      <c r="E2730" s="278"/>
      <c r="F2730" s="278"/>
      <c r="G2730" s="278"/>
      <c r="H2730" s="278"/>
      <c r="I2730" s="282"/>
      <c r="J2730" s="221">
        <f>(IF($E2866&lt;&gt;0,$J$2,IF($I2866&lt;&gt;0,$J$2,"")))</f>
        <v>1</v>
      </c>
      <c r="L2730" s="278"/>
      <c r="M2730" s="278"/>
      <c r="N2730" s="282"/>
      <c r="O2730" s="282"/>
      <c r="P2730" s="282"/>
      <c r="Q2730" s="278"/>
      <c r="R2730" s="278"/>
      <c r="S2730" s="282"/>
      <c r="T2730" s="282"/>
      <c r="U2730" s="278"/>
      <c r="V2730" s="282"/>
      <c r="W2730" s="282"/>
    </row>
    <row r="2731" spans="2:24">
      <c r="C2731" s="227"/>
      <c r="D2731" s="228"/>
      <c r="E2731" s="278"/>
      <c r="F2731" s="278"/>
      <c r="G2731" s="278"/>
      <c r="H2731" s="278"/>
      <c r="I2731" s="282"/>
      <c r="J2731" s="221">
        <f>(IF($E2866&lt;&gt;0,$J$2,IF($I2866&lt;&gt;0,$J$2,"")))</f>
        <v>1</v>
      </c>
      <c r="L2731" s="278"/>
      <c r="M2731" s="278"/>
      <c r="N2731" s="282"/>
      <c r="O2731" s="282"/>
      <c r="P2731" s="282"/>
      <c r="Q2731" s="278"/>
      <c r="R2731" s="278"/>
      <c r="S2731" s="282"/>
      <c r="T2731" s="282"/>
      <c r="U2731" s="278"/>
      <c r="V2731" s="282"/>
      <c r="W2731" s="282"/>
    </row>
    <row r="2732" spans="2:24">
      <c r="B2732" s="935" t="str">
        <f>$B$7</f>
        <v>БЮДЖЕТ - НАЧАЛЕН ПЛАН
ПО ПЪЛНА ЕДИННА БЮДЖЕТНА КЛАСИФИКАЦИЯ</v>
      </c>
      <c r="C2732" s="936"/>
      <c r="D2732" s="936"/>
      <c r="E2732" s="278"/>
      <c r="F2732" s="278"/>
      <c r="G2732" s="278"/>
      <c r="H2732" s="278"/>
      <c r="I2732" s="282"/>
      <c r="J2732" s="221">
        <f>(IF($E2866&lt;&gt;0,$J$2,IF($I2866&lt;&gt;0,$J$2,"")))</f>
        <v>1</v>
      </c>
      <c r="L2732" s="278"/>
      <c r="M2732" s="278"/>
      <c r="N2732" s="282"/>
      <c r="O2732" s="282"/>
      <c r="P2732" s="282"/>
      <c r="Q2732" s="278"/>
      <c r="R2732" s="278"/>
      <c r="S2732" s="282"/>
      <c r="T2732" s="282"/>
      <c r="U2732" s="278"/>
      <c r="V2732" s="282"/>
      <c r="W2732" s="282"/>
    </row>
    <row r="2733" spans="2:24">
      <c r="C2733" s="227"/>
      <c r="D2733" s="228"/>
      <c r="E2733" s="279" t="s">
        <v>1654</v>
      </c>
      <c r="F2733" s="279" t="s">
        <v>1522</v>
      </c>
      <c r="G2733" s="278"/>
      <c r="H2733" s="278"/>
      <c r="I2733" s="282"/>
      <c r="J2733" s="221">
        <f>(IF($E2866&lt;&gt;0,$J$2,IF($I2866&lt;&gt;0,$J$2,"")))</f>
        <v>1</v>
      </c>
      <c r="L2733" s="278"/>
      <c r="M2733" s="278"/>
      <c r="N2733" s="282"/>
      <c r="O2733" s="282"/>
      <c r="P2733" s="282"/>
      <c r="Q2733" s="278"/>
      <c r="R2733" s="278"/>
      <c r="S2733" s="282"/>
      <c r="T2733" s="282"/>
      <c r="U2733" s="278"/>
      <c r="V2733" s="282"/>
      <c r="W2733" s="282"/>
    </row>
    <row r="2734" spans="2:24" ht="17.399999999999999">
      <c r="B2734" s="937" t="str">
        <f>$B$9</f>
        <v>Маджарово</v>
      </c>
      <c r="C2734" s="938"/>
      <c r="D2734" s="939"/>
      <c r="E2734" s="578">
        <f>$E$9</f>
        <v>45292</v>
      </c>
      <c r="F2734" s="579">
        <f>$F$9</f>
        <v>45657</v>
      </c>
      <c r="G2734" s="278"/>
      <c r="H2734" s="278"/>
      <c r="I2734" s="282"/>
      <c r="J2734" s="221">
        <f>(IF($E2866&lt;&gt;0,$J$2,IF($I2866&lt;&gt;0,$J$2,"")))</f>
        <v>1</v>
      </c>
      <c r="L2734" s="278"/>
      <c r="M2734" s="278"/>
      <c r="N2734" s="282"/>
      <c r="O2734" s="282"/>
      <c r="P2734" s="282"/>
      <c r="Q2734" s="278"/>
      <c r="R2734" s="278"/>
      <c r="S2734" s="282"/>
      <c r="T2734" s="282"/>
      <c r="U2734" s="278"/>
      <c r="V2734" s="282"/>
      <c r="W2734" s="282"/>
    </row>
    <row r="2735" spans="2:24">
      <c r="B2735" s="230" t="str">
        <f>$B$10</f>
        <v>(наименование на разпоредителя с бюджет)</v>
      </c>
      <c r="E2735" s="278"/>
      <c r="F2735" s="280">
        <f>$F$10</f>
        <v>0</v>
      </c>
      <c r="G2735" s="278"/>
      <c r="H2735" s="278"/>
      <c r="I2735" s="282"/>
      <c r="J2735" s="221">
        <f>(IF($E2866&lt;&gt;0,$J$2,IF($I2866&lt;&gt;0,$J$2,"")))</f>
        <v>1</v>
      </c>
      <c r="L2735" s="278"/>
      <c r="M2735" s="278"/>
      <c r="N2735" s="282"/>
      <c r="O2735" s="282"/>
      <c r="P2735" s="282"/>
      <c r="Q2735" s="278"/>
      <c r="R2735" s="278"/>
      <c r="S2735" s="282"/>
      <c r="T2735" s="282"/>
      <c r="U2735" s="278"/>
      <c r="V2735" s="282"/>
      <c r="W2735" s="282"/>
    </row>
    <row r="2736" spans="2:24">
      <c r="B2736" s="230"/>
      <c r="E2736" s="281"/>
      <c r="F2736" s="278"/>
      <c r="G2736" s="278"/>
      <c r="H2736" s="278"/>
      <c r="I2736" s="282"/>
      <c r="J2736" s="221">
        <f>(IF($E2866&lt;&gt;0,$J$2,IF($I2866&lt;&gt;0,$J$2,"")))</f>
        <v>1</v>
      </c>
      <c r="L2736" s="278"/>
      <c r="M2736" s="278"/>
      <c r="N2736" s="282"/>
      <c r="O2736" s="282"/>
      <c r="P2736" s="282"/>
      <c r="Q2736" s="278"/>
      <c r="R2736" s="278"/>
      <c r="S2736" s="282"/>
      <c r="T2736" s="282"/>
      <c r="U2736" s="278"/>
      <c r="V2736" s="282"/>
      <c r="W2736" s="282"/>
    </row>
    <row r="2737" spans="2:24" ht="18">
      <c r="B2737" s="906" t="str">
        <f>$B$12</f>
        <v>Маджарово</v>
      </c>
      <c r="C2737" s="907"/>
      <c r="D2737" s="908"/>
      <c r="E2737" s="229" t="s">
        <v>1655</v>
      </c>
      <c r="F2737" s="580" t="str">
        <f>$F$12</f>
        <v>7604</v>
      </c>
      <c r="G2737" s="278"/>
      <c r="H2737" s="278"/>
      <c r="I2737" s="282"/>
      <c r="J2737" s="221">
        <f>(IF($E2866&lt;&gt;0,$J$2,IF($I2866&lt;&gt;0,$J$2,"")))</f>
        <v>1</v>
      </c>
      <c r="L2737" s="278"/>
      <c r="M2737" s="278"/>
      <c r="N2737" s="282"/>
      <c r="O2737" s="282"/>
      <c r="P2737" s="282"/>
      <c r="Q2737" s="278"/>
      <c r="R2737" s="278"/>
      <c r="S2737" s="282"/>
      <c r="T2737" s="282"/>
      <c r="U2737" s="278"/>
      <c r="V2737" s="282"/>
      <c r="W2737" s="282"/>
    </row>
    <row r="2738" spans="2:24">
      <c r="B2738" s="581" t="str">
        <f>$B$13</f>
        <v>(наименование на първостепенния разпоредител с бюджет)</v>
      </c>
      <c r="E2738" s="281" t="s">
        <v>1656</v>
      </c>
      <c r="F2738" s="278"/>
      <c r="G2738" s="278"/>
      <c r="H2738" s="278"/>
      <c r="I2738" s="282"/>
      <c r="J2738" s="221">
        <f>(IF($E2866&lt;&gt;0,$J$2,IF($I2866&lt;&gt;0,$J$2,"")))</f>
        <v>1</v>
      </c>
      <c r="L2738" s="278"/>
      <c r="M2738" s="278"/>
      <c r="N2738" s="282"/>
      <c r="O2738" s="282"/>
      <c r="P2738" s="282"/>
      <c r="Q2738" s="278"/>
      <c r="R2738" s="278"/>
      <c r="S2738" s="282"/>
      <c r="T2738" s="282"/>
      <c r="U2738" s="278"/>
      <c r="V2738" s="282"/>
      <c r="W2738" s="282"/>
    </row>
    <row r="2739" spans="2:24" ht="18">
      <c r="B2739" s="230"/>
      <c r="D2739" s="441"/>
      <c r="E2739" s="277"/>
      <c r="F2739" s="277"/>
      <c r="G2739" s="277"/>
      <c r="H2739" s="277"/>
      <c r="I2739" s="384"/>
      <c r="J2739" s="221">
        <f>(IF($E2866&lt;&gt;0,$J$2,IF($I2866&lt;&gt;0,$J$2,"")))</f>
        <v>1</v>
      </c>
      <c r="L2739" s="278"/>
      <c r="M2739" s="278"/>
      <c r="N2739" s="282"/>
      <c r="O2739" s="282"/>
      <c r="P2739" s="282"/>
      <c r="Q2739" s="278"/>
      <c r="R2739" s="278"/>
      <c r="S2739" s="282"/>
      <c r="T2739" s="282"/>
      <c r="U2739" s="278"/>
      <c r="V2739" s="282"/>
      <c r="W2739" s="282"/>
    </row>
    <row r="2740" spans="2:24" ht="16.8" thickBot="1">
      <c r="C2740" s="227"/>
      <c r="D2740" s="228"/>
      <c r="E2740" s="278"/>
      <c r="F2740" s="281"/>
      <c r="G2740" s="281"/>
      <c r="H2740" s="281"/>
      <c r="I2740" s="284" t="s">
        <v>1657</v>
      </c>
      <c r="J2740" s="221">
        <f>(IF($E2866&lt;&gt;0,$J$2,IF($I2866&lt;&gt;0,$J$2,"")))</f>
        <v>1</v>
      </c>
      <c r="L2740" s="283" t="s">
        <v>91</v>
      </c>
      <c r="M2740" s="278"/>
      <c r="N2740" s="282"/>
      <c r="O2740" s="284" t="s">
        <v>1657</v>
      </c>
      <c r="P2740" s="282"/>
      <c r="Q2740" s="283" t="s">
        <v>92</v>
      </c>
      <c r="R2740" s="278"/>
      <c r="S2740" s="282"/>
      <c r="T2740" s="284" t="s">
        <v>1657</v>
      </c>
      <c r="U2740" s="278"/>
      <c r="V2740" s="282"/>
      <c r="W2740" s="284" t="s">
        <v>1657</v>
      </c>
    </row>
    <row r="2741" spans="2:24" ht="18.600000000000001" thickBot="1">
      <c r="B2741" s="672"/>
      <c r="C2741" s="673"/>
      <c r="D2741" s="674" t="s">
        <v>1054</v>
      </c>
      <c r="E2741" s="675"/>
      <c r="F2741" s="956" t="s">
        <v>1459</v>
      </c>
      <c r="G2741" s="957"/>
      <c r="H2741" s="958"/>
      <c r="I2741" s="959"/>
      <c r="J2741" s="221">
        <f>(IF($E2866&lt;&gt;0,$J$2,IF($I2866&lt;&gt;0,$J$2,"")))</f>
        <v>1</v>
      </c>
      <c r="L2741" s="916" t="s">
        <v>1893</v>
      </c>
      <c r="M2741" s="916" t="s">
        <v>1894</v>
      </c>
      <c r="N2741" s="918" t="s">
        <v>1895</v>
      </c>
      <c r="O2741" s="918" t="s">
        <v>93</v>
      </c>
      <c r="P2741" s="222"/>
      <c r="Q2741" s="918" t="s">
        <v>1896</v>
      </c>
      <c r="R2741" s="918" t="s">
        <v>1897</v>
      </c>
      <c r="S2741" s="918" t="s">
        <v>1898</v>
      </c>
      <c r="T2741" s="918" t="s">
        <v>94</v>
      </c>
      <c r="U2741" s="409" t="s">
        <v>95</v>
      </c>
      <c r="V2741" s="410"/>
      <c r="W2741" s="411"/>
      <c r="X2741" s="291"/>
    </row>
    <row r="2742" spans="2:24" ht="31.8" thickBot="1">
      <c r="B2742" s="676" t="s">
        <v>1573</v>
      </c>
      <c r="C2742" s="677" t="s">
        <v>1658</v>
      </c>
      <c r="D2742" s="678" t="s">
        <v>1055</v>
      </c>
      <c r="E2742" s="679"/>
      <c r="F2742" s="605" t="s">
        <v>1460</v>
      </c>
      <c r="G2742" s="605" t="s">
        <v>1461</v>
      </c>
      <c r="H2742" s="605" t="s">
        <v>1458</v>
      </c>
      <c r="I2742" s="605" t="s">
        <v>1048</v>
      </c>
      <c r="J2742" s="221">
        <f>(IF($E2866&lt;&gt;0,$J$2,IF($I2866&lt;&gt;0,$J$2,"")))</f>
        <v>1</v>
      </c>
      <c r="L2742" s="970"/>
      <c r="M2742" s="955"/>
      <c r="N2742" s="970"/>
      <c r="O2742" s="955"/>
      <c r="P2742" s="222"/>
      <c r="Q2742" s="967"/>
      <c r="R2742" s="967"/>
      <c r="S2742" s="967"/>
      <c r="T2742" s="967"/>
      <c r="U2742" s="412">
        <f>$C$3</f>
        <v>2024</v>
      </c>
      <c r="V2742" s="412">
        <f>$C$3+1</f>
        <v>2025</v>
      </c>
      <c r="W2742" s="412" t="str">
        <f>CONCATENATE("след ",$C$3+1)</f>
        <v>след 2025</v>
      </c>
      <c r="X2742" s="413" t="s">
        <v>96</v>
      </c>
    </row>
    <row r="2743" spans="2:24" ht="18" thickBot="1">
      <c r="B2743" s="506"/>
      <c r="C2743" s="397"/>
      <c r="D2743" s="295" t="s">
        <v>1243</v>
      </c>
      <c r="E2743" s="699"/>
      <c r="F2743" s="296"/>
      <c r="G2743" s="296"/>
      <c r="H2743" s="296"/>
      <c r="I2743" s="483"/>
      <c r="J2743" s="221">
        <f>(IF($E2866&lt;&gt;0,$J$2,IF($I2866&lt;&gt;0,$J$2,"")))</f>
        <v>1</v>
      </c>
      <c r="L2743" s="297" t="s">
        <v>97</v>
      </c>
      <c r="M2743" s="297" t="s">
        <v>98</v>
      </c>
      <c r="N2743" s="298" t="s">
        <v>99</v>
      </c>
      <c r="O2743" s="298" t="s">
        <v>100</v>
      </c>
      <c r="P2743" s="222"/>
      <c r="Q2743" s="504" t="s">
        <v>101</v>
      </c>
      <c r="R2743" s="504" t="s">
        <v>102</v>
      </c>
      <c r="S2743" s="504" t="s">
        <v>103</v>
      </c>
      <c r="T2743" s="504" t="s">
        <v>104</v>
      </c>
      <c r="U2743" s="504" t="s">
        <v>1025</v>
      </c>
      <c r="V2743" s="504" t="s">
        <v>1026</v>
      </c>
      <c r="W2743" s="504" t="s">
        <v>1027</v>
      </c>
      <c r="X2743" s="414" t="s">
        <v>1028</v>
      </c>
    </row>
    <row r="2744" spans="2:24" ht="122.4" thickBot="1">
      <c r="B2744" s="236"/>
      <c r="C2744" s="511">
        <f>VLOOKUP(D2744,OP_LIST2,2,FALSE)</f>
        <v>0</v>
      </c>
      <c r="D2744" s="512" t="s">
        <v>943</v>
      </c>
      <c r="E2744" s="700"/>
      <c r="F2744" s="368"/>
      <c r="G2744" s="368"/>
      <c r="H2744" s="368"/>
      <c r="I2744" s="303"/>
      <c r="J2744" s="221">
        <f>(IF($E2866&lt;&gt;0,$J$2,IF($I2866&lt;&gt;0,$J$2,"")))</f>
        <v>1</v>
      </c>
      <c r="L2744" s="415" t="s">
        <v>1029</v>
      </c>
      <c r="M2744" s="415" t="s">
        <v>1029</v>
      </c>
      <c r="N2744" s="415" t="s">
        <v>1030</v>
      </c>
      <c r="O2744" s="415" t="s">
        <v>1031</v>
      </c>
      <c r="P2744" s="222"/>
      <c r="Q2744" s="415" t="s">
        <v>1029</v>
      </c>
      <c r="R2744" s="415" t="s">
        <v>1029</v>
      </c>
      <c r="S2744" s="415" t="s">
        <v>1056</v>
      </c>
      <c r="T2744" s="415" t="s">
        <v>1033</v>
      </c>
      <c r="U2744" s="415" t="s">
        <v>1029</v>
      </c>
      <c r="V2744" s="415" t="s">
        <v>1029</v>
      </c>
      <c r="W2744" s="415" t="s">
        <v>1029</v>
      </c>
      <c r="X2744" s="306" t="s">
        <v>1034</v>
      </c>
    </row>
    <row r="2745" spans="2:24" ht="18" thickBot="1">
      <c r="B2745" s="510"/>
      <c r="C2745" s="513">
        <f>VLOOKUP(D2746,EBK_DEIN2,2,FALSE)</f>
        <v>6619</v>
      </c>
      <c r="D2745" s="505" t="s">
        <v>1443</v>
      </c>
      <c r="E2745" s="701"/>
      <c r="F2745" s="368"/>
      <c r="G2745" s="368"/>
      <c r="H2745" s="368"/>
      <c r="I2745" s="303"/>
      <c r="J2745" s="221">
        <f>(IF($E2866&lt;&gt;0,$J$2,IF($I2866&lt;&gt;0,$J$2,"")))</f>
        <v>1</v>
      </c>
      <c r="L2745" s="416"/>
      <c r="M2745" s="416"/>
      <c r="N2745" s="344"/>
      <c r="O2745" s="417"/>
      <c r="P2745" s="222"/>
      <c r="Q2745" s="416"/>
      <c r="R2745" s="416"/>
      <c r="S2745" s="344"/>
      <c r="T2745" s="417"/>
      <c r="U2745" s="416"/>
      <c r="V2745" s="344"/>
      <c r="W2745" s="417"/>
      <c r="X2745" s="418"/>
    </row>
    <row r="2746" spans="2:24" ht="31.2">
      <c r="B2746" s="419"/>
      <c r="C2746" s="238"/>
      <c r="D2746" s="502" t="s">
        <v>894</v>
      </c>
      <c r="E2746" s="701"/>
      <c r="F2746" s="368"/>
      <c r="G2746" s="368"/>
      <c r="H2746" s="368"/>
      <c r="I2746" s="303"/>
      <c r="J2746" s="221">
        <f>(IF($E2866&lt;&gt;0,$J$2,IF($I2866&lt;&gt;0,$J$2,"")))</f>
        <v>1</v>
      </c>
      <c r="L2746" s="416"/>
      <c r="M2746" s="416"/>
      <c r="N2746" s="344"/>
      <c r="O2746" s="420">
        <f>SUMIF(O2749:O2750,"&lt;0")+SUMIF(O2752:O2756,"&lt;0")+SUMIF(O2758:O2765,"&lt;0")+SUMIF(O2767:O2783,"&lt;0")+SUMIF(O2789:O2793,"&lt;0")+SUMIF(O2795:O2800,"&lt;0")+SUMIF(O2806:O2812,"&lt;0")+SUMIF(O2819:O2820,"&lt;0")+SUMIF(O2823:O2828,"&lt;0")+SUMIF(O2830:O2835,"&lt;0")+SUMIF(O2839,"&lt;0")+SUMIF(O2841:O2847,"&lt;0")+SUMIF(O2849:O2851,"&lt;0")+SUMIF(O2853:O2856,"&lt;0")+SUMIF(O2858:O2859,"&lt;0")+SUMIF(O2862,"&lt;0")</f>
        <v>-76000</v>
      </c>
      <c r="P2746" s="222"/>
      <c r="Q2746" s="416"/>
      <c r="R2746" s="416"/>
      <c r="S2746" s="344"/>
      <c r="T2746" s="420">
        <f>SUMIF(T2749:T2750,"&lt;0")+SUMIF(T2752:T2756,"&lt;0")+SUMIF(T2758:T2765,"&lt;0")+SUMIF(T2767:T2783,"&lt;0")+SUMIF(T2789:T2793,"&lt;0")+SUMIF(T2795:T2800,"&lt;0")+SUMIF(T2806:T2812,"&lt;0")+SUMIF(T2819:T2820,"&lt;0")+SUMIF(T2823:T2828,"&lt;0")+SUMIF(T2830:T2835,"&lt;0")+SUMIF(T2839,"&lt;0")+SUMIF(T2841:T2847,"&lt;0")+SUMIF(T2849:T2851,"&lt;0")+SUMIF(T2853:T2856,"&lt;0")+SUMIF(T2858:T2859,"&lt;0")+SUMIF(T2862,"&lt;0")</f>
        <v>-76000</v>
      </c>
      <c r="U2746" s="416"/>
      <c r="V2746" s="344"/>
      <c r="W2746" s="417"/>
      <c r="X2746" s="308"/>
    </row>
    <row r="2747" spans="2:24" ht="18.600000000000001" thickBot="1">
      <c r="B2747" s="354"/>
      <c r="C2747" s="238"/>
      <c r="D2747" s="292" t="s">
        <v>1057</v>
      </c>
      <c r="E2747" s="701"/>
      <c r="F2747" s="368"/>
      <c r="G2747" s="368"/>
      <c r="H2747" s="368"/>
      <c r="I2747" s="303"/>
      <c r="J2747" s="221">
        <f>(IF($E2866&lt;&gt;0,$J$2,IF($I2866&lt;&gt;0,$J$2,"")))</f>
        <v>1</v>
      </c>
      <c r="L2747" s="416"/>
      <c r="M2747" s="416"/>
      <c r="N2747" s="344"/>
      <c r="O2747" s="417"/>
      <c r="P2747" s="222"/>
      <c r="Q2747" s="416"/>
      <c r="R2747" s="416"/>
      <c r="S2747" s="344"/>
      <c r="T2747" s="417"/>
      <c r="U2747" s="416"/>
      <c r="V2747" s="344"/>
      <c r="W2747" s="417"/>
      <c r="X2747" s="310"/>
    </row>
    <row r="2748" spans="2:24" ht="18.600000000000001" hidden="1" thickBot="1">
      <c r="B2748" s="680">
        <v>100</v>
      </c>
      <c r="C2748" s="960" t="s">
        <v>1244</v>
      </c>
      <c r="D2748" s="961"/>
      <c r="E2748" s="681"/>
      <c r="F2748" s="682">
        <f>SUM(F2749:F2750)</f>
        <v>0</v>
      </c>
      <c r="G2748" s="683">
        <f>SUM(G2749:G2750)</f>
        <v>0</v>
      </c>
      <c r="H2748" s="683">
        <f>SUM(H2749:H2750)</f>
        <v>0</v>
      </c>
      <c r="I2748" s="683">
        <f>SUM(I2749:I2750)</f>
        <v>0</v>
      </c>
      <c r="J2748" s="243" t="str">
        <f t="shared" ref="J2748:J2779" si="770">(IF($E2748&lt;&gt;0,$J$2,IF($I2748&lt;&gt;0,$J$2,"")))</f>
        <v/>
      </c>
      <c r="K2748" s="244"/>
      <c r="L2748" s="311">
        <f>SUM(L2749:L2750)</f>
        <v>0</v>
      </c>
      <c r="M2748" s="312">
        <f>SUM(M2749:M2750)</f>
        <v>0</v>
      </c>
      <c r="N2748" s="421">
        <f>SUM(N2749:N2750)</f>
        <v>0</v>
      </c>
      <c r="O2748" s="422">
        <f>SUM(O2749:O2750)</f>
        <v>0</v>
      </c>
      <c r="P2748" s="244"/>
      <c r="Q2748" s="705"/>
      <c r="R2748" s="706"/>
      <c r="S2748" s="707"/>
      <c r="T2748" s="706"/>
      <c r="U2748" s="706"/>
      <c r="V2748" s="706"/>
      <c r="W2748" s="708"/>
      <c r="X2748" s="313">
        <f t="shared" ref="X2748:X2779" si="771">T2748-U2748-V2748-W2748</f>
        <v>0</v>
      </c>
    </row>
    <row r="2749" spans="2:24" ht="18.600000000000001" hidden="1" thickBot="1">
      <c r="B2749" s="140"/>
      <c r="C2749" s="144">
        <v>101</v>
      </c>
      <c r="D2749" s="138" t="s">
        <v>1245</v>
      </c>
      <c r="E2749" s="702"/>
      <c r="F2749" s="449"/>
      <c r="G2749" s="245"/>
      <c r="H2749" s="245"/>
      <c r="I2749" s="476">
        <f>F2749+G2749+H2749</f>
        <v>0</v>
      </c>
      <c r="J2749" s="243" t="str">
        <f t="shared" si="770"/>
        <v/>
      </c>
      <c r="K2749" s="244"/>
      <c r="L2749" s="423"/>
      <c r="M2749" s="252"/>
      <c r="N2749" s="315">
        <f>I2749</f>
        <v>0</v>
      </c>
      <c r="O2749" s="424">
        <f>L2749+M2749-N2749</f>
        <v>0</v>
      </c>
      <c r="P2749" s="244"/>
      <c r="Q2749" s="661"/>
      <c r="R2749" s="665"/>
      <c r="S2749" s="665"/>
      <c r="T2749" s="665"/>
      <c r="U2749" s="665"/>
      <c r="V2749" s="665"/>
      <c r="W2749" s="709"/>
      <c r="X2749" s="313">
        <f t="shared" si="771"/>
        <v>0</v>
      </c>
    </row>
    <row r="2750" spans="2:24" ht="18.600000000000001" hidden="1" thickBot="1">
      <c r="B2750" s="140"/>
      <c r="C2750" s="137">
        <v>102</v>
      </c>
      <c r="D2750" s="139" t="s">
        <v>1246</v>
      </c>
      <c r="E2750" s="702"/>
      <c r="F2750" s="449"/>
      <c r="G2750" s="245"/>
      <c r="H2750" s="245"/>
      <c r="I2750" s="476">
        <f>F2750+G2750+H2750</f>
        <v>0</v>
      </c>
      <c r="J2750" s="243" t="str">
        <f t="shared" si="770"/>
        <v/>
      </c>
      <c r="K2750" s="244"/>
      <c r="L2750" s="423"/>
      <c r="M2750" s="252"/>
      <c r="N2750" s="315">
        <f>I2750</f>
        <v>0</v>
      </c>
      <c r="O2750" s="424">
        <f>L2750+M2750-N2750</f>
        <v>0</v>
      </c>
      <c r="P2750" s="244"/>
      <c r="Q2750" s="661"/>
      <c r="R2750" s="665"/>
      <c r="S2750" s="665"/>
      <c r="T2750" s="665"/>
      <c r="U2750" s="665"/>
      <c r="V2750" s="665"/>
      <c r="W2750" s="709"/>
      <c r="X2750" s="313">
        <f t="shared" si="771"/>
        <v>0</v>
      </c>
    </row>
    <row r="2751" spans="2:24" ht="18.600000000000001" hidden="1" thickBot="1">
      <c r="B2751" s="684">
        <v>200</v>
      </c>
      <c r="C2751" s="968" t="s">
        <v>1247</v>
      </c>
      <c r="D2751" s="968"/>
      <c r="E2751" s="685"/>
      <c r="F2751" s="686">
        <f>SUM(F2752:F2756)</f>
        <v>0</v>
      </c>
      <c r="G2751" s="687">
        <f>SUM(G2752:G2756)</f>
        <v>0</v>
      </c>
      <c r="H2751" s="687">
        <f>SUM(H2752:H2756)</f>
        <v>0</v>
      </c>
      <c r="I2751" s="687">
        <f>SUM(I2752:I2756)</f>
        <v>0</v>
      </c>
      <c r="J2751" s="243" t="str">
        <f t="shared" si="770"/>
        <v/>
      </c>
      <c r="K2751" s="244"/>
      <c r="L2751" s="316">
        <f>SUM(L2752:L2756)</f>
        <v>0</v>
      </c>
      <c r="M2751" s="317">
        <f>SUM(M2752:M2756)</f>
        <v>0</v>
      </c>
      <c r="N2751" s="425">
        <f>SUM(N2752:N2756)</f>
        <v>0</v>
      </c>
      <c r="O2751" s="426">
        <f>SUM(O2752:O2756)</f>
        <v>0</v>
      </c>
      <c r="P2751" s="244"/>
      <c r="Q2751" s="663"/>
      <c r="R2751" s="664"/>
      <c r="S2751" s="664"/>
      <c r="T2751" s="664"/>
      <c r="U2751" s="664"/>
      <c r="V2751" s="664"/>
      <c r="W2751" s="710"/>
      <c r="X2751" s="313">
        <f t="shared" si="771"/>
        <v>0</v>
      </c>
    </row>
    <row r="2752" spans="2:24" ht="18.600000000000001" hidden="1" thickBot="1">
      <c r="B2752" s="143"/>
      <c r="C2752" s="144">
        <v>201</v>
      </c>
      <c r="D2752" s="138" t="s">
        <v>1248</v>
      </c>
      <c r="E2752" s="702"/>
      <c r="F2752" s="449"/>
      <c r="G2752" s="245"/>
      <c r="H2752" s="245"/>
      <c r="I2752" s="476">
        <f>F2752+G2752+H2752</f>
        <v>0</v>
      </c>
      <c r="J2752" s="243" t="str">
        <f t="shared" si="770"/>
        <v/>
      </c>
      <c r="K2752" s="244"/>
      <c r="L2752" s="423"/>
      <c r="M2752" s="252"/>
      <c r="N2752" s="315">
        <f>I2752</f>
        <v>0</v>
      </c>
      <c r="O2752" s="424">
        <f>L2752+M2752-N2752</f>
        <v>0</v>
      </c>
      <c r="P2752" s="244"/>
      <c r="Q2752" s="661"/>
      <c r="R2752" s="665"/>
      <c r="S2752" s="665"/>
      <c r="T2752" s="665"/>
      <c r="U2752" s="665"/>
      <c r="V2752" s="665"/>
      <c r="W2752" s="709"/>
      <c r="X2752" s="313">
        <f t="shared" si="771"/>
        <v>0</v>
      </c>
    </row>
    <row r="2753" spans="2:24" ht="18.600000000000001" hidden="1" thickBot="1">
      <c r="B2753" s="136"/>
      <c r="C2753" s="137">
        <v>202</v>
      </c>
      <c r="D2753" s="145" t="s">
        <v>1249</v>
      </c>
      <c r="E2753" s="702"/>
      <c r="F2753" s="449"/>
      <c r="G2753" s="245"/>
      <c r="H2753" s="245"/>
      <c r="I2753" s="476">
        <f>F2753+G2753+H2753</f>
        <v>0</v>
      </c>
      <c r="J2753" s="243" t="str">
        <f t="shared" si="770"/>
        <v/>
      </c>
      <c r="K2753" s="244"/>
      <c r="L2753" s="423"/>
      <c r="M2753" s="252"/>
      <c r="N2753" s="315">
        <f>I2753</f>
        <v>0</v>
      </c>
      <c r="O2753" s="424">
        <f>L2753+M2753-N2753</f>
        <v>0</v>
      </c>
      <c r="P2753" s="244"/>
      <c r="Q2753" s="661"/>
      <c r="R2753" s="665"/>
      <c r="S2753" s="665"/>
      <c r="T2753" s="665"/>
      <c r="U2753" s="665"/>
      <c r="V2753" s="665"/>
      <c r="W2753" s="709"/>
      <c r="X2753" s="313">
        <f t="shared" si="771"/>
        <v>0</v>
      </c>
    </row>
    <row r="2754" spans="2:24" ht="32.4" hidden="1" thickBot="1">
      <c r="B2754" s="152"/>
      <c r="C2754" s="137">
        <v>205</v>
      </c>
      <c r="D2754" s="145" t="s">
        <v>900</v>
      </c>
      <c r="E2754" s="702"/>
      <c r="F2754" s="449"/>
      <c r="G2754" s="245"/>
      <c r="H2754" s="245"/>
      <c r="I2754" s="476">
        <f>F2754+G2754+H2754</f>
        <v>0</v>
      </c>
      <c r="J2754" s="243" t="str">
        <f t="shared" si="770"/>
        <v/>
      </c>
      <c r="K2754" s="244"/>
      <c r="L2754" s="423"/>
      <c r="M2754" s="252"/>
      <c r="N2754" s="315">
        <f>I2754</f>
        <v>0</v>
      </c>
      <c r="O2754" s="424">
        <f>L2754+M2754-N2754</f>
        <v>0</v>
      </c>
      <c r="P2754" s="244"/>
      <c r="Q2754" s="661"/>
      <c r="R2754" s="665"/>
      <c r="S2754" s="665"/>
      <c r="T2754" s="665"/>
      <c r="U2754" s="665"/>
      <c r="V2754" s="665"/>
      <c r="W2754" s="709"/>
      <c r="X2754" s="313">
        <f t="shared" si="771"/>
        <v>0</v>
      </c>
    </row>
    <row r="2755" spans="2:24" ht="18.600000000000001" hidden="1" thickBot="1">
      <c r="B2755" s="152"/>
      <c r="C2755" s="137">
        <v>208</v>
      </c>
      <c r="D2755" s="159" t="s">
        <v>901</v>
      </c>
      <c r="E2755" s="702"/>
      <c r="F2755" s="449"/>
      <c r="G2755" s="245"/>
      <c r="H2755" s="245"/>
      <c r="I2755" s="476">
        <f>F2755+G2755+H2755</f>
        <v>0</v>
      </c>
      <c r="J2755" s="243" t="str">
        <f t="shared" si="770"/>
        <v/>
      </c>
      <c r="K2755" s="244"/>
      <c r="L2755" s="423"/>
      <c r="M2755" s="252"/>
      <c r="N2755" s="315">
        <f>I2755</f>
        <v>0</v>
      </c>
      <c r="O2755" s="424">
        <f>L2755+M2755-N2755</f>
        <v>0</v>
      </c>
      <c r="P2755" s="244"/>
      <c r="Q2755" s="661"/>
      <c r="R2755" s="665"/>
      <c r="S2755" s="665"/>
      <c r="T2755" s="665"/>
      <c r="U2755" s="665"/>
      <c r="V2755" s="665"/>
      <c r="W2755" s="709"/>
      <c r="X2755" s="313">
        <f t="shared" si="771"/>
        <v>0</v>
      </c>
    </row>
    <row r="2756" spans="2:24" ht="18.600000000000001" hidden="1" thickBot="1">
      <c r="B2756" s="143"/>
      <c r="C2756" s="142">
        <v>209</v>
      </c>
      <c r="D2756" s="148" t="s">
        <v>902</v>
      </c>
      <c r="E2756" s="702"/>
      <c r="F2756" s="449"/>
      <c r="G2756" s="245"/>
      <c r="H2756" s="245"/>
      <c r="I2756" s="476">
        <f>F2756+G2756+H2756</f>
        <v>0</v>
      </c>
      <c r="J2756" s="243" t="str">
        <f t="shared" si="770"/>
        <v/>
      </c>
      <c r="K2756" s="244"/>
      <c r="L2756" s="423"/>
      <c r="M2756" s="252"/>
      <c r="N2756" s="315">
        <f>I2756</f>
        <v>0</v>
      </c>
      <c r="O2756" s="424">
        <f>L2756+M2756-N2756</f>
        <v>0</v>
      </c>
      <c r="P2756" s="244"/>
      <c r="Q2756" s="661"/>
      <c r="R2756" s="665"/>
      <c r="S2756" s="665"/>
      <c r="T2756" s="665"/>
      <c r="U2756" s="665"/>
      <c r="V2756" s="665"/>
      <c r="W2756" s="709"/>
      <c r="X2756" s="313">
        <f t="shared" si="771"/>
        <v>0</v>
      </c>
    </row>
    <row r="2757" spans="2:24" ht="18.600000000000001" hidden="1" thickBot="1">
      <c r="B2757" s="684">
        <v>500</v>
      </c>
      <c r="C2757" s="969" t="s">
        <v>203</v>
      </c>
      <c r="D2757" s="969"/>
      <c r="E2757" s="685"/>
      <c r="F2757" s="686">
        <f>SUM(F2758:F2764)</f>
        <v>0</v>
      </c>
      <c r="G2757" s="687">
        <f>SUM(G2758:G2764)</f>
        <v>0</v>
      </c>
      <c r="H2757" s="687">
        <f>SUM(H2758:H2764)</f>
        <v>0</v>
      </c>
      <c r="I2757" s="687">
        <f>SUM(I2758:I2764)</f>
        <v>0</v>
      </c>
      <c r="J2757" s="243" t="str">
        <f t="shared" si="770"/>
        <v/>
      </c>
      <c r="K2757" s="244"/>
      <c r="L2757" s="316">
        <f>SUM(L2758:L2764)</f>
        <v>0</v>
      </c>
      <c r="M2757" s="317">
        <f>SUM(M2758:M2764)</f>
        <v>0</v>
      </c>
      <c r="N2757" s="425">
        <f>SUM(N2758:N2764)</f>
        <v>0</v>
      </c>
      <c r="O2757" s="426">
        <f>SUM(O2758:O2764)</f>
        <v>0</v>
      </c>
      <c r="P2757" s="244"/>
      <c r="Q2757" s="663"/>
      <c r="R2757" s="664"/>
      <c r="S2757" s="665"/>
      <c r="T2757" s="664"/>
      <c r="U2757" s="664"/>
      <c r="V2757" s="664"/>
      <c r="W2757" s="710"/>
      <c r="X2757" s="313">
        <f t="shared" si="771"/>
        <v>0</v>
      </c>
    </row>
    <row r="2758" spans="2:24" ht="18.600000000000001" hidden="1" thickBot="1">
      <c r="B2758" s="143"/>
      <c r="C2758" s="160">
        <v>551</v>
      </c>
      <c r="D2758" s="456" t="s">
        <v>204</v>
      </c>
      <c r="E2758" s="702"/>
      <c r="F2758" s="449"/>
      <c r="G2758" s="245"/>
      <c r="H2758" s="245"/>
      <c r="I2758" s="476">
        <f t="shared" ref="I2758:I2765" si="772">F2758+G2758+H2758</f>
        <v>0</v>
      </c>
      <c r="J2758" s="243" t="str">
        <f t="shared" si="770"/>
        <v/>
      </c>
      <c r="K2758" s="244"/>
      <c r="L2758" s="423"/>
      <c r="M2758" s="252"/>
      <c r="N2758" s="315">
        <f t="shared" ref="N2758:N2765" si="773">I2758</f>
        <v>0</v>
      </c>
      <c r="O2758" s="424">
        <f t="shared" ref="O2758:O2765" si="774">L2758+M2758-N2758</f>
        <v>0</v>
      </c>
      <c r="P2758" s="244"/>
      <c r="Q2758" s="661"/>
      <c r="R2758" s="665"/>
      <c r="S2758" s="665"/>
      <c r="T2758" s="665"/>
      <c r="U2758" s="665"/>
      <c r="V2758" s="665"/>
      <c r="W2758" s="709"/>
      <c r="X2758" s="313">
        <f t="shared" si="771"/>
        <v>0</v>
      </c>
    </row>
    <row r="2759" spans="2:24" ht="18.600000000000001" hidden="1" thickBot="1">
      <c r="B2759" s="143"/>
      <c r="C2759" s="161">
        <v>552</v>
      </c>
      <c r="D2759" s="457" t="s">
        <v>205</v>
      </c>
      <c r="E2759" s="702"/>
      <c r="F2759" s="449"/>
      <c r="G2759" s="245"/>
      <c r="H2759" s="245"/>
      <c r="I2759" s="476">
        <f t="shared" si="772"/>
        <v>0</v>
      </c>
      <c r="J2759" s="243" t="str">
        <f t="shared" si="770"/>
        <v/>
      </c>
      <c r="K2759" s="244"/>
      <c r="L2759" s="423"/>
      <c r="M2759" s="252"/>
      <c r="N2759" s="315">
        <f t="shared" si="773"/>
        <v>0</v>
      </c>
      <c r="O2759" s="424">
        <f t="shared" si="774"/>
        <v>0</v>
      </c>
      <c r="P2759" s="244"/>
      <c r="Q2759" s="661"/>
      <c r="R2759" s="665"/>
      <c r="S2759" s="665"/>
      <c r="T2759" s="665"/>
      <c r="U2759" s="665"/>
      <c r="V2759" s="665"/>
      <c r="W2759" s="709"/>
      <c r="X2759" s="313">
        <f t="shared" si="771"/>
        <v>0</v>
      </c>
    </row>
    <row r="2760" spans="2:24" ht="18.600000000000001" hidden="1" thickBot="1">
      <c r="B2760" s="143"/>
      <c r="C2760" s="161">
        <v>558</v>
      </c>
      <c r="D2760" s="457" t="s">
        <v>1674</v>
      </c>
      <c r="E2760" s="702"/>
      <c r="F2760" s="592">
        <v>0</v>
      </c>
      <c r="G2760" s="592">
        <v>0</v>
      </c>
      <c r="H2760" s="592">
        <v>0</v>
      </c>
      <c r="I2760" s="476">
        <f t="shared" si="772"/>
        <v>0</v>
      </c>
      <c r="J2760" s="243" t="str">
        <f t="shared" si="770"/>
        <v/>
      </c>
      <c r="K2760" s="244"/>
      <c r="L2760" s="423"/>
      <c r="M2760" s="252"/>
      <c r="N2760" s="315">
        <f t="shared" si="773"/>
        <v>0</v>
      </c>
      <c r="O2760" s="424">
        <f t="shared" si="774"/>
        <v>0</v>
      </c>
      <c r="P2760" s="244"/>
      <c r="Q2760" s="661"/>
      <c r="R2760" s="665"/>
      <c r="S2760" s="665"/>
      <c r="T2760" s="665"/>
      <c r="U2760" s="665"/>
      <c r="V2760" s="665"/>
      <c r="W2760" s="709"/>
      <c r="X2760" s="313">
        <f t="shared" si="771"/>
        <v>0</v>
      </c>
    </row>
    <row r="2761" spans="2:24" ht="18.600000000000001" hidden="1" thickBot="1">
      <c r="B2761" s="143"/>
      <c r="C2761" s="161">
        <v>560</v>
      </c>
      <c r="D2761" s="458" t="s">
        <v>206</v>
      </c>
      <c r="E2761" s="702"/>
      <c r="F2761" s="449"/>
      <c r="G2761" s="245"/>
      <c r="H2761" s="245"/>
      <c r="I2761" s="476">
        <f t="shared" si="772"/>
        <v>0</v>
      </c>
      <c r="J2761" s="243" t="str">
        <f t="shared" si="770"/>
        <v/>
      </c>
      <c r="K2761" s="244"/>
      <c r="L2761" s="423"/>
      <c r="M2761" s="252"/>
      <c r="N2761" s="315">
        <f t="shared" si="773"/>
        <v>0</v>
      </c>
      <c r="O2761" s="424">
        <f t="shared" si="774"/>
        <v>0</v>
      </c>
      <c r="P2761" s="244"/>
      <c r="Q2761" s="661"/>
      <c r="R2761" s="665"/>
      <c r="S2761" s="665"/>
      <c r="T2761" s="665"/>
      <c r="U2761" s="665"/>
      <c r="V2761" s="665"/>
      <c r="W2761" s="709"/>
      <c r="X2761" s="313">
        <f t="shared" si="771"/>
        <v>0</v>
      </c>
    </row>
    <row r="2762" spans="2:24" ht="18.600000000000001" hidden="1" thickBot="1">
      <c r="B2762" s="143"/>
      <c r="C2762" s="161">
        <v>580</v>
      </c>
      <c r="D2762" s="457" t="s">
        <v>207</v>
      </c>
      <c r="E2762" s="702"/>
      <c r="F2762" s="449"/>
      <c r="G2762" s="245"/>
      <c r="H2762" s="245"/>
      <c r="I2762" s="476">
        <f t="shared" si="772"/>
        <v>0</v>
      </c>
      <c r="J2762" s="243" t="str">
        <f t="shared" si="770"/>
        <v/>
      </c>
      <c r="K2762" s="244"/>
      <c r="L2762" s="423"/>
      <c r="M2762" s="252"/>
      <c r="N2762" s="315">
        <f t="shared" si="773"/>
        <v>0</v>
      </c>
      <c r="O2762" s="424">
        <f t="shared" si="774"/>
        <v>0</v>
      </c>
      <c r="P2762" s="244"/>
      <c r="Q2762" s="661"/>
      <c r="R2762" s="665"/>
      <c r="S2762" s="665"/>
      <c r="T2762" s="665"/>
      <c r="U2762" s="665"/>
      <c r="V2762" s="665"/>
      <c r="W2762" s="709"/>
      <c r="X2762" s="313">
        <f t="shared" si="771"/>
        <v>0</v>
      </c>
    </row>
    <row r="2763" spans="2:24" ht="18.600000000000001" hidden="1" thickBot="1">
      <c r="B2763" s="143"/>
      <c r="C2763" s="161">
        <v>588</v>
      </c>
      <c r="D2763" s="457" t="s">
        <v>1679</v>
      </c>
      <c r="E2763" s="702"/>
      <c r="F2763" s="592">
        <v>0</v>
      </c>
      <c r="G2763" s="592">
        <v>0</v>
      </c>
      <c r="H2763" s="592">
        <v>0</v>
      </c>
      <c r="I2763" s="476">
        <f t="shared" si="772"/>
        <v>0</v>
      </c>
      <c r="J2763" s="243" t="str">
        <f t="shared" si="770"/>
        <v/>
      </c>
      <c r="K2763" s="244"/>
      <c r="L2763" s="423"/>
      <c r="M2763" s="252"/>
      <c r="N2763" s="315">
        <f t="shared" si="773"/>
        <v>0</v>
      </c>
      <c r="O2763" s="424">
        <f t="shared" si="774"/>
        <v>0</v>
      </c>
      <c r="P2763" s="244"/>
      <c r="Q2763" s="661"/>
      <c r="R2763" s="665"/>
      <c r="S2763" s="665"/>
      <c r="T2763" s="665"/>
      <c r="U2763" s="665"/>
      <c r="V2763" s="665"/>
      <c r="W2763" s="709"/>
      <c r="X2763" s="313">
        <f t="shared" si="771"/>
        <v>0</v>
      </c>
    </row>
    <row r="2764" spans="2:24" ht="32.4" hidden="1" thickBot="1">
      <c r="B2764" s="143"/>
      <c r="C2764" s="162">
        <v>590</v>
      </c>
      <c r="D2764" s="459" t="s">
        <v>208</v>
      </c>
      <c r="E2764" s="702"/>
      <c r="F2764" s="449"/>
      <c r="G2764" s="245"/>
      <c r="H2764" s="245"/>
      <c r="I2764" s="476">
        <f t="shared" si="772"/>
        <v>0</v>
      </c>
      <c r="J2764" s="243" t="str">
        <f t="shared" si="770"/>
        <v/>
      </c>
      <c r="K2764" s="244"/>
      <c r="L2764" s="423"/>
      <c r="M2764" s="252"/>
      <c r="N2764" s="315">
        <f t="shared" si="773"/>
        <v>0</v>
      </c>
      <c r="O2764" s="424">
        <f t="shared" si="774"/>
        <v>0</v>
      </c>
      <c r="P2764" s="244"/>
      <c r="Q2764" s="661"/>
      <c r="R2764" s="665"/>
      <c r="S2764" s="665"/>
      <c r="T2764" s="665"/>
      <c r="U2764" s="665"/>
      <c r="V2764" s="665"/>
      <c r="W2764" s="709"/>
      <c r="X2764" s="313">
        <f t="shared" si="771"/>
        <v>0</v>
      </c>
    </row>
    <row r="2765" spans="2:24" ht="18.600000000000001" hidden="1" thickBot="1">
      <c r="B2765" s="684">
        <v>800</v>
      </c>
      <c r="C2765" s="969" t="s">
        <v>1058</v>
      </c>
      <c r="D2765" s="969"/>
      <c r="E2765" s="685"/>
      <c r="F2765" s="688"/>
      <c r="G2765" s="689"/>
      <c r="H2765" s="689"/>
      <c r="I2765" s="690">
        <f t="shared" si="772"/>
        <v>0</v>
      </c>
      <c r="J2765" s="243" t="str">
        <f t="shared" si="770"/>
        <v/>
      </c>
      <c r="K2765" s="244"/>
      <c r="L2765" s="428"/>
      <c r="M2765" s="254"/>
      <c r="N2765" s="315">
        <f t="shared" si="773"/>
        <v>0</v>
      </c>
      <c r="O2765" s="424">
        <f t="shared" si="774"/>
        <v>0</v>
      </c>
      <c r="P2765" s="244"/>
      <c r="Q2765" s="663"/>
      <c r="R2765" s="664"/>
      <c r="S2765" s="665"/>
      <c r="T2765" s="665"/>
      <c r="U2765" s="664"/>
      <c r="V2765" s="665"/>
      <c r="W2765" s="709"/>
      <c r="X2765" s="313">
        <f t="shared" si="771"/>
        <v>0</v>
      </c>
    </row>
    <row r="2766" spans="2:24" ht="18.600000000000001" thickBot="1">
      <c r="B2766" s="684">
        <v>1000</v>
      </c>
      <c r="C2766" s="971" t="s">
        <v>210</v>
      </c>
      <c r="D2766" s="971"/>
      <c r="E2766" s="685"/>
      <c r="F2766" s="686">
        <f>SUM(F2767:F2783)</f>
        <v>0</v>
      </c>
      <c r="G2766" s="687">
        <f>SUM(G2767:G2783)</f>
        <v>16000</v>
      </c>
      <c r="H2766" s="687">
        <f>SUM(H2767:H2783)</f>
        <v>0</v>
      </c>
      <c r="I2766" s="687">
        <f>SUM(I2767:I2783)</f>
        <v>16000</v>
      </c>
      <c r="J2766" s="243">
        <f t="shared" si="770"/>
        <v>1</v>
      </c>
      <c r="K2766" s="244"/>
      <c r="L2766" s="316">
        <f>SUM(L2767:L2783)</f>
        <v>0</v>
      </c>
      <c r="M2766" s="317">
        <f>SUM(M2767:M2783)</f>
        <v>0</v>
      </c>
      <c r="N2766" s="425">
        <f>SUM(N2767:N2783)</f>
        <v>16000</v>
      </c>
      <c r="O2766" s="426">
        <f>SUM(O2767:O2783)</f>
        <v>-16000</v>
      </c>
      <c r="P2766" s="244"/>
      <c r="Q2766" s="316">
        <f t="shared" ref="Q2766:W2766" si="775">SUM(Q2767:Q2783)</f>
        <v>0</v>
      </c>
      <c r="R2766" s="317">
        <f t="shared" si="775"/>
        <v>0</v>
      </c>
      <c r="S2766" s="317">
        <f t="shared" si="775"/>
        <v>16000</v>
      </c>
      <c r="T2766" s="317">
        <f t="shared" si="775"/>
        <v>-16000</v>
      </c>
      <c r="U2766" s="317">
        <f t="shared" si="775"/>
        <v>0</v>
      </c>
      <c r="V2766" s="317">
        <f t="shared" si="775"/>
        <v>0</v>
      </c>
      <c r="W2766" s="426">
        <f t="shared" si="775"/>
        <v>0</v>
      </c>
      <c r="X2766" s="313">
        <f t="shared" si="771"/>
        <v>-16000</v>
      </c>
    </row>
    <row r="2767" spans="2:24" ht="18.600000000000001" hidden="1" thickBot="1">
      <c r="B2767" s="136"/>
      <c r="C2767" s="144">
        <v>1011</v>
      </c>
      <c r="D2767" s="163" t="s">
        <v>211</v>
      </c>
      <c r="E2767" s="702"/>
      <c r="F2767" s="449"/>
      <c r="G2767" s="245"/>
      <c r="H2767" s="245"/>
      <c r="I2767" s="476">
        <f t="shared" ref="I2767:I2783" si="776">F2767+G2767+H2767</f>
        <v>0</v>
      </c>
      <c r="J2767" s="243" t="str">
        <f t="shared" si="770"/>
        <v/>
      </c>
      <c r="K2767" s="244"/>
      <c r="L2767" s="423"/>
      <c r="M2767" s="252"/>
      <c r="N2767" s="315">
        <f t="shared" ref="N2767:N2783" si="777">I2767</f>
        <v>0</v>
      </c>
      <c r="O2767" s="424">
        <f t="shared" ref="O2767:O2783" si="778">L2767+M2767-N2767</f>
        <v>0</v>
      </c>
      <c r="P2767" s="244"/>
      <c r="Q2767" s="423"/>
      <c r="R2767" s="252"/>
      <c r="S2767" s="429">
        <f t="shared" ref="S2767:S2774" si="779">+IF(+(L2767+M2767)&gt;=I2767,+M2767,+(+I2767-L2767))</f>
        <v>0</v>
      </c>
      <c r="T2767" s="315">
        <f t="shared" ref="T2767:T2774" si="780">Q2767+R2767-S2767</f>
        <v>0</v>
      </c>
      <c r="U2767" s="252"/>
      <c r="V2767" s="252"/>
      <c r="W2767" s="253"/>
      <c r="X2767" s="313">
        <f t="shared" si="771"/>
        <v>0</v>
      </c>
    </row>
    <row r="2768" spans="2:24" ht="18.600000000000001" hidden="1" thickBot="1">
      <c r="B2768" s="136"/>
      <c r="C2768" s="137">
        <v>1012</v>
      </c>
      <c r="D2768" s="145" t="s">
        <v>212</v>
      </c>
      <c r="E2768" s="702"/>
      <c r="F2768" s="449"/>
      <c r="G2768" s="245"/>
      <c r="H2768" s="245"/>
      <c r="I2768" s="476">
        <f t="shared" si="776"/>
        <v>0</v>
      </c>
      <c r="J2768" s="243" t="str">
        <f t="shared" si="770"/>
        <v/>
      </c>
      <c r="K2768" s="244"/>
      <c r="L2768" s="423"/>
      <c r="M2768" s="252"/>
      <c r="N2768" s="315">
        <f t="shared" si="777"/>
        <v>0</v>
      </c>
      <c r="O2768" s="424">
        <f t="shared" si="778"/>
        <v>0</v>
      </c>
      <c r="P2768" s="244"/>
      <c r="Q2768" s="423"/>
      <c r="R2768" s="252"/>
      <c r="S2768" s="429">
        <f t="shared" si="779"/>
        <v>0</v>
      </c>
      <c r="T2768" s="315">
        <f t="shared" si="780"/>
        <v>0</v>
      </c>
      <c r="U2768" s="252"/>
      <c r="V2768" s="252"/>
      <c r="W2768" s="253"/>
      <c r="X2768" s="313">
        <f t="shared" si="771"/>
        <v>0</v>
      </c>
    </row>
    <row r="2769" spans="2:24" ht="18.600000000000001" hidden="1" thickBot="1">
      <c r="B2769" s="136"/>
      <c r="C2769" s="137">
        <v>1013</v>
      </c>
      <c r="D2769" s="145" t="s">
        <v>213</v>
      </c>
      <c r="E2769" s="702"/>
      <c r="F2769" s="449"/>
      <c r="G2769" s="245"/>
      <c r="H2769" s="245"/>
      <c r="I2769" s="476">
        <f t="shared" si="776"/>
        <v>0</v>
      </c>
      <c r="J2769" s="243" t="str">
        <f t="shared" si="770"/>
        <v/>
      </c>
      <c r="K2769" s="244"/>
      <c r="L2769" s="423"/>
      <c r="M2769" s="252"/>
      <c r="N2769" s="315">
        <f t="shared" si="777"/>
        <v>0</v>
      </c>
      <c r="O2769" s="424">
        <f t="shared" si="778"/>
        <v>0</v>
      </c>
      <c r="P2769" s="244"/>
      <c r="Q2769" s="423"/>
      <c r="R2769" s="252"/>
      <c r="S2769" s="429">
        <f t="shared" si="779"/>
        <v>0</v>
      </c>
      <c r="T2769" s="315">
        <f t="shared" si="780"/>
        <v>0</v>
      </c>
      <c r="U2769" s="252"/>
      <c r="V2769" s="252"/>
      <c r="W2769" s="253"/>
      <c r="X2769" s="313">
        <f t="shared" si="771"/>
        <v>0</v>
      </c>
    </row>
    <row r="2770" spans="2:24" ht="18.600000000000001" hidden="1" thickBot="1">
      <c r="B2770" s="136"/>
      <c r="C2770" s="137">
        <v>1014</v>
      </c>
      <c r="D2770" s="145" t="s">
        <v>214</v>
      </c>
      <c r="E2770" s="702"/>
      <c r="F2770" s="449"/>
      <c r="G2770" s="245"/>
      <c r="H2770" s="245"/>
      <c r="I2770" s="476">
        <f t="shared" si="776"/>
        <v>0</v>
      </c>
      <c r="J2770" s="243" t="str">
        <f t="shared" si="770"/>
        <v/>
      </c>
      <c r="K2770" s="244"/>
      <c r="L2770" s="423"/>
      <c r="M2770" s="252"/>
      <c r="N2770" s="315">
        <f t="shared" si="777"/>
        <v>0</v>
      </c>
      <c r="O2770" s="424">
        <f t="shared" si="778"/>
        <v>0</v>
      </c>
      <c r="P2770" s="244"/>
      <c r="Q2770" s="423"/>
      <c r="R2770" s="252"/>
      <c r="S2770" s="429">
        <f t="shared" si="779"/>
        <v>0</v>
      </c>
      <c r="T2770" s="315">
        <f t="shared" si="780"/>
        <v>0</v>
      </c>
      <c r="U2770" s="252"/>
      <c r="V2770" s="252"/>
      <c r="W2770" s="253"/>
      <c r="X2770" s="313">
        <f t="shared" si="771"/>
        <v>0</v>
      </c>
    </row>
    <row r="2771" spans="2:24" ht="18.600000000000001" thickBot="1">
      <c r="B2771" s="136"/>
      <c r="C2771" s="137">
        <v>1015</v>
      </c>
      <c r="D2771" s="145" t="s">
        <v>215</v>
      </c>
      <c r="E2771" s="702"/>
      <c r="F2771" s="449"/>
      <c r="G2771" s="245">
        <v>1000</v>
      </c>
      <c r="H2771" s="245"/>
      <c r="I2771" s="476">
        <f t="shared" si="776"/>
        <v>1000</v>
      </c>
      <c r="J2771" s="243">
        <f t="shared" si="770"/>
        <v>1</v>
      </c>
      <c r="K2771" s="244"/>
      <c r="L2771" s="423"/>
      <c r="M2771" s="252"/>
      <c r="N2771" s="315">
        <f t="shared" si="777"/>
        <v>1000</v>
      </c>
      <c r="O2771" s="424">
        <f t="shared" si="778"/>
        <v>-1000</v>
      </c>
      <c r="P2771" s="244"/>
      <c r="Q2771" s="423"/>
      <c r="R2771" s="252"/>
      <c r="S2771" s="429">
        <f t="shared" si="779"/>
        <v>1000</v>
      </c>
      <c r="T2771" s="315">
        <f t="shared" si="780"/>
        <v>-1000</v>
      </c>
      <c r="U2771" s="252"/>
      <c r="V2771" s="252"/>
      <c r="W2771" s="253"/>
      <c r="X2771" s="313">
        <f t="shared" si="771"/>
        <v>-1000</v>
      </c>
    </row>
    <row r="2772" spans="2:24" ht="18.600000000000001" hidden="1" thickBot="1">
      <c r="B2772" s="136"/>
      <c r="C2772" s="137">
        <v>1016</v>
      </c>
      <c r="D2772" s="145" t="s">
        <v>216</v>
      </c>
      <c r="E2772" s="702"/>
      <c r="F2772" s="449"/>
      <c r="G2772" s="245"/>
      <c r="H2772" s="245"/>
      <c r="I2772" s="476">
        <f t="shared" si="776"/>
        <v>0</v>
      </c>
      <c r="J2772" s="243" t="str">
        <f t="shared" si="770"/>
        <v/>
      </c>
      <c r="K2772" s="244"/>
      <c r="L2772" s="423"/>
      <c r="M2772" s="252"/>
      <c r="N2772" s="315">
        <f t="shared" si="777"/>
        <v>0</v>
      </c>
      <c r="O2772" s="424">
        <f t="shared" si="778"/>
        <v>0</v>
      </c>
      <c r="P2772" s="244"/>
      <c r="Q2772" s="423"/>
      <c r="R2772" s="252"/>
      <c r="S2772" s="429">
        <f t="shared" si="779"/>
        <v>0</v>
      </c>
      <c r="T2772" s="315">
        <f t="shared" si="780"/>
        <v>0</v>
      </c>
      <c r="U2772" s="252"/>
      <c r="V2772" s="252"/>
      <c r="W2772" s="253"/>
      <c r="X2772" s="313">
        <f t="shared" si="771"/>
        <v>0</v>
      </c>
    </row>
    <row r="2773" spans="2:24" ht="18.600000000000001" thickBot="1">
      <c r="B2773" s="140"/>
      <c r="C2773" s="164">
        <v>1020</v>
      </c>
      <c r="D2773" s="165" t="s">
        <v>217</v>
      </c>
      <c r="E2773" s="702"/>
      <c r="F2773" s="449"/>
      <c r="G2773" s="245">
        <v>10000</v>
      </c>
      <c r="H2773" s="245"/>
      <c r="I2773" s="476">
        <f t="shared" si="776"/>
        <v>10000</v>
      </c>
      <c r="J2773" s="243">
        <f t="shared" si="770"/>
        <v>1</v>
      </c>
      <c r="K2773" s="244"/>
      <c r="L2773" s="423"/>
      <c r="M2773" s="252"/>
      <c r="N2773" s="315">
        <f t="shared" si="777"/>
        <v>10000</v>
      </c>
      <c r="O2773" s="424">
        <f t="shared" si="778"/>
        <v>-10000</v>
      </c>
      <c r="P2773" s="244"/>
      <c r="Q2773" s="423"/>
      <c r="R2773" s="252"/>
      <c r="S2773" s="429">
        <f t="shared" si="779"/>
        <v>10000</v>
      </c>
      <c r="T2773" s="315">
        <f t="shared" si="780"/>
        <v>-10000</v>
      </c>
      <c r="U2773" s="252"/>
      <c r="V2773" s="252"/>
      <c r="W2773" s="253"/>
      <c r="X2773" s="313">
        <f t="shared" si="771"/>
        <v>-10000</v>
      </c>
    </row>
    <row r="2774" spans="2:24" ht="18.600000000000001" thickBot="1">
      <c r="B2774" s="136"/>
      <c r="C2774" s="137">
        <v>1030</v>
      </c>
      <c r="D2774" s="145" t="s">
        <v>218</v>
      </c>
      <c r="E2774" s="702"/>
      <c r="F2774" s="449"/>
      <c r="G2774" s="245">
        <v>5000</v>
      </c>
      <c r="H2774" s="245"/>
      <c r="I2774" s="476">
        <f t="shared" si="776"/>
        <v>5000</v>
      </c>
      <c r="J2774" s="243">
        <f t="shared" si="770"/>
        <v>1</v>
      </c>
      <c r="K2774" s="244"/>
      <c r="L2774" s="423"/>
      <c r="M2774" s="252"/>
      <c r="N2774" s="315">
        <f t="shared" si="777"/>
        <v>5000</v>
      </c>
      <c r="O2774" s="424">
        <f t="shared" si="778"/>
        <v>-5000</v>
      </c>
      <c r="P2774" s="244"/>
      <c r="Q2774" s="423"/>
      <c r="R2774" s="252"/>
      <c r="S2774" s="429">
        <f t="shared" si="779"/>
        <v>5000</v>
      </c>
      <c r="T2774" s="315">
        <f t="shared" si="780"/>
        <v>-5000</v>
      </c>
      <c r="U2774" s="252"/>
      <c r="V2774" s="252"/>
      <c r="W2774" s="253"/>
      <c r="X2774" s="313">
        <f t="shared" si="771"/>
        <v>-5000</v>
      </c>
    </row>
    <row r="2775" spans="2:24" ht="18.600000000000001" hidden="1" thickBot="1">
      <c r="B2775" s="136"/>
      <c r="C2775" s="164">
        <v>1051</v>
      </c>
      <c r="D2775" s="167" t="s">
        <v>219</v>
      </c>
      <c r="E2775" s="702"/>
      <c r="F2775" s="449"/>
      <c r="G2775" s="245"/>
      <c r="H2775" s="245"/>
      <c r="I2775" s="476">
        <f t="shared" si="776"/>
        <v>0</v>
      </c>
      <c r="J2775" s="243" t="str">
        <f t="shared" si="770"/>
        <v/>
      </c>
      <c r="K2775" s="244"/>
      <c r="L2775" s="423"/>
      <c r="M2775" s="252"/>
      <c r="N2775" s="315">
        <f t="shared" si="777"/>
        <v>0</v>
      </c>
      <c r="O2775" s="424">
        <f t="shared" si="778"/>
        <v>0</v>
      </c>
      <c r="P2775" s="244"/>
      <c r="Q2775" s="661"/>
      <c r="R2775" s="665"/>
      <c r="S2775" s="665"/>
      <c r="T2775" s="665"/>
      <c r="U2775" s="665"/>
      <c r="V2775" s="665"/>
      <c r="W2775" s="709"/>
      <c r="X2775" s="313">
        <f t="shared" si="771"/>
        <v>0</v>
      </c>
    </row>
    <row r="2776" spans="2:24" ht="18.600000000000001" hidden="1" thickBot="1">
      <c r="B2776" s="136"/>
      <c r="C2776" s="137">
        <v>1052</v>
      </c>
      <c r="D2776" s="145" t="s">
        <v>220</v>
      </c>
      <c r="E2776" s="702"/>
      <c r="F2776" s="449"/>
      <c r="G2776" s="245"/>
      <c r="H2776" s="245"/>
      <c r="I2776" s="476">
        <f t="shared" si="776"/>
        <v>0</v>
      </c>
      <c r="J2776" s="243" t="str">
        <f t="shared" si="770"/>
        <v/>
      </c>
      <c r="K2776" s="244"/>
      <c r="L2776" s="423"/>
      <c r="M2776" s="252"/>
      <c r="N2776" s="315">
        <f t="shared" si="777"/>
        <v>0</v>
      </c>
      <c r="O2776" s="424">
        <f t="shared" si="778"/>
        <v>0</v>
      </c>
      <c r="P2776" s="244"/>
      <c r="Q2776" s="661"/>
      <c r="R2776" s="665"/>
      <c r="S2776" s="665"/>
      <c r="T2776" s="665"/>
      <c r="U2776" s="665"/>
      <c r="V2776" s="665"/>
      <c r="W2776" s="709"/>
      <c r="X2776" s="313">
        <f t="shared" si="771"/>
        <v>0</v>
      </c>
    </row>
    <row r="2777" spans="2:24" ht="18.600000000000001" hidden="1" thickBot="1">
      <c r="B2777" s="136"/>
      <c r="C2777" s="168">
        <v>1053</v>
      </c>
      <c r="D2777" s="169" t="s">
        <v>1680</v>
      </c>
      <c r="E2777" s="702"/>
      <c r="F2777" s="449"/>
      <c r="G2777" s="245"/>
      <c r="H2777" s="245"/>
      <c r="I2777" s="476">
        <f t="shared" si="776"/>
        <v>0</v>
      </c>
      <c r="J2777" s="243" t="str">
        <f t="shared" si="770"/>
        <v/>
      </c>
      <c r="K2777" s="244"/>
      <c r="L2777" s="423"/>
      <c r="M2777" s="252"/>
      <c r="N2777" s="315">
        <f t="shared" si="777"/>
        <v>0</v>
      </c>
      <c r="O2777" s="424">
        <f t="shared" si="778"/>
        <v>0</v>
      </c>
      <c r="P2777" s="244"/>
      <c r="Q2777" s="661"/>
      <c r="R2777" s="665"/>
      <c r="S2777" s="665"/>
      <c r="T2777" s="665"/>
      <c r="U2777" s="665"/>
      <c r="V2777" s="665"/>
      <c r="W2777" s="709"/>
      <c r="X2777" s="313">
        <f t="shared" si="771"/>
        <v>0</v>
      </c>
    </row>
    <row r="2778" spans="2:24" ht="18.600000000000001" hidden="1" thickBot="1">
      <c r="B2778" s="136"/>
      <c r="C2778" s="137">
        <v>1062</v>
      </c>
      <c r="D2778" s="139" t="s">
        <v>221</v>
      </c>
      <c r="E2778" s="702"/>
      <c r="F2778" s="449"/>
      <c r="G2778" s="245"/>
      <c r="H2778" s="245"/>
      <c r="I2778" s="476">
        <f t="shared" si="776"/>
        <v>0</v>
      </c>
      <c r="J2778" s="243" t="str">
        <f t="shared" si="770"/>
        <v/>
      </c>
      <c r="K2778" s="244"/>
      <c r="L2778" s="423"/>
      <c r="M2778" s="252"/>
      <c r="N2778" s="315">
        <f t="shared" si="777"/>
        <v>0</v>
      </c>
      <c r="O2778" s="424">
        <f t="shared" si="778"/>
        <v>0</v>
      </c>
      <c r="P2778" s="244"/>
      <c r="Q2778" s="423"/>
      <c r="R2778" s="252"/>
      <c r="S2778" s="429">
        <f>+IF(+(L2778+M2778)&gt;=I2778,+M2778,+(+I2778-L2778))</f>
        <v>0</v>
      </c>
      <c r="T2778" s="315">
        <f>Q2778+R2778-S2778</f>
        <v>0</v>
      </c>
      <c r="U2778" s="252"/>
      <c r="V2778" s="252"/>
      <c r="W2778" s="253"/>
      <c r="X2778" s="313">
        <f t="shared" si="771"/>
        <v>0</v>
      </c>
    </row>
    <row r="2779" spans="2:24" ht="18.600000000000001" hidden="1" thickBot="1">
      <c r="B2779" s="136"/>
      <c r="C2779" s="137">
        <v>1063</v>
      </c>
      <c r="D2779" s="139" t="s">
        <v>222</v>
      </c>
      <c r="E2779" s="702"/>
      <c r="F2779" s="449"/>
      <c r="G2779" s="245"/>
      <c r="H2779" s="245"/>
      <c r="I2779" s="476">
        <f t="shared" si="776"/>
        <v>0</v>
      </c>
      <c r="J2779" s="243" t="str">
        <f t="shared" si="770"/>
        <v/>
      </c>
      <c r="K2779" s="244"/>
      <c r="L2779" s="423"/>
      <c r="M2779" s="252"/>
      <c r="N2779" s="315">
        <f t="shared" si="777"/>
        <v>0</v>
      </c>
      <c r="O2779" s="424">
        <f t="shared" si="778"/>
        <v>0</v>
      </c>
      <c r="P2779" s="244"/>
      <c r="Q2779" s="661"/>
      <c r="R2779" s="665"/>
      <c r="S2779" s="665"/>
      <c r="T2779" s="665"/>
      <c r="U2779" s="665"/>
      <c r="V2779" s="665"/>
      <c r="W2779" s="709"/>
      <c r="X2779" s="313">
        <f t="shared" si="771"/>
        <v>0</v>
      </c>
    </row>
    <row r="2780" spans="2:24" ht="18.600000000000001" hidden="1" thickBot="1">
      <c r="B2780" s="136"/>
      <c r="C2780" s="168">
        <v>1069</v>
      </c>
      <c r="D2780" s="170" t="s">
        <v>223</v>
      </c>
      <c r="E2780" s="702"/>
      <c r="F2780" s="449"/>
      <c r="G2780" s="245"/>
      <c r="H2780" s="245"/>
      <c r="I2780" s="476">
        <f t="shared" si="776"/>
        <v>0</v>
      </c>
      <c r="J2780" s="243" t="str">
        <f t="shared" ref="J2780:J2811" si="781">(IF($E2780&lt;&gt;0,$J$2,IF($I2780&lt;&gt;0,$J$2,"")))</f>
        <v/>
      </c>
      <c r="K2780" s="244"/>
      <c r="L2780" s="423"/>
      <c r="M2780" s="252"/>
      <c r="N2780" s="315">
        <f t="shared" si="777"/>
        <v>0</v>
      </c>
      <c r="O2780" s="424">
        <f t="shared" si="778"/>
        <v>0</v>
      </c>
      <c r="P2780" s="244"/>
      <c r="Q2780" s="423"/>
      <c r="R2780" s="252"/>
      <c r="S2780" s="429">
        <f>+IF(+(L2780+M2780)&gt;=I2780,+M2780,+(+I2780-L2780))</f>
        <v>0</v>
      </c>
      <c r="T2780" s="315">
        <f>Q2780+R2780-S2780</f>
        <v>0</v>
      </c>
      <c r="U2780" s="252"/>
      <c r="V2780" s="252"/>
      <c r="W2780" s="253"/>
      <c r="X2780" s="313">
        <f t="shared" ref="X2780:X2811" si="782">T2780-U2780-V2780-W2780</f>
        <v>0</v>
      </c>
    </row>
    <row r="2781" spans="2:24" ht="31.8" hidden="1" thickBot="1">
      <c r="B2781" s="140"/>
      <c r="C2781" s="137">
        <v>1091</v>
      </c>
      <c r="D2781" s="145" t="s">
        <v>224</v>
      </c>
      <c r="E2781" s="702"/>
      <c r="F2781" s="449"/>
      <c r="G2781" s="245"/>
      <c r="H2781" s="245"/>
      <c r="I2781" s="476">
        <f t="shared" si="776"/>
        <v>0</v>
      </c>
      <c r="J2781" s="243" t="str">
        <f t="shared" si="781"/>
        <v/>
      </c>
      <c r="K2781" s="244"/>
      <c r="L2781" s="423"/>
      <c r="M2781" s="252"/>
      <c r="N2781" s="315">
        <f t="shared" si="777"/>
        <v>0</v>
      </c>
      <c r="O2781" s="424">
        <f t="shared" si="778"/>
        <v>0</v>
      </c>
      <c r="P2781" s="244"/>
      <c r="Q2781" s="423"/>
      <c r="R2781" s="252"/>
      <c r="S2781" s="429">
        <f>+IF(+(L2781+M2781)&gt;=I2781,+M2781,+(+I2781-L2781))</f>
        <v>0</v>
      </c>
      <c r="T2781" s="315">
        <f>Q2781+R2781-S2781</f>
        <v>0</v>
      </c>
      <c r="U2781" s="252"/>
      <c r="V2781" s="252"/>
      <c r="W2781" s="253"/>
      <c r="X2781" s="313">
        <f t="shared" si="782"/>
        <v>0</v>
      </c>
    </row>
    <row r="2782" spans="2:24" ht="18.600000000000001" hidden="1" thickBot="1">
      <c r="B2782" s="136"/>
      <c r="C2782" s="137">
        <v>1092</v>
      </c>
      <c r="D2782" s="145" t="s">
        <v>351</v>
      </c>
      <c r="E2782" s="702"/>
      <c r="F2782" s="449"/>
      <c r="G2782" s="245"/>
      <c r="H2782" s="245"/>
      <c r="I2782" s="476">
        <f t="shared" si="776"/>
        <v>0</v>
      </c>
      <c r="J2782" s="243" t="str">
        <f t="shared" si="781"/>
        <v/>
      </c>
      <c r="K2782" s="244"/>
      <c r="L2782" s="423"/>
      <c r="M2782" s="252"/>
      <c r="N2782" s="315">
        <f t="shared" si="777"/>
        <v>0</v>
      </c>
      <c r="O2782" s="424">
        <f t="shared" si="778"/>
        <v>0</v>
      </c>
      <c r="P2782" s="244"/>
      <c r="Q2782" s="661"/>
      <c r="R2782" s="665"/>
      <c r="S2782" s="665"/>
      <c r="T2782" s="665"/>
      <c r="U2782" s="665"/>
      <c r="V2782" s="665"/>
      <c r="W2782" s="709"/>
      <c r="X2782" s="313">
        <f t="shared" si="782"/>
        <v>0</v>
      </c>
    </row>
    <row r="2783" spans="2:24" ht="18.600000000000001" hidden="1" thickBot="1">
      <c r="B2783" s="136"/>
      <c r="C2783" s="142">
        <v>1098</v>
      </c>
      <c r="D2783" s="146" t="s">
        <v>225</v>
      </c>
      <c r="E2783" s="702"/>
      <c r="F2783" s="449"/>
      <c r="G2783" s="245"/>
      <c r="H2783" s="245"/>
      <c r="I2783" s="476">
        <f t="shared" si="776"/>
        <v>0</v>
      </c>
      <c r="J2783" s="243" t="str">
        <f t="shared" si="781"/>
        <v/>
      </c>
      <c r="K2783" s="244"/>
      <c r="L2783" s="423"/>
      <c r="M2783" s="252"/>
      <c r="N2783" s="315">
        <f t="shared" si="777"/>
        <v>0</v>
      </c>
      <c r="O2783" s="424">
        <f t="shared" si="778"/>
        <v>0</v>
      </c>
      <c r="P2783" s="244"/>
      <c r="Q2783" s="423"/>
      <c r="R2783" s="252"/>
      <c r="S2783" s="429">
        <f>+IF(+(L2783+M2783)&gt;=I2783,+M2783,+(+I2783-L2783))</f>
        <v>0</v>
      </c>
      <c r="T2783" s="315">
        <f>Q2783+R2783-S2783</f>
        <v>0</v>
      </c>
      <c r="U2783" s="252"/>
      <c r="V2783" s="252"/>
      <c r="W2783" s="253"/>
      <c r="X2783" s="313">
        <f t="shared" si="782"/>
        <v>0</v>
      </c>
    </row>
    <row r="2784" spans="2:24" ht="18.600000000000001" hidden="1" thickBot="1">
      <c r="B2784" s="684">
        <v>1900</v>
      </c>
      <c r="C2784" s="946" t="s">
        <v>285</v>
      </c>
      <c r="D2784" s="946"/>
      <c r="E2784" s="685"/>
      <c r="F2784" s="686">
        <f>SUM(F2785:F2787)</f>
        <v>0</v>
      </c>
      <c r="G2784" s="687">
        <f>SUM(G2785:G2787)</f>
        <v>0</v>
      </c>
      <c r="H2784" s="687">
        <f>SUM(H2785:H2787)</f>
        <v>0</v>
      </c>
      <c r="I2784" s="687">
        <f>SUM(I2785:I2787)</f>
        <v>0</v>
      </c>
      <c r="J2784" s="243" t="str">
        <f t="shared" si="781"/>
        <v/>
      </c>
      <c r="K2784" s="244"/>
      <c r="L2784" s="316">
        <f>SUM(L2785:L2787)</f>
        <v>0</v>
      </c>
      <c r="M2784" s="317">
        <f>SUM(M2785:M2787)</f>
        <v>0</v>
      </c>
      <c r="N2784" s="425">
        <f>SUM(N2785:N2787)</f>
        <v>0</v>
      </c>
      <c r="O2784" s="426">
        <f>SUM(O2785:O2787)</f>
        <v>0</v>
      </c>
      <c r="P2784" s="244"/>
      <c r="Q2784" s="663"/>
      <c r="R2784" s="664"/>
      <c r="S2784" s="664"/>
      <c r="T2784" s="664"/>
      <c r="U2784" s="664"/>
      <c r="V2784" s="664"/>
      <c r="W2784" s="710"/>
      <c r="X2784" s="313">
        <f t="shared" si="782"/>
        <v>0</v>
      </c>
    </row>
    <row r="2785" spans="2:24" ht="18.600000000000001" hidden="1" thickBot="1">
      <c r="B2785" s="136"/>
      <c r="C2785" s="144">
        <v>1901</v>
      </c>
      <c r="D2785" s="138" t="s">
        <v>286</v>
      </c>
      <c r="E2785" s="702"/>
      <c r="F2785" s="449"/>
      <c r="G2785" s="245"/>
      <c r="H2785" s="245"/>
      <c r="I2785" s="476">
        <f>F2785+G2785+H2785</f>
        <v>0</v>
      </c>
      <c r="J2785" s="243" t="str">
        <f t="shared" si="781"/>
        <v/>
      </c>
      <c r="K2785" s="244"/>
      <c r="L2785" s="423"/>
      <c r="M2785" s="252"/>
      <c r="N2785" s="315">
        <f>I2785</f>
        <v>0</v>
      </c>
      <c r="O2785" s="424">
        <f>L2785+M2785-N2785</f>
        <v>0</v>
      </c>
      <c r="P2785" s="244"/>
      <c r="Q2785" s="661"/>
      <c r="R2785" s="665"/>
      <c r="S2785" s="665"/>
      <c r="T2785" s="665"/>
      <c r="U2785" s="665"/>
      <c r="V2785" s="665"/>
      <c r="W2785" s="709"/>
      <c r="X2785" s="313">
        <f t="shared" si="782"/>
        <v>0</v>
      </c>
    </row>
    <row r="2786" spans="2:24" ht="18.600000000000001" hidden="1" thickBot="1">
      <c r="B2786" s="136"/>
      <c r="C2786" s="137">
        <v>1981</v>
      </c>
      <c r="D2786" s="139" t="s">
        <v>287</v>
      </c>
      <c r="E2786" s="702"/>
      <c r="F2786" s="449"/>
      <c r="G2786" s="245"/>
      <c r="H2786" s="245"/>
      <c r="I2786" s="476">
        <f>F2786+G2786+H2786</f>
        <v>0</v>
      </c>
      <c r="J2786" s="243" t="str">
        <f t="shared" si="781"/>
        <v/>
      </c>
      <c r="K2786" s="244"/>
      <c r="L2786" s="423"/>
      <c r="M2786" s="252"/>
      <c r="N2786" s="315">
        <f>I2786</f>
        <v>0</v>
      </c>
      <c r="O2786" s="424">
        <f>L2786+M2786-N2786</f>
        <v>0</v>
      </c>
      <c r="P2786" s="244"/>
      <c r="Q2786" s="661"/>
      <c r="R2786" s="665"/>
      <c r="S2786" s="665"/>
      <c r="T2786" s="665"/>
      <c r="U2786" s="665"/>
      <c r="V2786" s="665"/>
      <c r="W2786" s="709"/>
      <c r="X2786" s="313">
        <f t="shared" si="782"/>
        <v>0</v>
      </c>
    </row>
    <row r="2787" spans="2:24" ht="18.600000000000001" hidden="1" thickBot="1">
      <c r="B2787" s="136"/>
      <c r="C2787" s="142">
        <v>1991</v>
      </c>
      <c r="D2787" s="141" t="s">
        <v>288</v>
      </c>
      <c r="E2787" s="702"/>
      <c r="F2787" s="449"/>
      <c r="G2787" s="245"/>
      <c r="H2787" s="245"/>
      <c r="I2787" s="476">
        <f>F2787+G2787+H2787</f>
        <v>0</v>
      </c>
      <c r="J2787" s="243" t="str">
        <f t="shared" si="781"/>
        <v/>
      </c>
      <c r="K2787" s="244"/>
      <c r="L2787" s="423"/>
      <c r="M2787" s="252"/>
      <c r="N2787" s="315">
        <f>I2787</f>
        <v>0</v>
      </c>
      <c r="O2787" s="424">
        <f>L2787+M2787-N2787</f>
        <v>0</v>
      </c>
      <c r="P2787" s="244"/>
      <c r="Q2787" s="661"/>
      <c r="R2787" s="665"/>
      <c r="S2787" s="665"/>
      <c r="T2787" s="665"/>
      <c r="U2787" s="665"/>
      <c r="V2787" s="665"/>
      <c r="W2787" s="709"/>
      <c r="X2787" s="313">
        <f t="shared" si="782"/>
        <v>0</v>
      </c>
    </row>
    <row r="2788" spans="2:24" ht="18.600000000000001" hidden="1" thickBot="1">
      <c r="B2788" s="684">
        <v>2100</v>
      </c>
      <c r="C2788" s="946" t="s">
        <v>1066</v>
      </c>
      <c r="D2788" s="946"/>
      <c r="E2788" s="685"/>
      <c r="F2788" s="686">
        <f>SUM(F2789:F2793)</f>
        <v>0</v>
      </c>
      <c r="G2788" s="687">
        <f>SUM(G2789:G2793)</f>
        <v>0</v>
      </c>
      <c r="H2788" s="687">
        <f>SUM(H2789:H2793)</f>
        <v>0</v>
      </c>
      <c r="I2788" s="687">
        <f>SUM(I2789:I2793)</f>
        <v>0</v>
      </c>
      <c r="J2788" s="243" t="str">
        <f t="shared" si="781"/>
        <v/>
      </c>
      <c r="K2788" s="244"/>
      <c r="L2788" s="316">
        <f>SUM(L2789:L2793)</f>
        <v>0</v>
      </c>
      <c r="M2788" s="317">
        <f>SUM(M2789:M2793)</f>
        <v>0</v>
      </c>
      <c r="N2788" s="425">
        <f>SUM(N2789:N2793)</f>
        <v>0</v>
      </c>
      <c r="O2788" s="426">
        <f>SUM(O2789:O2793)</f>
        <v>0</v>
      </c>
      <c r="P2788" s="244"/>
      <c r="Q2788" s="663"/>
      <c r="R2788" s="664"/>
      <c r="S2788" s="664"/>
      <c r="T2788" s="664"/>
      <c r="U2788" s="664"/>
      <c r="V2788" s="664"/>
      <c r="W2788" s="710"/>
      <c r="X2788" s="313">
        <f t="shared" si="782"/>
        <v>0</v>
      </c>
    </row>
    <row r="2789" spans="2:24" ht="18.600000000000001" hidden="1" thickBot="1">
      <c r="B2789" s="136"/>
      <c r="C2789" s="144">
        <v>2110</v>
      </c>
      <c r="D2789" s="147" t="s">
        <v>226</v>
      </c>
      <c r="E2789" s="702"/>
      <c r="F2789" s="449"/>
      <c r="G2789" s="245"/>
      <c r="H2789" s="245"/>
      <c r="I2789" s="476">
        <f>F2789+G2789+H2789</f>
        <v>0</v>
      </c>
      <c r="J2789" s="243" t="str">
        <f t="shared" si="781"/>
        <v/>
      </c>
      <c r="K2789" s="244"/>
      <c r="L2789" s="423"/>
      <c r="M2789" s="252"/>
      <c r="N2789" s="315">
        <f>I2789</f>
        <v>0</v>
      </c>
      <c r="O2789" s="424">
        <f>L2789+M2789-N2789</f>
        <v>0</v>
      </c>
      <c r="P2789" s="244"/>
      <c r="Q2789" s="661"/>
      <c r="R2789" s="665"/>
      <c r="S2789" s="665"/>
      <c r="T2789" s="665"/>
      <c r="U2789" s="665"/>
      <c r="V2789" s="665"/>
      <c r="W2789" s="709"/>
      <c r="X2789" s="313">
        <f t="shared" si="782"/>
        <v>0</v>
      </c>
    </row>
    <row r="2790" spans="2:24" ht="18.600000000000001" hidden="1" thickBot="1">
      <c r="B2790" s="171"/>
      <c r="C2790" s="137">
        <v>2120</v>
      </c>
      <c r="D2790" s="159" t="s">
        <v>227</v>
      </c>
      <c r="E2790" s="702"/>
      <c r="F2790" s="449"/>
      <c r="G2790" s="245"/>
      <c r="H2790" s="245"/>
      <c r="I2790" s="476">
        <f>F2790+G2790+H2790</f>
        <v>0</v>
      </c>
      <c r="J2790" s="243" t="str">
        <f t="shared" si="781"/>
        <v/>
      </c>
      <c r="K2790" s="244"/>
      <c r="L2790" s="423"/>
      <c r="M2790" s="252"/>
      <c r="N2790" s="315">
        <f>I2790</f>
        <v>0</v>
      </c>
      <c r="O2790" s="424">
        <f>L2790+M2790-N2790</f>
        <v>0</v>
      </c>
      <c r="P2790" s="244"/>
      <c r="Q2790" s="661"/>
      <c r="R2790" s="665"/>
      <c r="S2790" s="665"/>
      <c r="T2790" s="665"/>
      <c r="U2790" s="665"/>
      <c r="V2790" s="665"/>
      <c r="W2790" s="709"/>
      <c r="X2790" s="313">
        <f t="shared" si="782"/>
        <v>0</v>
      </c>
    </row>
    <row r="2791" spans="2:24" ht="18.600000000000001" hidden="1" thickBot="1">
      <c r="B2791" s="171"/>
      <c r="C2791" s="137">
        <v>2125</v>
      </c>
      <c r="D2791" s="156" t="s">
        <v>1059</v>
      </c>
      <c r="E2791" s="702"/>
      <c r="F2791" s="592">
        <v>0</v>
      </c>
      <c r="G2791" s="592">
        <v>0</v>
      </c>
      <c r="H2791" s="592">
        <v>0</v>
      </c>
      <c r="I2791" s="476">
        <f>F2791+G2791+H2791</f>
        <v>0</v>
      </c>
      <c r="J2791" s="243" t="str">
        <f t="shared" si="781"/>
        <v/>
      </c>
      <c r="K2791" s="244"/>
      <c r="L2791" s="423"/>
      <c r="M2791" s="252"/>
      <c r="N2791" s="315">
        <f>I2791</f>
        <v>0</v>
      </c>
      <c r="O2791" s="424">
        <f>L2791+M2791-N2791</f>
        <v>0</v>
      </c>
      <c r="P2791" s="244"/>
      <c r="Q2791" s="661"/>
      <c r="R2791" s="665"/>
      <c r="S2791" s="665"/>
      <c r="T2791" s="665"/>
      <c r="U2791" s="665"/>
      <c r="V2791" s="665"/>
      <c r="W2791" s="709"/>
      <c r="X2791" s="313">
        <f t="shared" si="782"/>
        <v>0</v>
      </c>
    </row>
    <row r="2792" spans="2:24" ht="18.600000000000001" hidden="1" thickBot="1">
      <c r="B2792" s="143"/>
      <c r="C2792" s="137">
        <v>2140</v>
      </c>
      <c r="D2792" s="159" t="s">
        <v>229</v>
      </c>
      <c r="E2792" s="702"/>
      <c r="F2792" s="592">
        <v>0</v>
      </c>
      <c r="G2792" s="592">
        <v>0</v>
      </c>
      <c r="H2792" s="592">
        <v>0</v>
      </c>
      <c r="I2792" s="476">
        <f>F2792+G2792+H2792</f>
        <v>0</v>
      </c>
      <c r="J2792" s="243" t="str">
        <f t="shared" si="781"/>
        <v/>
      </c>
      <c r="K2792" s="244"/>
      <c r="L2792" s="423"/>
      <c r="M2792" s="252"/>
      <c r="N2792" s="315">
        <f>I2792</f>
        <v>0</v>
      </c>
      <c r="O2792" s="424">
        <f>L2792+M2792-N2792</f>
        <v>0</v>
      </c>
      <c r="P2792" s="244"/>
      <c r="Q2792" s="661"/>
      <c r="R2792" s="665"/>
      <c r="S2792" s="665"/>
      <c r="T2792" s="665"/>
      <c r="U2792" s="665"/>
      <c r="V2792" s="665"/>
      <c r="W2792" s="709"/>
      <c r="X2792" s="313">
        <f t="shared" si="782"/>
        <v>0</v>
      </c>
    </row>
    <row r="2793" spans="2:24" ht="18.600000000000001" hidden="1" thickBot="1">
      <c r="B2793" s="136"/>
      <c r="C2793" s="142">
        <v>2190</v>
      </c>
      <c r="D2793" s="491" t="s">
        <v>230</v>
      </c>
      <c r="E2793" s="702"/>
      <c r="F2793" s="449"/>
      <c r="G2793" s="245"/>
      <c r="H2793" s="245"/>
      <c r="I2793" s="476">
        <f>F2793+G2793+H2793</f>
        <v>0</v>
      </c>
      <c r="J2793" s="243" t="str">
        <f t="shared" si="781"/>
        <v/>
      </c>
      <c r="K2793" s="244"/>
      <c r="L2793" s="423"/>
      <c r="M2793" s="252"/>
      <c r="N2793" s="315">
        <f>I2793</f>
        <v>0</v>
      </c>
      <c r="O2793" s="424">
        <f>L2793+M2793-N2793</f>
        <v>0</v>
      </c>
      <c r="P2793" s="244"/>
      <c r="Q2793" s="661"/>
      <c r="R2793" s="665"/>
      <c r="S2793" s="665"/>
      <c r="T2793" s="665"/>
      <c r="U2793" s="665"/>
      <c r="V2793" s="665"/>
      <c r="W2793" s="709"/>
      <c r="X2793" s="313">
        <f t="shared" si="782"/>
        <v>0</v>
      </c>
    </row>
    <row r="2794" spans="2:24" ht="18.600000000000001" hidden="1" thickBot="1">
      <c r="B2794" s="684">
        <v>2200</v>
      </c>
      <c r="C2794" s="946" t="s">
        <v>231</v>
      </c>
      <c r="D2794" s="946"/>
      <c r="E2794" s="685"/>
      <c r="F2794" s="686">
        <f>SUM(F2795:F2796)</f>
        <v>0</v>
      </c>
      <c r="G2794" s="687">
        <f>SUM(G2795:G2796)</f>
        <v>0</v>
      </c>
      <c r="H2794" s="687">
        <f>SUM(H2795:H2796)</f>
        <v>0</v>
      </c>
      <c r="I2794" s="687">
        <f>SUM(I2795:I2796)</f>
        <v>0</v>
      </c>
      <c r="J2794" s="243" t="str">
        <f t="shared" si="781"/>
        <v/>
      </c>
      <c r="K2794" s="244"/>
      <c r="L2794" s="316">
        <f>SUM(L2795:L2796)</f>
        <v>0</v>
      </c>
      <c r="M2794" s="317">
        <f>SUM(M2795:M2796)</f>
        <v>0</v>
      </c>
      <c r="N2794" s="425">
        <f>SUM(N2795:N2796)</f>
        <v>0</v>
      </c>
      <c r="O2794" s="426">
        <f>SUM(O2795:O2796)</f>
        <v>0</v>
      </c>
      <c r="P2794" s="244"/>
      <c r="Q2794" s="663"/>
      <c r="R2794" s="664"/>
      <c r="S2794" s="664"/>
      <c r="T2794" s="664"/>
      <c r="U2794" s="664"/>
      <c r="V2794" s="664"/>
      <c r="W2794" s="710"/>
      <c r="X2794" s="313">
        <f t="shared" si="782"/>
        <v>0</v>
      </c>
    </row>
    <row r="2795" spans="2:24" ht="18.600000000000001" hidden="1" thickBot="1">
      <c r="B2795" s="136"/>
      <c r="C2795" s="137">
        <v>2221</v>
      </c>
      <c r="D2795" s="139" t="s">
        <v>1439</v>
      </c>
      <c r="E2795" s="702"/>
      <c r="F2795" s="449"/>
      <c r="G2795" s="245"/>
      <c r="H2795" s="245"/>
      <c r="I2795" s="476">
        <f>F2795+G2795+H2795</f>
        <v>0</v>
      </c>
      <c r="J2795" s="243" t="str">
        <f t="shared" si="781"/>
        <v/>
      </c>
      <c r="K2795" s="244"/>
      <c r="L2795" s="423"/>
      <c r="M2795" s="252"/>
      <c r="N2795" s="315">
        <f t="shared" ref="N2795:N2803" si="783">I2795</f>
        <v>0</v>
      </c>
      <c r="O2795" s="424">
        <f t="shared" ref="O2795:O2803" si="784">L2795+M2795-N2795</f>
        <v>0</v>
      </c>
      <c r="P2795" s="244"/>
      <c r="Q2795" s="661"/>
      <c r="R2795" s="665"/>
      <c r="S2795" s="665"/>
      <c r="T2795" s="665"/>
      <c r="U2795" s="665"/>
      <c r="V2795" s="665"/>
      <c r="W2795" s="709"/>
      <c r="X2795" s="313">
        <f t="shared" si="782"/>
        <v>0</v>
      </c>
    </row>
    <row r="2796" spans="2:24" ht="18.600000000000001" hidden="1" thickBot="1">
      <c r="B2796" s="136"/>
      <c r="C2796" s="142">
        <v>2224</v>
      </c>
      <c r="D2796" s="141" t="s">
        <v>232</v>
      </c>
      <c r="E2796" s="702"/>
      <c r="F2796" s="449"/>
      <c r="G2796" s="245"/>
      <c r="H2796" s="245"/>
      <c r="I2796" s="476">
        <f>F2796+G2796+H2796</f>
        <v>0</v>
      </c>
      <c r="J2796" s="243" t="str">
        <f t="shared" si="781"/>
        <v/>
      </c>
      <c r="K2796" s="244"/>
      <c r="L2796" s="423"/>
      <c r="M2796" s="252"/>
      <c r="N2796" s="315">
        <f t="shared" si="783"/>
        <v>0</v>
      </c>
      <c r="O2796" s="424">
        <f t="shared" si="784"/>
        <v>0</v>
      </c>
      <c r="P2796" s="244"/>
      <c r="Q2796" s="661"/>
      <c r="R2796" s="665"/>
      <c r="S2796" s="665"/>
      <c r="T2796" s="665"/>
      <c r="U2796" s="665"/>
      <c r="V2796" s="665"/>
      <c r="W2796" s="709"/>
      <c r="X2796" s="313">
        <f t="shared" si="782"/>
        <v>0</v>
      </c>
    </row>
    <row r="2797" spans="2:24" ht="18.600000000000001" hidden="1" thickBot="1">
      <c r="B2797" s="684">
        <v>2500</v>
      </c>
      <c r="C2797" s="949" t="s">
        <v>233</v>
      </c>
      <c r="D2797" s="949"/>
      <c r="E2797" s="685"/>
      <c r="F2797" s="688"/>
      <c r="G2797" s="689"/>
      <c r="H2797" s="689"/>
      <c r="I2797" s="690">
        <f>F2797+G2797+H2797</f>
        <v>0</v>
      </c>
      <c r="J2797" s="243" t="str">
        <f t="shared" si="781"/>
        <v/>
      </c>
      <c r="K2797" s="244"/>
      <c r="L2797" s="428"/>
      <c r="M2797" s="254"/>
      <c r="N2797" s="315">
        <f t="shared" si="783"/>
        <v>0</v>
      </c>
      <c r="O2797" s="424">
        <f t="shared" si="784"/>
        <v>0</v>
      </c>
      <c r="P2797" s="244"/>
      <c r="Q2797" s="663"/>
      <c r="R2797" s="664"/>
      <c r="S2797" s="665"/>
      <c r="T2797" s="665"/>
      <c r="U2797" s="664"/>
      <c r="V2797" s="665"/>
      <c r="W2797" s="709"/>
      <c r="X2797" s="313">
        <f t="shared" si="782"/>
        <v>0</v>
      </c>
    </row>
    <row r="2798" spans="2:24" ht="18.600000000000001" hidden="1" thickBot="1">
      <c r="B2798" s="684">
        <v>2600</v>
      </c>
      <c r="C2798" s="952" t="s">
        <v>234</v>
      </c>
      <c r="D2798" s="962"/>
      <c r="E2798" s="685"/>
      <c r="F2798" s="688"/>
      <c r="G2798" s="689"/>
      <c r="H2798" s="689"/>
      <c r="I2798" s="690">
        <f>F2798+G2798+H2798</f>
        <v>0</v>
      </c>
      <c r="J2798" s="243" t="str">
        <f t="shared" si="781"/>
        <v/>
      </c>
      <c r="K2798" s="244"/>
      <c r="L2798" s="428"/>
      <c r="M2798" s="254"/>
      <c r="N2798" s="315">
        <f t="shared" si="783"/>
        <v>0</v>
      </c>
      <c r="O2798" s="424">
        <f t="shared" si="784"/>
        <v>0</v>
      </c>
      <c r="P2798" s="244"/>
      <c r="Q2798" s="663"/>
      <c r="R2798" s="664"/>
      <c r="S2798" s="665"/>
      <c r="T2798" s="665"/>
      <c r="U2798" s="664"/>
      <c r="V2798" s="665"/>
      <c r="W2798" s="709"/>
      <c r="X2798" s="313">
        <f t="shared" si="782"/>
        <v>0</v>
      </c>
    </row>
    <row r="2799" spans="2:24" ht="18.600000000000001" hidden="1" thickBot="1">
      <c r="B2799" s="684">
        <v>2700</v>
      </c>
      <c r="C2799" s="952" t="s">
        <v>235</v>
      </c>
      <c r="D2799" s="962"/>
      <c r="E2799" s="685"/>
      <c r="F2799" s="688"/>
      <c r="G2799" s="689"/>
      <c r="H2799" s="689"/>
      <c r="I2799" s="690">
        <f>F2799+G2799+H2799</f>
        <v>0</v>
      </c>
      <c r="J2799" s="243" t="str">
        <f t="shared" si="781"/>
        <v/>
      </c>
      <c r="K2799" s="244"/>
      <c r="L2799" s="428"/>
      <c r="M2799" s="254"/>
      <c r="N2799" s="315">
        <f t="shared" si="783"/>
        <v>0</v>
      </c>
      <c r="O2799" s="424">
        <f t="shared" si="784"/>
        <v>0</v>
      </c>
      <c r="P2799" s="244"/>
      <c r="Q2799" s="663"/>
      <c r="R2799" s="664"/>
      <c r="S2799" s="665"/>
      <c r="T2799" s="665"/>
      <c r="U2799" s="664"/>
      <c r="V2799" s="665"/>
      <c r="W2799" s="709"/>
      <c r="X2799" s="313">
        <f t="shared" si="782"/>
        <v>0</v>
      </c>
    </row>
    <row r="2800" spans="2:24" ht="18.600000000000001" hidden="1" thickBot="1">
      <c r="B2800" s="684">
        <v>2800</v>
      </c>
      <c r="C2800" s="952" t="s">
        <v>1681</v>
      </c>
      <c r="D2800" s="962"/>
      <c r="E2800" s="685"/>
      <c r="F2800" s="686">
        <f>SUM(F2801:F2803)</f>
        <v>0</v>
      </c>
      <c r="G2800" s="687">
        <f>SUM(G2801:G2803)</f>
        <v>0</v>
      </c>
      <c r="H2800" s="687">
        <f>SUM(H2801:H2803)</f>
        <v>0</v>
      </c>
      <c r="I2800" s="687">
        <f>SUM(I2801:I2803)</f>
        <v>0</v>
      </c>
      <c r="J2800" s="243" t="str">
        <f t="shared" si="781"/>
        <v/>
      </c>
      <c r="K2800" s="244"/>
      <c r="L2800" s="428"/>
      <c r="M2800" s="254"/>
      <c r="N2800" s="315">
        <f t="shared" si="783"/>
        <v>0</v>
      </c>
      <c r="O2800" s="424">
        <f t="shared" si="784"/>
        <v>0</v>
      </c>
      <c r="P2800" s="244"/>
      <c r="Q2800" s="663"/>
      <c r="R2800" s="664"/>
      <c r="S2800" s="665"/>
      <c r="T2800" s="665"/>
      <c r="U2800" s="664"/>
      <c r="V2800" s="665"/>
      <c r="W2800" s="709"/>
      <c r="X2800" s="313">
        <f t="shared" si="782"/>
        <v>0</v>
      </c>
    </row>
    <row r="2801" spans="2:24" ht="18.600000000000001" hidden="1" thickBot="1">
      <c r="B2801" s="136"/>
      <c r="C2801" s="144">
        <v>2810</v>
      </c>
      <c r="D2801" s="138" t="s">
        <v>1880</v>
      </c>
      <c r="E2801" s="702"/>
      <c r="F2801" s="449"/>
      <c r="G2801" s="245"/>
      <c r="H2801" s="245"/>
      <c r="I2801" s="476"/>
      <c r="J2801" s="243" t="str">
        <f t="shared" si="781"/>
        <v/>
      </c>
      <c r="K2801" s="244"/>
      <c r="L2801" s="423"/>
      <c r="M2801" s="252"/>
      <c r="N2801" s="315">
        <f t="shared" si="783"/>
        <v>0</v>
      </c>
      <c r="O2801" s="424">
        <f t="shared" si="784"/>
        <v>0</v>
      </c>
      <c r="P2801" s="244"/>
      <c r="Q2801" s="661"/>
      <c r="R2801" s="665"/>
      <c r="S2801" s="665"/>
      <c r="T2801" s="665"/>
      <c r="U2801" s="665"/>
      <c r="V2801" s="665"/>
      <c r="W2801" s="709"/>
      <c r="X2801" s="313">
        <f t="shared" si="782"/>
        <v>0</v>
      </c>
    </row>
    <row r="2802" spans="2:24" ht="18.600000000000001" hidden="1" thickBot="1">
      <c r="B2802" s="136"/>
      <c r="C2802" s="137">
        <v>2820</v>
      </c>
      <c r="D2802" s="139" t="s">
        <v>1881</v>
      </c>
      <c r="E2802" s="702"/>
      <c r="F2802" s="449"/>
      <c r="G2802" s="245"/>
      <c r="H2802" s="245"/>
      <c r="I2802" s="476">
        <f>F2802+G2802+H2802</f>
        <v>0</v>
      </c>
      <c r="J2802" s="243" t="str">
        <f t="shared" si="781"/>
        <v/>
      </c>
      <c r="K2802" s="244"/>
      <c r="L2802" s="423"/>
      <c r="M2802" s="252"/>
      <c r="N2802" s="315">
        <f t="shared" si="783"/>
        <v>0</v>
      </c>
      <c r="O2802" s="424">
        <f t="shared" si="784"/>
        <v>0</v>
      </c>
      <c r="P2802" s="244"/>
      <c r="Q2802" s="661"/>
      <c r="R2802" s="665"/>
      <c r="S2802" s="665"/>
      <c r="T2802" s="665"/>
      <c r="U2802" s="665"/>
      <c r="V2802" s="665"/>
      <c r="W2802" s="709"/>
      <c r="X2802" s="313">
        <f t="shared" si="782"/>
        <v>0</v>
      </c>
    </row>
    <row r="2803" spans="2:24" ht="31.8" hidden="1" thickBot="1">
      <c r="B2803" s="136"/>
      <c r="C2803" s="142">
        <v>2890</v>
      </c>
      <c r="D2803" s="141" t="s">
        <v>1882</v>
      </c>
      <c r="E2803" s="702"/>
      <c r="F2803" s="449"/>
      <c r="G2803" s="245"/>
      <c r="H2803" s="245"/>
      <c r="I2803" s="476">
        <f>F2803+G2803+H2803</f>
        <v>0</v>
      </c>
      <c r="J2803" s="243" t="str">
        <f t="shared" si="781"/>
        <v/>
      </c>
      <c r="K2803" s="244"/>
      <c r="L2803" s="423"/>
      <c r="M2803" s="252"/>
      <c r="N2803" s="315">
        <f t="shared" si="783"/>
        <v>0</v>
      </c>
      <c r="O2803" s="424">
        <f t="shared" si="784"/>
        <v>0</v>
      </c>
      <c r="P2803" s="244"/>
      <c r="Q2803" s="661"/>
      <c r="R2803" s="665"/>
      <c r="S2803" s="665"/>
      <c r="T2803" s="665"/>
      <c r="U2803" s="665"/>
      <c r="V2803" s="665"/>
      <c r="W2803" s="709"/>
      <c r="X2803" s="313">
        <f t="shared" si="782"/>
        <v>0</v>
      </c>
    </row>
    <row r="2804" spans="2:24" ht="18.600000000000001" hidden="1" thickBot="1">
      <c r="B2804" s="684">
        <v>2900</v>
      </c>
      <c r="C2804" s="948" t="s">
        <v>236</v>
      </c>
      <c r="D2804" s="966"/>
      <c r="E2804" s="685"/>
      <c r="F2804" s="686">
        <f>SUM(F2805:F2812)</f>
        <v>0</v>
      </c>
      <c r="G2804" s="687">
        <f>SUM(G2805:G2812)</f>
        <v>0</v>
      </c>
      <c r="H2804" s="687">
        <f>SUM(H2805:H2812)</f>
        <v>0</v>
      </c>
      <c r="I2804" s="687">
        <f>SUM(I2805:I2812)</f>
        <v>0</v>
      </c>
      <c r="J2804" s="243" t="str">
        <f t="shared" si="781"/>
        <v/>
      </c>
      <c r="K2804" s="244"/>
      <c r="L2804" s="316">
        <f>SUM(L2805:L2812)</f>
        <v>0</v>
      </c>
      <c r="M2804" s="317">
        <f>SUM(M2805:M2812)</f>
        <v>0</v>
      </c>
      <c r="N2804" s="425">
        <f>SUM(N2805:N2812)</f>
        <v>0</v>
      </c>
      <c r="O2804" s="426">
        <f>SUM(O2805:O2812)</f>
        <v>0</v>
      </c>
      <c r="P2804" s="244"/>
      <c r="Q2804" s="663"/>
      <c r="R2804" s="664"/>
      <c r="S2804" s="664"/>
      <c r="T2804" s="664"/>
      <c r="U2804" s="664"/>
      <c r="V2804" s="664"/>
      <c r="W2804" s="710"/>
      <c r="X2804" s="313">
        <f t="shared" si="782"/>
        <v>0</v>
      </c>
    </row>
    <row r="2805" spans="2:24" ht="18.600000000000001" hidden="1" thickBot="1">
      <c r="B2805" s="172"/>
      <c r="C2805" s="144">
        <v>2910</v>
      </c>
      <c r="D2805" s="319" t="s">
        <v>1718</v>
      </c>
      <c r="E2805" s="702"/>
      <c r="F2805" s="449"/>
      <c r="G2805" s="245"/>
      <c r="H2805" s="245"/>
      <c r="I2805" s="476">
        <f t="shared" ref="I2805:I2812" si="785">F2805+G2805+H2805</f>
        <v>0</v>
      </c>
      <c r="J2805" s="243" t="str">
        <f t="shared" si="781"/>
        <v/>
      </c>
      <c r="K2805" s="244"/>
      <c r="L2805" s="423"/>
      <c r="M2805" s="252"/>
      <c r="N2805" s="315">
        <f t="shared" ref="N2805:N2812" si="786">I2805</f>
        <v>0</v>
      </c>
      <c r="O2805" s="424">
        <f t="shared" ref="O2805:O2812" si="787">L2805+M2805-N2805</f>
        <v>0</v>
      </c>
      <c r="P2805" s="244"/>
      <c r="Q2805" s="661"/>
      <c r="R2805" s="665"/>
      <c r="S2805" s="665"/>
      <c r="T2805" s="665"/>
      <c r="U2805" s="665"/>
      <c r="V2805" s="665"/>
      <c r="W2805" s="709"/>
      <c r="X2805" s="313">
        <f t="shared" si="782"/>
        <v>0</v>
      </c>
    </row>
    <row r="2806" spans="2:24" ht="18.600000000000001" hidden="1" thickBot="1">
      <c r="B2806" s="172"/>
      <c r="C2806" s="144">
        <v>2920</v>
      </c>
      <c r="D2806" s="319" t="s">
        <v>237</v>
      </c>
      <c r="E2806" s="702"/>
      <c r="F2806" s="449"/>
      <c r="G2806" s="245"/>
      <c r="H2806" s="245"/>
      <c r="I2806" s="476">
        <f t="shared" si="785"/>
        <v>0</v>
      </c>
      <c r="J2806" s="243" t="str">
        <f t="shared" si="781"/>
        <v/>
      </c>
      <c r="K2806" s="244"/>
      <c r="L2806" s="423"/>
      <c r="M2806" s="252"/>
      <c r="N2806" s="315">
        <f t="shared" si="786"/>
        <v>0</v>
      </c>
      <c r="O2806" s="424">
        <f t="shared" si="787"/>
        <v>0</v>
      </c>
      <c r="P2806" s="244"/>
      <c r="Q2806" s="661"/>
      <c r="R2806" s="665"/>
      <c r="S2806" s="665"/>
      <c r="T2806" s="665"/>
      <c r="U2806" s="665"/>
      <c r="V2806" s="665"/>
      <c r="W2806" s="709"/>
      <c r="X2806" s="313">
        <f t="shared" si="782"/>
        <v>0</v>
      </c>
    </row>
    <row r="2807" spans="2:24" ht="33" hidden="1" thickBot="1">
      <c r="B2807" s="172"/>
      <c r="C2807" s="168">
        <v>2969</v>
      </c>
      <c r="D2807" s="320" t="s">
        <v>238</v>
      </c>
      <c r="E2807" s="702"/>
      <c r="F2807" s="449"/>
      <c r="G2807" s="245"/>
      <c r="H2807" s="245"/>
      <c r="I2807" s="476">
        <f t="shared" si="785"/>
        <v>0</v>
      </c>
      <c r="J2807" s="243" t="str">
        <f t="shared" si="781"/>
        <v/>
      </c>
      <c r="K2807" s="244"/>
      <c r="L2807" s="423"/>
      <c r="M2807" s="252"/>
      <c r="N2807" s="315">
        <f t="shared" si="786"/>
        <v>0</v>
      </c>
      <c r="O2807" s="424">
        <f t="shared" si="787"/>
        <v>0</v>
      </c>
      <c r="P2807" s="244"/>
      <c r="Q2807" s="661"/>
      <c r="R2807" s="665"/>
      <c r="S2807" s="665"/>
      <c r="T2807" s="665"/>
      <c r="U2807" s="665"/>
      <c r="V2807" s="665"/>
      <c r="W2807" s="709"/>
      <c r="X2807" s="313">
        <f t="shared" si="782"/>
        <v>0</v>
      </c>
    </row>
    <row r="2808" spans="2:24" ht="33" hidden="1" thickBot="1">
      <c r="B2808" s="172"/>
      <c r="C2808" s="168">
        <v>2970</v>
      </c>
      <c r="D2808" s="320" t="s">
        <v>239</v>
      </c>
      <c r="E2808" s="702"/>
      <c r="F2808" s="449"/>
      <c r="G2808" s="245"/>
      <c r="H2808" s="245"/>
      <c r="I2808" s="476">
        <f t="shared" si="785"/>
        <v>0</v>
      </c>
      <c r="J2808" s="243" t="str">
        <f t="shared" si="781"/>
        <v/>
      </c>
      <c r="K2808" s="244"/>
      <c r="L2808" s="423"/>
      <c r="M2808" s="252"/>
      <c r="N2808" s="315">
        <f t="shared" si="786"/>
        <v>0</v>
      </c>
      <c r="O2808" s="424">
        <f t="shared" si="787"/>
        <v>0</v>
      </c>
      <c r="P2808" s="244"/>
      <c r="Q2808" s="661"/>
      <c r="R2808" s="665"/>
      <c r="S2808" s="665"/>
      <c r="T2808" s="665"/>
      <c r="U2808" s="665"/>
      <c r="V2808" s="665"/>
      <c r="W2808" s="709"/>
      <c r="X2808" s="313">
        <f t="shared" si="782"/>
        <v>0</v>
      </c>
    </row>
    <row r="2809" spans="2:24" ht="18.600000000000001" hidden="1" thickBot="1">
      <c r="B2809" s="172"/>
      <c r="C2809" s="166">
        <v>2989</v>
      </c>
      <c r="D2809" s="321" t="s">
        <v>240</v>
      </c>
      <c r="E2809" s="702"/>
      <c r="F2809" s="449"/>
      <c r="G2809" s="245"/>
      <c r="H2809" s="245"/>
      <c r="I2809" s="476">
        <f t="shared" si="785"/>
        <v>0</v>
      </c>
      <c r="J2809" s="243" t="str">
        <f t="shared" si="781"/>
        <v/>
      </c>
      <c r="K2809" s="244"/>
      <c r="L2809" s="423"/>
      <c r="M2809" s="252"/>
      <c r="N2809" s="315">
        <f t="shared" si="786"/>
        <v>0</v>
      </c>
      <c r="O2809" s="424">
        <f t="shared" si="787"/>
        <v>0</v>
      </c>
      <c r="P2809" s="244"/>
      <c r="Q2809" s="661"/>
      <c r="R2809" s="665"/>
      <c r="S2809" s="665"/>
      <c r="T2809" s="665"/>
      <c r="U2809" s="665"/>
      <c r="V2809" s="665"/>
      <c r="W2809" s="709"/>
      <c r="X2809" s="313">
        <f t="shared" si="782"/>
        <v>0</v>
      </c>
    </row>
    <row r="2810" spans="2:24" ht="33" hidden="1" thickBot="1">
      <c r="B2810" s="136"/>
      <c r="C2810" s="137">
        <v>2990</v>
      </c>
      <c r="D2810" s="322" t="s">
        <v>1699</v>
      </c>
      <c r="E2810" s="702"/>
      <c r="F2810" s="449"/>
      <c r="G2810" s="245"/>
      <c r="H2810" s="245"/>
      <c r="I2810" s="476">
        <f t="shared" si="785"/>
        <v>0</v>
      </c>
      <c r="J2810" s="243" t="str">
        <f t="shared" si="781"/>
        <v/>
      </c>
      <c r="K2810" s="244"/>
      <c r="L2810" s="423"/>
      <c r="M2810" s="252"/>
      <c r="N2810" s="315">
        <f t="shared" si="786"/>
        <v>0</v>
      </c>
      <c r="O2810" s="424">
        <f t="shared" si="787"/>
        <v>0</v>
      </c>
      <c r="P2810" s="244"/>
      <c r="Q2810" s="661"/>
      <c r="R2810" s="665"/>
      <c r="S2810" s="665"/>
      <c r="T2810" s="665"/>
      <c r="U2810" s="665"/>
      <c r="V2810" s="665"/>
      <c r="W2810" s="709"/>
      <c r="X2810" s="313">
        <f t="shared" si="782"/>
        <v>0</v>
      </c>
    </row>
    <row r="2811" spans="2:24" ht="18.600000000000001" hidden="1" thickBot="1">
      <c r="B2811" s="136"/>
      <c r="C2811" s="137">
        <v>2991</v>
      </c>
      <c r="D2811" s="322" t="s">
        <v>241</v>
      </c>
      <c r="E2811" s="702"/>
      <c r="F2811" s="449"/>
      <c r="G2811" s="245"/>
      <c r="H2811" s="245"/>
      <c r="I2811" s="476">
        <f t="shared" si="785"/>
        <v>0</v>
      </c>
      <c r="J2811" s="243" t="str">
        <f t="shared" si="781"/>
        <v/>
      </c>
      <c r="K2811" s="244"/>
      <c r="L2811" s="423"/>
      <c r="M2811" s="252"/>
      <c r="N2811" s="315">
        <f t="shared" si="786"/>
        <v>0</v>
      </c>
      <c r="O2811" s="424">
        <f t="shared" si="787"/>
        <v>0</v>
      </c>
      <c r="P2811" s="244"/>
      <c r="Q2811" s="661"/>
      <c r="R2811" s="665"/>
      <c r="S2811" s="665"/>
      <c r="T2811" s="665"/>
      <c r="U2811" s="665"/>
      <c r="V2811" s="665"/>
      <c r="W2811" s="709"/>
      <c r="X2811" s="313">
        <f t="shared" si="782"/>
        <v>0</v>
      </c>
    </row>
    <row r="2812" spans="2:24" ht="18.600000000000001" hidden="1" thickBot="1">
      <c r="B2812" s="136"/>
      <c r="C2812" s="142">
        <v>2992</v>
      </c>
      <c r="D2812" s="154" t="s">
        <v>242</v>
      </c>
      <c r="E2812" s="702"/>
      <c r="F2812" s="449"/>
      <c r="G2812" s="245"/>
      <c r="H2812" s="245"/>
      <c r="I2812" s="476">
        <f t="shared" si="785"/>
        <v>0</v>
      </c>
      <c r="J2812" s="243" t="str">
        <f t="shared" ref="J2812:J2843" si="788">(IF($E2812&lt;&gt;0,$J$2,IF($I2812&lt;&gt;0,$J$2,"")))</f>
        <v/>
      </c>
      <c r="K2812" s="244"/>
      <c r="L2812" s="423"/>
      <c r="M2812" s="252"/>
      <c r="N2812" s="315">
        <f t="shared" si="786"/>
        <v>0</v>
      </c>
      <c r="O2812" s="424">
        <f t="shared" si="787"/>
        <v>0</v>
      </c>
      <c r="P2812" s="244"/>
      <c r="Q2812" s="661"/>
      <c r="R2812" s="665"/>
      <c r="S2812" s="665"/>
      <c r="T2812" s="665"/>
      <c r="U2812" s="665"/>
      <c r="V2812" s="665"/>
      <c r="W2812" s="709"/>
      <c r="X2812" s="313">
        <f t="shared" ref="X2812:X2843" si="789">T2812-U2812-V2812-W2812</f>
        <v>0</v>
      </c>
    </row>
    <row r="2813" spans="2:24" ht="18.600000000000001" hidden="1" thickBot="1">
      <c r="B2813" s="684">
        <v>3300</v>
      </c>
      <c r="C2813" s="948" t="s">
        <v>1738</v>
      </c>
      <c r="D2813" s="948"/>
      <c r="E2813" s="685"/>
      <c r="F2813" s="671">
        <v>0</v>
      </c>
      <c r="G2813" s="671">
        <v>0</v>
      </c>
      <c r="H2813" s="671">
        <v>0</v>
      </c>
      <c r="I2813" s="687">
        <f>SUM(I2814:I2818)</f>
        <v>0</v>
      </c>
      <c r="J2813" s="243" t="str">
        <f t="shared" si="788"/>
        <v/>
      </c>
      <c r="K2813" s="244"/>
      <c r="L2813" s="663"/>
      <c r="M2813" s="664"/>
      <c r="N2813" s="664"/>
      <c r="O2813" s="710"/>
      <c r="P2813" s="244"/>
      <c r="Q2813" s="663"/>
      <c r="R2813" s="664"/>
      <c r="S2813" s="664"/>
      <c r="T2813" s="664"/>
      <c r="U2813" s="664"/>
      <c r="V2813" s="664"/>
      <c r="W2813" s="710"/>
      <c r="X2813" s="313">
        <f t="shared" si="789"/>
        <v>0</v>
      </c>
    </row>
    <row r="2814" spans="2:24" ht="18.600000000000001" hidden="1" thickBot="1">
      <c r="B2814" s="143"/>
      <c r="C2814" s="144">
        <v>3301</v>
      </c>
      <c r="D2814" s="460" t="s">
        <v>243</v>
      </c>
      <c r="E2814" s="702"/>
      <c r="F2814" s="592">
        <v>0</v>
      </c>
      <c r="G2814" s="592">
        <v>0</v>
      </c>
      <c r="H2814" s="592">
        <v>0</v>
      </c>
      <c r="I2814" s="476">
        <f t="shared" ref="I2814:I2821" si="790">F2814+G2814+H2814</f>
        <v>0</v>
      </c>
      <c r="J2814" s="243" t="str">
        <f t="shared" si="788"/>
        <v/>
      </c>
      <c r="K2814" s="244"/>
      <c r="L2814" s="661"/>
      <c r="M2814" s="665"/>
      <c r="N2814" s="665"/>
      <c r="O2814" s="709"/>
      <c r="P2814" s="244"/>
      <c r="Q2814" s="661"/>
      <c r="R2814" s="665"/>
      <c r="S2814" s="665"/>
      <c r="T2814" s="665"/>
      <c r="U2814" s="665"/>
      <c r="V2814" s="665"/>
      <c r="W2814" s="709"/>
      <c r="X2814" s="313">
        <f t="shared" si="789"/>
        <v>0</v>
      </c>
    </row>
    <row r="2815" spans="2:24" ht="18.600000000000001" hidden="1" thickBot="1">
      <c r="B2815" s="143"/>
      <c r="C2815" s="168">
        <v>3302</v>
      </c>
      <c r="D2815" s="461" t="s">
        <v>1060</v>
      </c>
      <c r="E2815" s="702"/>
      <c r="F2815" s="592">
        <v>0</v>
      </c>
      <c r="G2815" s="592">
        <v>0</v>
      </c>
      <c r="H2815" s="592">
        <v>0</v>
      </c>
      <c r="I2815" s="476">
        <f t="shared" si="790"/>
        <v>0</v>
      </c>
      <c r="J2815" s="243" t="str">
        <f t="shared" si="788"/>
        <v/>
      </c>
      <c r="K2815" s="244"/>
      <c r="L2815" s="661"/>
      <c r="M2815" s="665"/>
      <c r="N2815" s="665"/>
      <c r="O2815" s="709"/>
      <c r="P2815" s="244"/>
      <c r="Q2815" s="661"/>
      <c r="R2815" s="665"/>
      <c r="S2815" s="665"/>
      <c r="T2815" s="665"/>
      <c r="U2815" s="665"/>
      <c r="V2815" s="665"/>
      <c r="W2815" s="709"/>
      <c r="X2815" s="313">
        <f t="shared" si="789"/>
        <v>0</v>
      </c>
    </row>
    <row r="2816" spans="2:24" ht="18.600000000000001" hidden="1" thickBot="1">
      <c r="B2816" s="143"/>
      <c r="C2816" s="166">
        <v>3304</v>
      </c>
      <c r="D2816" s="462" t="s">
        <v>245</v>
      </c>
      <c r="E2816" s="702"/>
      <c r="F2816" s="592">
        <v>0</v>
      </c>
      <c r="G2816" s="592">
        <v>0</v>
      </c>
      <c r="H2816" s="592">
        <v>0</v>
      </c>
      <c r="I2816" s="476">
        <f t="shared" si="790"/>
        <v>0</v>
      </c>
      <c r="J2816" s="243" t="str">
        <f t="shared" si="788"/>
        <v/>
      </c>
      <c r="K2816" s="244"/>
      <c r="L2816" s="661"/>
      <c r="M2816" s="665"/>
      <c r="N2816" s="665"/>
      <c r="O2816" s="709"/>
      <c r="P2816" s="244"/>
      <c r="Q2816" s="661"/>
      <c r="R2816" s="665"/>
      <c r="S2816" s="665"/>
      <c r="T2816" s="665"/>
      <c r="U2816" s="665"/>
      <c r="V2816" s="665"/>
      <c r="W2816" s="709"/>
      <c r="X2816" s="313">
        <f t="shared" si="789"/>
        <v>0</v>
      </c>
    </row>
    <row r="2817" spans="2:24" ht="47.4" hidden="1" thickBot="1">
      <c r="B2817" s="143"/>
      <c r="C2817" s="142">
        <v>3306</v>
      </c>
      <c r="D2817" s="463" t="s">
        <v>1883</v>
      </c>
      <c r="E2817" s="702"/>
      <c r="F2817" s="592">
        <v>0</v>
      </c>
      <c r="G2817" s="592">
        <v>0</v>
      </c>
      <c r="H2817" s="592">
        <v>0</v>
      </c>
      <c r="I2817" s="476">
        <f t="shared" si="790"/>
        <v>0</v>
      </c>
      <c r="J2817" s="243" t="str">
        <f t="shared" si="788"/>
        <v/>
      </c>
      <c r="K2817" s="244"/>
      <c r="L2817" s="661"/>
      <c r="M2817" s="665"/>
      <c r="N2817" s="665"/>
      <c r="O2817" s="709"/>
      <c r="P2817" s="244"/>
      <c r="Q2817" s="661"/>
      <c r="R2817" s="665"/>
      <c r="S2817" s="665"/>
      <c r="T2817" s="665"/>
      <c r="U2817" s="665"/>
      <c r="V2817" s="665"/>
      <c r="W2817" s="709"/>
      <c r="X2817" s="313">
        <f t="shared" si="789"/>
        <v>0</v>
      </c>
    </row>
    <row r="2818" spans="2:24" ht="18.600000000000001" hidden="1" thickBot="1">
      <c r="B2818" s="143"/>
      <c r="C2818" s="142">
        <v>3307</v>
      </c>
      <c r="D2818" s="463" t="s">
        <v>1771</v>
      </c>
      <c r="E2818" s="702"/>
      <c r="F2818" s="592">
        <v>0</v>
      </c>
      <c r="G2818" s="592">
        <v>0</v>
      </c>
      <c r="H2818" s="592">
        <v>0</v>
      </c>
      <c r="I2818" s="476">
        <f t="shared" si="790"/>
        <v>0</v>
      </c>
      <c r="J2818" s="243" t="str">
        <f t="shared" si="788"/>
        <v/>
      </c>
      <c r="K2818" s="244"/>
      <c r="L2818" s="661"/>
      <c r="M2818" s="665"/>
      <c r="N2818" s="665"/>
      <c r="O2818" s="709"/>
      <c r="P2818" s="244"/>
      <c r="Q2818" s="661"/>
      <c r="R2818" s="665"/>
      <c r="S2818" s="665"/>
      <c r="T2818" s="665"/>
      <c r="U2818" s="665"/>
      <c r="V2818" s="665"/>
      <c r="W2818" s="709"/>
      <c r="X2818" s="313">
        <f t="shared" si="789"/>
        <v>0</v>
      </c>
    </row>
    <row r="2819" spans="2:24" ht="18.600000000000001" hidden="1" thickBot="1">
      <c r="B2819" s="684">
        <v>3900</v>
      </c>
      <c r="C2819" s="949" t="s">
        <v>246</v>
      </c>
      <c r="D2819" s="950"/>
      <c r="E2819" s="685"/>
      <c r="F2819" s="671">
        <v>0</v>
      </c>
      <c r="G2819" s="671">
        <v>0</v>
      </c>
      <c r="H2819" s="671">
        <v>0</v>
      </c>
      <c r="I2819" s="690">
        <f t="shared" si="790"/>
        <v>0</v>
      </c>
      <c r="J2819" s="243" t="str">
        <f t="shared" si="788"/>
        <v/>
      </c>
      <c r="K2819" s="244"/>
      <c r="L2819" s="428"/>
      <c r="M2819" s="254"/>
      <c r="N2819" s="317">
        <f>I2819</f>
        <v>0</v>
      </c>
      <c r="O2819" s="424">
        <f>L2819+M2819-N2819</f>
        <v>0</v>
      </c>
      <c r="P2819" s="244"/>
      <c r="Q2819" s="428"/>
      <c r="R2819" s="254"/>
      <c r="S2819" s="429">
        <f>+IF(+(L2819+M2819)&gt;=I2819,+M2819,+(+I2819-L2819))</f>
        <v>0</v>
      </c>
      <c r="T2819" s="315">
        <f>Q2819+R2819-S2819</f>
        <v>0</v>
      </c>
      <c r="U2819" s="254"/>
      <c r="V2819" s="254"/>
      <c r="W2819" s="253"/>
      <c r="X2819" s="313">
        <f t="shared" si="789"/>
        <v>0</v>
      </c>
    </row>
    <row r="2820" spans="2:24" ht="18.600000000000001" hidden="1" thickBot="1">
      <c r="B2820" s="684">
        <v>4000</v>
      </c>
      <c r="C2820" s="951" t="s">
        <v>247</v>
      </c>
      <c r="D2820" s="951"/>
      <c r="E2820" s="685"/>
      <c r="F2820" s="688"/>
      <c r="G2820" s="689"/>
      <c r="H2820" s="689"/>
      <c r="I2820" s="690">
        <f t="shared" si="790"/>
        <v>0</v>
      </c>
      <c r="J2820" s="243" t="str">
        <f t="shared" si="788"/>
        <v/>
      </c>
      <c r="K2820" s="244"/>
      <c r="L2820" s="428"/>
      <c r="M2820" s="254"/>
      <c r="N2820" s="317">
        <f>I2820</f>
        <v>0</v>
      </c>
      <c r="O2820" s="424">
        <f>L2820+M2820-N2820</f>
        <v>0</v>
      </c>
      <c r="P2820" s="244"/>
      <c r="Q2820" s="663"/>
      <c r="R2820" s="664"/>
      <c r="S2820" s="664"/>
      <c r="T2820" s="665"/>
      <c r="U2820" s="664"/>
      <c r="V2820" s="664"/>
      <c r="W2820" s="709"/>
      <c r="X2820" s="313">
        <f t="shared" si="789"/>
        <v>0</v>
      </c>
    </row>
    <row r="2821" spans="2:24" ht="18.600000000000001" hidden="1" thickBot="1">
      <c r="B2821" s="684">
        <v>4100</v>
      </c>
      <c r="C2821" s="951" t="s">
        <v>248</v>
      </c>
      <c r="D2821" s="951"/>
      <c r="E2821" s="685"/>
      <c r="F2821" s="671">
        <v>0</v>
      </c>
      <c r="G2821" s="671">
        <v>0</v>
      </c>
      <c r="H2821" s="671">
        <v>0</v>
      </c>
      <c r="I2821" s="690">
        <f t="shared" si="790"/>
        <v>0</v>
      </c>
      <c r="J2821" s="243" t="str">
        <f t="shared" si="788"/>
        <v/>
      </c>
      <c r="K2821" s="244"/>
      <c r="L2821" s="663"/>
      <c r="M2821" s="664"/>
      <c r="N2821" s="664"/>
      <c r="O2821" s="710"/>
      <c r="P2821" s="244"/>
      <c r="Q2821" s="663"/>
      <c r="R2821" s="664"/>
      <c r="S2821" s="664"/>
      <c r="T2821" s="664"/>
      <c r="U2821" s="664"/>
      <c r="V2821" s="664"/>
      <c r="W2821" s="710"/>
      <c r="X2821" s="313">
        <f t="shared" si="789"/>
        <v>0</v>
      </c>
    </row>
    <row r="2822" spans="2:24" ht="18.600000000000001" hidden="1" thickBot="1">
      <c r="B2822" s="684">
        <v>4200</v>
      </c>
      <c r="C2822" s="948" t="s">
        <v>249</v>
      </c>
      <c r="D2822" s="966"/>
      <c r="E2822" s="685"/>
      <c r="F2822" s="686">
        <f>SUM(F2823:F2828)</f>
        <v>0</v>
      </c>
      <c r="G2822" s="687">
        <f>SUM(G2823:G2828)</f>
        <v>0</v>
      </c>
      <c r="H2822" s="687">
        <f>SUM(H2823:H2828)</f>
        <v>0</v>
      </c>
      <c r="I2822" s="687">
        <f>SUM(I2823:I2828)</f>
        <v>0</v>
      </c>
      <c r="J2822" s="243" t="str">
        <f t="shared" si="788"/>
        <v/>
      </c>
      <c r="K2822" s="244"/>
      <c r="L2822" s="316">
        <f>SUM(L2823:L2828)</f>
        <v>0</v>
      </c>
      <c r="M2822" s="317">
        <f>SUM(M2823:M2828)</f>
        <v>0</v>
      </c>
      <c r="N2822" s="425">
        <f>SUM(N2823:N2828)</f>
        <v>0</v>
      </c>
      <c r="O2822" s="426">
        <f>SUM(O2823:O2828)</f>
        <v>0</v>
      </c>
      <c r="P2822" s="244"/>
      <c r="Q2822" s="316">
        <f t="shared" ref="Q2822:W2822" si="791">SUM(Q2823:Q2828)</f>
        <v>0</v>
      </c>
      <c r="R2822" s="317">
        <f t="shared" si="791"/>
        <v>0</v>
      </c>
      <c r="S2822" s="317">
        <f t="shared" si="791"/>
        <v>0</v>
      </c>
      <c r="T2822" s="317">
        <f t="shared" si="791"/>
        <v>0</v>
      </c>
      <c r="U2822" s="317">
        <f t="shared" si="791"/>
        <v>0</v>
      </c>
      <c r="V2822" s="317">
        <f t="shared" si="791"/>
        <v>0</v>
      </c>
      <c r="W2822" s="426">
        <f t="shared" si="791"/>
        <v>0</v>
      </c>
      <c r="X2822" s="313">
        <f t="shared" si="789"/>
        <v>0</v>
      </c>
    </row>
    <row r="2823" spans="2:24" ht="18.600000000000001" hidden="1" thickBot="1">
      <c r="B2823" s="173"/>
      <c r="C2823" s="144">
        <v>4201</v>
      </c>
      <c r="D2823" s="138" t="s">
        <v>250</v>
      </c>
      <c r="E2823" s="702"/>
      <c r="F2823" s="449"/>
      <c r="G2823" s="245"/>
      <c r="H2823" s="245"/>
      <c r="I2823" s="476">
        <f t="shared" ref="I2823:I2828" si="792">F2823+G2823+H2823</f>
        <v>0</v>
      </c>
      <c r="J2823" s="243" t="str">
        <f t="shared" si="788"/>
        <v/>
      </c>
      <c r="K2823" s="244"/>
      <c r="L2823" s="423"/>
      <c r="M2823" s="252"/>
      <c r="N2823" s="315">
        <f t="shared" ref="N2823:N2828" si="793">I2823</f>
        <v>0</v>
      </c>
      <c r="O2823" s="424">
        <f t="shared" ref="O2823:O2828" si="794">L2823+M2823-N2823</f>
        <v>0</v>
      </c>
      <c r="P2823" s="244"/>
      <c r="Q2823" s="423"/>
      <c r="R2823" s="252"/>
      <c r="S2823" s="429">
        <f t="shared" ref="S2823:S2828" si="795">+IF(+(L2823+M2823)&gt;=I2823,+M2823,+(+I2823-L2823))</f>
        <v>0</v>
      </c>
      <c r="T2823" s="315">
        <f t="shared" ref="T2823:T2828" si="796">Q2823+R2823-S2823</f>
        <v>0</v>
      </c>
      <c r="U2823" s="252"/>
      <c r="V2823" s="252"/>
      <c r="W2823" s="253"/>
      <c r="X2823" s="313">
        <f t="shared" si="789"/>
        <v>0</v>
      </c>
    </row>
    <row r="2824" spans="2:24" ht="18.600000000000001" hidden="1" thickBot="1">
      <c r="B2824" s="173"/>
      <c r="C2824" s="137">
        <v>4202</v>
      </c>
      <c r="D2824" s="139" t="s">
        <v>251</v>
      </c>
      <c r="E2824" s="702"/>
      <c r="F2824" s="449"/>
      <c r="G2824" s="245"/>
      <c r="H2824" s="245"/>
      <c r="I2824" s="476">
        <f t="shared" si="792"/>
        <v>0</v>
      </c>
      <c r="J2824" s="243" t="str">
        <f t="shared" si="788"/>
        <v/>
      </c>
      <c r="K2824" s="244"/>
      <c r="L2824" s="423"/>
      <c r="M2824" s="252"/>
      <c r="N2824" s="315">
        <f t="shared" si="793"/>
        <v>0</v>
      </c>
      <c r="O2824" s="424">
        <f t="shared" si="794"/>
        <v>0</v>
      </c>
      <c r="P2824" s="244"/>
      <c r="Q2824" s="423"/>
      <c r="R2824" s="252"/>
      <c r="S2824" s="429">
        <f t="shared" si="795"/>
        <v>0</v>
      </c>
      <c r="T2824" s="315">
        <f t="shared" si="796"/>
        <v>0</v>
      </c>
      <c r="U2824" s="252"/>
      <c r="V2824" s="252"/>
      <c r="W2824" s="253"/>
      <c r="X2824" s="313">
        <f t="shared" si="789"/>
        <v>0</v>
      </c>
    </row>
    <row r="2825" spans="2:24" ht="18.600000000000001" hidden="1" thickBot="1">
      <c r="B2825" s="173"/>
      <c r="C2825" s="137">
        <v>4214</v>
      </c>
      <c r="D2825" s="139" t="s">
        <v>252</v>
      </c>
      <c r="E2825" s="702"/>
      <c r="F2825" s="449"/>
      <c r="G2825" s="245"/>
      <c r="H2825" s="245"/>
      <c r="I2825" s="476">
        <f t="shared" si="792"/>
        <v>0</v>
      </c>
      <c r="J2825" s="243" t="str">
        <f t="shared" si="788"/>
        <v/>
      </c>
      <c r="K2825" s="244"/>
      <c r="L2825" s="423"/>
      <c r="M2825" s="252"/>
      <c r="N2825" s="315">
        <f t="shared" si="793"/>
        <v>0</v>
      </c>
      <c r="O2825" s="424">
        <f t="shared" si="794"/>
        <v>0</v>
      </c>
      <c r="P2825" s="244"/>
      <c r="Q2825" s="423"/>
      <c r="R2825" s="252"/>
      <c r="S2825" s="429">
        <f t="shared" si="795"/>
        <v>0</v>
      </c>
      <c r="T2825" s="315">
        <f t="shared" si="796"/>
        <v>0</v>
      </c>
      <c r="U2825" s="252"/>
      <c r="V2825" s="252"/>
      <c r="W2825" s="253"/>
      <c r="X2825" s="313">
        <f t="shared" si="789"/>
        <v>0</v>
      </c>
    </row>
    <row r="2826" spans="2:24" ht="18.600000000000001" hidden="1" thickBot="1">
      <c r="B2826" s="173"/>
      <c r="C2826" s="137">
        <v>4217</v>
      </c>
      <c r="D2826" s="139" t="s">
        <v>253</v>
      </c>
      <c r="E2826" s="702"/>
      <c r="F2826" s="449"/>
      <c r="G2826" s="245"/>
      <c r="H2826" s="245"/>
      <c r="I2826" s="476">
        <f t="shared" si="792"/>
        <v>0</v>
      </c>
      <c r="J2826" s="243" t="str">
        <f t="shared" si="788"/>
        <v/>
      </c>
      <c r="K2826" s="244"/>
      <c r="L2826" s="423"/>
      <c r="M2826" s="252"/>
      <c r="N2826" s="315">
        <f t="shared" si="793"/>
        <v>0</v>
      </c>
      <c r="O2826" s="424">
        <f t="shared" si="794"/>
        <v>0</v>
      </c>
      <c r="P2826" s="244"/>
      <c r="Q2826" s="423"/>
      <c r="R2826" s="252"/>
      <c r="S2826" s="429">
        <f t="shared" si="795"/>
        <v>0</v>
      </c>
      <c r="T2826" s="315">
        <f t="shared" si="796"/>
        <v>0</v>
      </c>
      <c r="U2826" s="252"/>
      <c r="V2826" s="252"/>
      <c r="W2826" s="253"/>
      <c r="X2826" s="313">
        <f t="shared" si="789"/>
        <v>0</v>
      </c>
    </row>
    <row r="2827" spans="2:24" ht="18.600000000000001" hidden="1" thickBot="1">
      <c r="B2827" s="173"/>
      <c r="C2827" s="137">
        <v>4218</v>
      </c>
      <c r="D2827" s="145" t="s">
        <v>254</v>
      </c>
      <c r="E2827" s="702"/>
      <c r="F2827" s="449"/>
      <c r="G2827" s="245"/>
      <c r="H2827" s="245"/>
      <c r="I2827" s="476">
        <f t="shared" si="792"/>
        <v>0</v>
      </c>
      <c r="J2827" s="243" t="str">
        <f t="shared" si="788"/>
        <v/>
      </c>
      <c r="K2827" s="244"/>
      <c r="L2827" s="423"/>
      <c r="M2827" s="252"/>
      <c r="N2827" s="315">
        <f t="shared" si="793"/>
        <v>0</v>
      </c>
      <c r="O2827" s="424">
        <f t="shared" si="794"/>
        <v>0</v>
      </c>
      <c r="P2827" s="244"/>
      <c r="Q2827" s="423"/>
      <c r="R2827" s="252"/>
      <c r="S2827" s="429">
        <f t="shared" si="795"/>
        <v>0</v>
      </c>
      <c r="T2827" s="315">
        <f t="shared" si="796"/>
        <v>0</v>
      </c>
      <c r="U2827" s="252"/>
      <c r="V2827" s="252"/>
      <c r="W2827" s="253"/>
      <c r="X2827" s="313">
        <f t="shared" si="789"/>
        <v>0</v>
      </c>
    </row>
    <row r="2828" spans="2:24" ht="18.600000000000001" hidden="1" thickBot="1">
      <c r="B2828" s="173"/>
      <c r="C2828" s="137">
        <v>4219</v>
      </c>
      <c r="D2828" s="156" t="s">
        <v>255</v>
      </c>
      <c r="E2828" s="702"/>
      <c r="F2828" s="449"/>
      <c r="G2828" s="245"/>
      <c r="H2828" s="245"/>
      <c r="I2828" s="476">
        <f t="shared" si="792"/>
        <v>0</v>
      </c>
      <c r="J2828" s="243" t="str">
        <f t="shared" si="788"/>
        <v/>
      </c>
      <c r="K2828" s="244"/>
      <c r="L2828" s="423"/>
      <c r="M2828" s="252"/>
      <c r="N2828" s="315">
        <f t="shared" si="793"/>
        <v>0</v>
      </c>
      <c r="O2828" s="424">
        <f t="shared" si="794"/>
        <v>0</v>
      </c>
      <c r="P2828" s="244"/>
      <c r="Q2828" s="423"/>
      <c r="R2828" s="252"/>
      <c r="S2828" s="429">
        <f t="shared" si="795"/>
        <v>0</v>
      </c>
      <c r="T2828" s="315">
        <f t="shared" si="796"/>
        <v>0</v>
      </c>
      <c r="U2828" s="252"/>
      <c r="V2828" s="252"/>
      <c r="W2828" s="253"/>
      <c r="X2828" s="313">
        <f t="shared" si="789"/>
        <v>0</v>
      </c>
    </row>
    <row r="2829" spans="2:24" ht="18.600000000000001" hidden="1" thickBot="1">
      <c r="B2829" s="684">
        <v>4300</v>
      </c>
      <c r="C2829" s="946" t="s">
        <v>1683</v>
      </c>
      <c r="D2829" s="946"/>
      <c r="E2829" s="685"/>
      <c r="F2829" s="686">
        <f>SUM(F2830:F2832)</f>
        <v>0</v>
      </c>
      <c r="G2829" s="687">
        <f>SUM(G2830:G2832)</f>
        <v>0</v>
      </c>
      <c r="H2829" s="687">
        <f>SUM(H2830:H2832)</f>
        <v>0</v>
      </c>
      <c r="I2829" s="687">
        <f>SUM(I2830:I2832)</f>
        <v>0</v>
      </c>
      <c r="J2829" s="243" t="str">
        <f t="shared" si="788"/>
        <v/>
      </c>
      <c r="K2829" s="244"/>
      <c r="L2829" s="316">
        <f>SUM(L2830:L2832)</f>
        <v>0</v>
      </c>
      <c r="M2829" s="317">
        <f>SUM(M2830:M2832)</f>
        <v>0</v>
      </c>
      <c r="N2829" s="425">
        <f>SUM(N2830:N2832)</f>
        <v>0</v>
      </c>
      <c r="O2829" s="426">
        <f>SUM(O2830:O2832)</f>
        <v>0</v>
      </c>
      <c r="P2829" s="244"/>
      <c r="Q2829" s="316">
        <f t="shared" ref="Q2829:W2829" si="797">SUM(Q2830:Q2832)</f>
        <v>0</v>
      </c>
      <c r="R2829" s="317">
        <f t="shared" si="797"/>
        <v>0</v>
      </c>
      <c r="S2829" s="317">
        <f t="shared" si="797"/>
        <v>0</v>
      </c>
      <c r="T2829" s="317">
        <f t="shared" si="797"/>
        <v>0</v>
      </c>
      <c r="U2829" s="317">
        <f t="shared" si="797"/>
        <v>0</v>
      </c>
      <c r="V2829" s="317">
        <f t="shared" si="797"/>
        <v>0</v>
      </c>
      <c r="W2829" s="426">
        <f t="shared" si="797"/>
        <v>0</v>
      </c>
      <c r="X2829" s="313">
        <f t="shared" si="789"/>
        <v>0</v>
      </c>
    </row>
    <row r="2830" spans="2:24" ht="18.600000000000001" hidden="1" thickBot="1">
      <c r="B2830" s="173"/>
      <c r="C2830" s="144">
        <v>4301</v>
      </c>
      <c r="D2830" s="163" t="s">
        <v>256</v>
      </c>
      <c r="E2830" s="702"/>
      <c r="F2830" s="449"/>
      <c r="G2830" s="245"/>
      <c r="H2830" s="245"/>
      <c r="I2830" s="476">
        <f t="shared" ref="I2830:I2835" si="798">F2830+G2830+H2830</f>
        <v>0</v>
      </c>
      <c r="J2830" s="243" t="str">
        <f t="shared" si="788"/>
        <v/>
      </c>
      <c r="K2830" s="244"/>
      <c r="L2830" s="423"/>
      <c r="M2830" s="252"/>
      <c r="N2830" s="315">
        <f t="shared" ref="N2830:N2835" si="799">I2830</f>
        <v>0</v>
      </c>
      <c r="O2830" s="424">
        <f t="shared" ref="O2830:O2835" si="800">L2830+M2830-N2830</f>
        <v>0</v>
      </c>
      <c r="P2830" s="244"/>
      <c r="Q2830" s="423"/>
      <c r="R2830" s="252"/>
      <c r="S2830" s="429">
        <f t="shared" ref="S2830:S2835" si="801">+IF(+(L2830+M2830)&gt;=I2830,+M2830,+(+I2830-L2830))</f>
        <v>0</v>
      </c>
      <c r="T2830" s="315">
        <f t="shared" ref="T2830:T2835" si="802">Q2830+R2830-S2830</f>
        <v>0</v>
      </c>
      <c r="U2830" s="252"/>
      <c r="V2830" s="252"/>
      <c r="W2830" s="253"/>
      <c r="X2830" s="313">
        <f t="shared" si="789"/>
        <v>0</v>
      </c>
    </row>
    <row r="2831" spans="2:24" ht="18.600000000000001" hidden="1" thickBot="1">
      <c r="B2831" s="173"/>
      <c r="C2831" s="137">
        <v>4302</v>
      </c>
      <c r="D2831" s="139" t="s">
        <v>1061</v>
      </c>
      <c r="E2831" s="702"/>
      <c r="F2831" s="449"/>
      <c r="G2831" s="245"/>
      <c r="H2831" s="245"/>
      <c r="I2831" s="476">
        <f t="shared" si="798"/>
        <v>0</v>
      </c>
      <c r="J2831" s="243" t="str">
        <f t="shared" si="788"/>
        <v/>
      </c>
      <c r="K2831" s="244"/>
      <c r="L2831" s="423"/>
      <c r="M2831" s="252"/>
      <c r="N2831" s="315">
        <f t="shared" si="799"/>
        <v>0</v>
      </c>
      <c r="O2831" s="424">
        <f t="shared" si="800"/>
        <v>0</v>
      </c>
      <c r="P2831" s="244"/>
      <c r="Q2831" s="423"/>
      <c r="R2831" s="252"/>
      <c r="S2831" s="429">
        <f t="shared" si="801"/>
        <v>0</v>
      </c>
      <c r="T2831" s="315">
        <f t="shared" si="802"/>
        <v>0</v>
      </c>
      <c r="U2831" s="252"/>
      <c r="V2831" s="252"/>
      <c r="W2831" s="253"/>
      <c r="X2831" s="313">
        <f t="shared" si="789"/>
        <v>0</v>
      </c>
    </row>
    <row r="2832" spans="2:24" ht="18.600000000000001" hidden="1" thickBot="1">
      <c r="B2832" s="173"/>
      <c r="C2832" s="142">
        <v>4309</v>
      </c>
      <c r="D2832" s="148" t="s">
        <v>258</v>
      </c>
      <c r="E2832" s="702"/>
      <c r="F2832" s="449"/>
      <c r="G2832" s="245"/>
      <c r="H2832" s="245"/>
      <c r="I2832" s="476">
        <f t="shared" si="798"/>
        <v>0</v>
      </c>
      <c r="J2832" s="243" t="str">
        <f t="shared" si="788"/>
        <v/>
      </c>
      <c r="K2832" s="244"/>
      <c r="L2832" s="423"/>
      <c r="M2832" s="252"/>
      <c r="N2832" s="315">
        <f t="shared" si="799"/>
        <v>0</v>
      </c>
      <c r="O2832" s="424">
        <f t="shared" si="800"/>
        <v>0</v>
      </c>
      <c r="P2832" s="244"/>
      <c r="Q2832" s="423"/>
      <c r="R2832" s="252"/>
      <c r="S2832" s="429">
        <f t="shared" si="801"/>
        <v>0</v>
      </c>
      <c r="T2832" s="315">
        <f t="shared" si="802"/>
        <v>0</v>
      </c>
      <c r="U2832" s="252"/>
      <c r="V2832" s="252"/>
      <c r="W2832" s="253"/>
      <c r="X2832" s="313">
        <f t="shared" si="789"/>
        <v>0</v>
      </c>
    </row>
    <row r="2833" spans="2:24" ht="18.600000000000001" hidden="1" thickBot="1">
      <c r="B2833" s="684">
        <v>4400</v>
      </c>
      <c r="C2833" s="949" t="s">
        <v>1684</v>
      </c>
      <c r="D2833" s="949"/>
      <c r="E2833" s="685"/>
      <c r="F2833" s="688"/>
      <c r="G2833" s="689"/>
      <c r="H2833" s="689"/>
      <c r="I2833" s="690">
        <f t="shared" si="798"/>
        <v>0</v>
      </c>
      <c r="J2833" s="243" t="str">
        <f t="shared" si="788"/>
        <v/>
      </c>
      <c r="K2833" s="244"/>
      <c r="L2833" s="428"/>
      <c r="M2833" s="254"/>
      <c r="N2833" s="317">
        <f t="shared" si="799"/>
        <v>0</v>
      </c>
      <c r="O2833" s="424">
        <f t="shared" si="800"/>
        <v>0</v>
      </c>
      <c r="P2833" s="244"/>
      <c r="Q2833" s="428"/>
      <c r="R2833" s="254"/>
      <c r="S2833" s="429">
        <f t="shared" si="801"/>
        <v>0</v>
      </c>
      <c r="T2833" s="315">
        <f t="shared" si="802"/>
        <v>0</v>
      </c>
      <c r="U2833" s="254"/>
      <c r="V2833" s="254"/>
      <c r="W2833" s="253"/>
      <c r="X2833" s="313">
        <f t="shared" si="789"/>
        <v>0</v>
      </c>
    </row>
    <row r="2834" spans="2:24" ht="18.600000000000001" hidden="1" thickBot="1">
      <c r="B2834" s="684">
        <v>4500</v>
      </c>
      <c r="C2834" s="951" t="s">
        <v>1685</v>
      </c>
      <c r="D2834" s="951"/>
      <c r="E2834" s="685"/>
      <c r="F2834" s="688"/>
      <c r="G2834" s="689"/>
      <c r="H2834" s="689"/>
      <c r="I2834" s="690">
        <f t="shared" si="798"/>
        <v>0</v>
      </c>
      <c r="J2834" s="243" t="str">
        <f t="shared" si="788"/>
        <v/>
      </c>
      <c r="K2834" s="244"/>
      <c r="L2834" s="428"/>
      <c r="M2834" s="254"/>
      <c r="N2834" s="317">
        <f t="shared" si="799"/>
        <v>0</v>
      </c>
      <c r="O2834" s="424">
        <f t="shared" si="800"/>
        <v>0</v>
      </c>
      <c r="P2834" s="244"/>
      <c r="Q2834" s="428"/>
      <c r="R2834" s="254"/>
      <c r="S2834" s="429">
        <f t="shared" si="801"/>
        <v>0</v>
      </c>
      <c r="T2834" s="315">
        <f t="shared" si="802"/>
        <v>0</v>
      </c>
      <c r="U2834" s="254"/>
      <c r="V2834" s="254"/>
      <c r="W2834" s="253"/>
      <c r="X2834" s="313">
        <f t="shared" si="789"/>
        <v>0</v>
      </c>
    </row>
    <row r="2835" spans="2:24" ht="18.600000000000001" hidden="1" thickBot="1">
      <c r="B2835" s="684">
        <v>4600</v>
      </c>
      <c r="C2835" s="952" t="s">
        <v>259</v>
      </c>
      <c r="D2835" s="953"/>
      <c r="E2835" s="685"/>
      <c r="F2835" s="688"/>
      <c r="G2835" s="689"/>
      <c r="H2835" s="689"/>
      <c r="I2835" s="690">
        <f t="shared" si="798"/>
        <v>0</v>
      </c>
      <c r="J2835" s="243" t="str">
        <f t="shared" si="788"/>
        <v/>
      </c>
      <c r="K2835" s="244"/>
      <c r="L2835" s="428"/>
      <c r="M2835" s="254"/>
      <c r="N2835" s="317">
        <f t="shared" si="799"/>
        <v>0</v>
      </c>
      <c r="O2835" s="424">
        <f t="shared" si="800"/>
        <v>0</v>
      </c>
      <c r="P2835" s="244"/>
      <c r="Q2835" s="428"/>
      <c r="R2835" s="254"/>
      <c r="S2835" s="429">
        <f t="shared" si="801"/>
        <v>0</v>
      </c>
      <c r="T2835" s="315">
        <f t="shared" si="802"/>
        <v>0</v>
      </c>
      <c r="U2835" s="254"/>
      <c r="V2835" s="254"/>
      <c r="W2835" s="253"/>
      <c r="X2835" s="313">
        <f t="shared" si="789"/>
        <v>0</v>
      </c>
    </row>
    <row r="2836" spans="2:24" ht="18.600000000000001" hidden="1" thickBot="1">
      <c r="B2836" s="684">
        <v>4900</v>
      </c>
      <c r="C2836" s="948" t="s">
        <v>289</v>
      </c>
      <c r="D2836" s="948"/>
      <c r="E2836" s="685"/>
      <c r="F2836" s="686">
        <f>+F2837+F2838</f>
        <v>0</v>
      </c>
      <c r="G2836" s="687">
        <f>+G2837+G2838</f>
        <v>0</v>
      </c>
      <c r="H2836" s="687">
        <f>+H2837+H2838</f>
        <v>0</v>
      </c>
      <c r="I2836" s="687">
        <f>+I2837+I2838</f>
        <v>0</v>
      </c>
      <c r="J2836" s="243" t="str">
        <f t="shared" si="788"/>
        <v/>
      </c>
      <c r="K2836" s="244"/>
      <c r="L2836" s="663"/>
      <c r="M2836" s="664"/>
      <c r="N2836" s="664"/>
      <c r="O2836" s="710"/>
      <c r="P2836" s="244"/>
      <c r="Q2836" s="663"/>
      <c r="R2836" s="664"/>
      <c r="S2836" s="664"/>
      <c r="T2836" s="664"/>
      <c r="U2836" s="664"/>
      <c r="V2836" s="664"/>
      <c r="W2836" s="710"/>
      <c r="X2836" s="313">
        <f t="shared" si="789"/>
        <v>0</v>
      </c>
    </row>
    <row r="2837" spans="2:24" ht="18.600000000000001" hidden="1" thickBot="1">
      <c r="B2837" s="173"/>
      <c r="C2837" s="144">
        <v>4901</v>
      </c>
      <c r="D2837" s="174" t="s">
        <v>290</v>
      </c>
      <c r="E2837" s="702"/>
      <c r="F2837" s="449"/>
      <c r="G2837" s="245"/>
      <c r="H2837" s="245"/>
      <c r="I2837" s="476">
        <f>F2837+G2837+H2837</f>
        <v>0</v>
      </c>
      <c r="J2837" s="243" t="str">
        <f t="shared" si="788"/>
        <v/>
      </c>
      <c r="K2837" s="244"/>
      <c r="L2837" s="661"/>
      <c r="M2837" s="665"/>
      <c r="N2837" s="665"/>
      <c r="O2837" s="709"/>
      <c r="P2837" s="244"/>
      <c r="Q2837" s="661"/>
      <c r="R2837" s="665"/>
      <c r="S2837" s="665"/>
      <c r="T2837" s="665"/>
      <c r="U2837" s="665"/>
      <c r="V2837" s="665"/>
      <c r="W2837" s="709"/>
      <c r="X2837" s="313">
        <f t="shared" si="789"/>
        <v>0</v>
      </c>
    </row>
    <row r="2838" spans="2:24" ht="18.600000000000001" hidden="1" thickBot="1">
      <c r="B2838" s="173"/>
      <c r="C2838" s="142">
        <v>4902</v>
      </c>
      <c r="D2838" s="148" t="s">
        <v>291</v>
      </c>
      <c r="E2838" s="702"/>
      <c r="F2838" s="449"/>
      <c r="G2838" s="245"/>
      <c r="H2838" s="245"/>
      <c r="I2838" s="476">
        <f>F2838+G2838+H2838</f>
        <v>0</v>
      </c>
      <c r="J2838" s="243" t="str">
        <f t="shared" si="788"/>
        <v/>
      </c>
      <c r="K2838" s="244"/>
      <c r="L2838" s="661"/>
      <c r="M2838" s="665"/>
      <c r="N2838" s="665"/>
      <c r="O2838" s="709"/>
      <c r="P2838" s="244"/>
      <c r="Q2838" s="661"/>
      <c r="R2838" s="665"/>
      <c r="S2838" s="665"/>
      <c r="T2838" s="665"/>
      <c r="U2838" s="665"/>
      <c r="V2838" s="665"/>
      <c r="W2838" s="709"/>
      <c r="X2838" s="313">
        <f t="shared" si="789"/>
        <v>0</v>
      </c>
    </row>
    <row r="2839" spans="2:24" ht="18.600000000000001" hidden="1" thickBot="1">
      <c r="B2839" s="691">
        <v>5100</v>
      </c>
      <c r="C2839" s="963" t="s">
        <v>260</v>
      </c>
      <c r="D2839" s="963"/>
      <c r="E2839" s="692"/>
      <c r="F2839" s="693"/>
      <c r="G2839" s="694"/>
      <c r="H2839" s="694"/>
      <c r="I2839" s="690">
        <f>F2839+G2839+H2839</f>
        <v>0</v>
      </c>
      <c r="J2839" s="243" t="str">
        <f t="shared" si="788"/>
        <v/>
      </c>
      <c r="K2839" s="244"/>
      <c r="L2839" s="430"/>
      <c r="M2839" s="431"/>
      <c r="N2839" s="327">
        <f>I2839</f>
        <v>0</v>
      </c>
      <c r="O2839" s="424">
        <f>L2839+M2839-N2839</f>
        <v>0</v>
      </c>
      <c r="P2839" s="244"/>
      <c r="Q2839" s="430"/>
      <c r="R2839" s="431"/>
      <c r="S2839" s="429">
        <f>+IF(+(L2839+M2839)&gt;=I2839,+M2839,+(+I2839-L2839))</f>
        <v>0</v>
      </c>
      <c r="T2839" s="315">
        <f>Q2839+R2839-S2839</f>
        <v>0</v>
      </c>
      <c r="U2839" s="431"/>
      <c r="V2839" s="431"/>
      <c r="W2839" s="253"/>
      <c r="X2839" s="313">
        <f t="shared" si="789"/>
        <v>0</v>
      </c>
    </row>
    <row r="2840" spans="2:24" ht="18.600000000000001" thickBot="1">
      <c r="B2840" s="691">
        <v>5200</v>
      </c>
      <c r="C2840" s="947" t="s">
        <v>261</v>
      </c>
      <c r="D2840" s="947"/>
      <c r="E2840" s="692"/>
      <c r="F2840" s="695">
        <f>SUM(F2841:F2847)</f>
        <v>0</v>
      </c>
      <c r="G2840" s="696">
        <f>SUM(G2841:G2847)</f>
        <v>60000</v>
      </c>
      <c r="H2840" s="696">
        <f>SUM(H2841:H2847)</f>
        <v>0</v>
      </c>
      <c r="I2840" s="696">
        <f>SUM(I2841:I2847)</f>
        <v>60000</v>
      </c>
      <c r="J2840" s="243">
        <f t="shared" si="788"/>
        <v>1</v>
      </c>
      <c r="K2840" s="244"/>
      <c r="L2840" s="326">
        <f>SUM(L2841:L2847)</f>
        <v>0</v>
      </c>
      <c r="M2840" s="327">
        <f>SUM(M2841:M2847)</f>
        <v>0</v>
      </c>
      <c r="N2840" s="432">
        <f>SUM(N2841:N2847)</f>
        <v>60000</v>
      </c>
      <c r="O2840" s="433">
        <f>SUM(O2841:O2847)</f>
        <v>-60000</v>
      </c>
      <c r="P2840" s="244"/>
      <c r="Q2840" s="326">
        <f t="shared" ref="Q2840:W2840" si="803">SUM(Q2841:Q2847)</f>
        <v>0</v>
      </c>
      <c r="R2840" s="327">
        <f t="shared" si="803"/>
        <v>0</v>
      </c>
      <c r="S2840" s="327">
        <f t="shared" si="803"/>
        <v>60000</v>
      </c>
      <c r="T2840" s="327">
        <f t="shared" si="803"/>
        <v>-60000</v>
      </c>
      <c r="U2840" s="327">
        <f t="shared" si="803"/>
        <v>0</v>
      </c>
      <c r="V2840" s="327">
        <f t="shared" si="803"/>
        <v>0</v>
      </c>
      <c r="W2840" s="433">
        <f t="shared" si="803"/>
        <v>0</v>
      </c>
      <c r="X2840" s="313">
        <f t="shared" si="789"/>
        <v>-60000</v>
      </c>
    </row>
    <row r="2841" spans="2:24" ht="18.600000000000001" hidden="1" thickBot="1">
      <c r="B2841" s="175"/>
      <c r="C2841" s="176">
        <v>5201</v>
      </c>
      <c r="D2841" s="177" t="s">
        <v>262</v>
      </c>
      <c r="E2841" s="703"/>
      <c r="F2841" s="473"/>
      <c r="G2841" s="434"/>
      <c r="H2841" s="434"/>
      <c r="I2841" s="476">
        <f t="shared" ref="I2841:I2847" si="804">F2841+G2841+H2841</f>
        <v>0</v>
      </c>
      <c r="J2841" s="243" t="str">
        <f t="shared" si="788"/>
        <v/>
      </c>
      <c r="K2841" s="244"/>
      <c r="L2841" s="435"/>
      <c r="M2841" s="436"/>
      <c r="N2841" s="330">
        <f t="shared" ref="N2841:N2847" si="805">I2841</f>
        <v>0</v>
      </c>
      <c r="O2841" s="424">
        <f t="shared" ref="O2841:O2847" si="806">L2841+M2841-N2841</f>
        <v>0</v>
      </c>
      <c r="P2841" s="244"/>
      <c r="Q2841" s="435"/>
      <c r="R2841" s="436"/>
      <c r="S2841" s="429">
        <f t="shared" ref="S2841:S2847" si="807">+IF(+(L2841+M2841)&gt;=I2841,+M2841,+(+I2841-L2841))</f>
        <v>0</v>
      </c>
      <c r="T2841" s="315">
        <f t="shared" ref="T2841:T2847" si="808">Q2841+R2841-S2841</f>
        <v>0</v>
      </c>
      <c r="U2841" s="436"/>
      <c r="V2841" s="436"/>
      <c r="W2841" s="253"/>
      <c r="X2841" s="313">
        <f t="shared" si="789"/>
        <v>0</v>
      </c>
    </row>
    <row r="2842" spans="2:24" ht="18.600000000000001" hidden="1" thickBot="1">
      <c r="B2842" s="175"/>
      <c r="C2842" s="178">
        <v>5202</v>
      </c>
      <c r="D2842" s="179" t="s">
        <v>263</v>
      </c>
      <c r="E2842" s="703"/>
      <c r="F2842" s="473"/>
      <c r="G2842" s="434"/>
      <c r="H2842" s="434"/>
      <c r="I2842" s="476">
        <f t="shared" si="804"/>
        <v>0</v>
      </c>
      <c r="J2842" s="243" t="str">
        <f t="shared" si="788"/>
        <v/>
      </c>
      <c r="K2842" s="244"/>
      <c r="L2842" s="435"/>
      <c r="M2842" s="436"/>
      <c r="N2842" s="330">
        <f t="shared" si="805"/>
        <v>0</v>
      </c>
      <c r="O2842" s="424">
        <f t="shared" si="806"/>
        <v>0</v>
      </c>
      <c r="P2842" s="244"/>
      <c r="Q2842" s="435"/>
      <c r="R2842" s="436"/>
      <c r="S2842" s="429">
        <f t="shared" si="807"/>
        <v>0</v>
      </c>
      <c r="T2842" s="315">
        <f t="shared" si="808"/>
        <v>0</v>
      </c>
      <c r="U2842" s="436"/>
      <c r="V2842" s="436"/>
      <c r="W2842" s="253"/>
      <c r="X2842" s="313">
        <f t="shared" si="789"/>
        <v>0</v>
      </c>
    </row>
    <row r="2843" spans="2:24" ht="18.600000000000001" thickBot="1">
      <c r="B2843" s="175"/>
      <c r="C2843" s="178">
        <v>5203</v>
      </c>
      <c r="D2843" s="179" t="s">
        <v>923</v>
      </c>
      <c r="E2843" s="703"/>
      <c r="F2843" s="473"/>
      <c r="G2843" s="434">
        <v>60000</v>
      </c>
      <c r="H2843" s="434"/>
      <c r="I2843" s="476">
        <f t="shared" si="804"/>
        <v>60000</v>
      </c>
      <c r="J2843" s="243">
        <f t="shared" si="788"/>
        <v>1</v>
      </c>
      <c r="K2843" s="244"/>
      <c r="L2843" s="435"/>
      <c r="M2843" s="436"/>
      <c r="N2843" s="330">
        <f t="shared" si="805"/>
        <v>60000</v>
      </c>
      <c r="O2843" s="424">
        <f t="shared" si="806"/>
        <v>-60000</v>
      </c>
      <c r="P2843" s="244"/>
      <c r="Q2843" s="435"/>
      <c r="R2843" s="436"/>
      <c r="S2843" s="429">
        <f t="shared" si="807"/>
        <v>60000</v>
      </c>
      <c r="T2843" s="315">
        <f t="shared" si="808"/>
        <v>-60000</v>
      </c>
      <c r="U2843" s="436"/>
      <c r="V2843" s="436"/>
      <c r="W2843" s="253"/>
      <c r="X2843" s="313">
        <f t="shared" si="789"/>
        <v>-60000</v>
      </c>
    </row>
    <row r="2844" spans="2:24" ht="18.600000000000001" hidden="1" thickBot="1">
      <c r="B2844" s="175"/>
      <c r="C2844" s="178">
        <v>5204</v>
      </c>
      <c r="D2844" s="179" t="s">
        <v>924</v>
      </c>
      <c r="E2844" s="703"/>
      <c r="F2844" s="473"/>
      <c r="G2844" s="434"/>
      <c r="H2844" s="434"/>
      <c r="I2844" s="476">
        <f t="shared" si="804"/>
        <v>0</v>
      </c>
      <c r="J2844" s="243" t="str">
        <f t="shared" ref="J2844:J2866" si="809">(IF($E2844&lt;&gt;0,$J$2,IF($I2844&lt;&gt;0,$J$2,"")))</f>
        <v/>
      </c>
      <c r="K2844" s="244"/>
      <c r="L2844" s="435"/>
      <c r="M2844" s="436"/>
      <c r="N2844" s="330">
        <f t="shared" si="805"/>
        <v>0</v>
      </c>
      <c r="O2844" s="424">
        <f t="shared" si="806"/>
        <v>0</v>
      </c>
      <c r="P2844" s="244"/>
      <c r="Q2844" s="435"/>
      <c r="R2844" s="436"/>
      <c r="S2844" s="429">
        <f t="shared" si="807"/>
        <v>0</v>
      </c>
      <c r="T2844" s="315">
        <f t="shared" si="808"/>
        <v>0</v>
      </c>
      <c r="U2844" s="436"/>
      <c r="V2844" s="436"/>
      <c r="W2844" s="253"/>
      <c r="X2844" s="313">
        <f t="shared" ref="X2844:X2875" si="810">T2844-U2844-V2844-W2844</f>
        <v>0</v>
      </c>
    </row>
    <row r="2845" spans="2:24" ht="18.600000000000001" hidden="1" thickBot="1">
      <c r="B2845" s="175"/>
      <c r="C2845" s="178">
        <v>5205</v>
      </c>
      <c r="D2845" s="179" t="s">
        <v>925</v>
      </c>
      <c r="E2845" s="703"/>
      <c r="F2845" s="473"/>
      <c r="G2845" s="434"/>
      <c r="H2845" s="434"/>
      <c r="I2845" s="476">
        <f t="shared" si="804"/>
        <v>0</v>
      </c>
      <c r="J2845" s="243" t="str">
        <f t="shared" si="809"/>
        <v/>
      </c>
      <c r="K2845" s="244"/>
      <c r="L2845" s="435"/>
      <c r="M2845" s="436"/>
      <c r="N2845" s="330">
        <f t="shared" si="805"/>
        <v>0</v>
      </c>
      <c r="O2845" s="424">
        <f t="shared" si="806"/>
        <v>0</v>
      </c>
      <c r="P2845" s="244"/>
      <c r="Q2845" s="435"/>
      <c r="R2845" s="436"/>
      <c r="S2845" s="429">
        <f t="shared" si="807"/>
        <v>0</v>
      </c>
      <c r="T2845" s="315">
        <f t="shared" si="808"/>
        <v>0</v>
      </c>
      <c r="U2845" s="436"/>
      <c r="V2845" s="436"/>
      <c r="W2845" s="253"/>
      <c r="X2845" s="313">
        <f t="shared" si="810"/>
        <v>0</v>
      </c>
    </row>
    <row r="2846" spans="2:24" ht="18.600000000000001" hidden="1" thickBot="1">
      <c r="B2846" s="175"/>
      <c r="C2846" s="178">
        <v>5206</v>
      </c>
      <c r="D2846" s="179" t="s">
        <v>926</v>
      </c>
      <c r="E2846" s="703"/>
      <c r="F2846" s="473"/>
      <c r="G2846" s="434"/>
      <c r="H2846" s="434"/>
      <c r="I2846" s="476">
        <f t="shared" si="804"/>
        <v>0</v>
      </c>
      <c r="J2846" s="243" t="str">
        <f t="shared" si="809"/>
        <v/>
      </c>
      <c r="K2846" s="244"/>
      <c r="L2846" s="435"/>
      <c r="M2846" s="436"/>
      <c r="N2846" s="330">
        <f t="shared" si="805"/>
        <v>0</v>
      </c>
      <c r="O2846" s="424">
        <f t="shared" si="806"/>
        <v>0</v>
      </c>
      <c r="P2846" s="244"/>
      <c r="Q2846" s="435"/>
      <c r="R2846" s="436"/>
      <c r="S2846" s="429">
        <f t="shared" si="807"/>
        <v>0</v>
      </c>
      <c r="T2846" s="315">
        <f t="shared" si="808"/>
        <v>0</v>
      </c>
      <c r="U2846" s="436"/>
      <c r="V2846" s="436"/>
      <c r="W2846" s="253"/>
      <c r="X2846" s="313">
        <f t="shared" si="810"/>
        <v>0</v>
      </c>
    </row>
    <row r="2847" spans="2:24" ht="18.600000000000001" hidden="1" thickBot="1">
      <c r="B2847" s="175"/>
      <c r="C2847" s="180">
        <v>5219</v>
      </c>
      <c r="D2847" s="181" t="s">
        <v>927</v>
      </c>
      <c r="E2847" s="703"/>
      <c r="F2847" s="473"/>
      <c r="G2847" s="434"/>
      <c r="H2847" s="434"/>
      <c r="I2847" s="476">
        <f t="shared" si="804"/>
        <v>0</v>
      </c>
      <c r="J2847" s="243" t="str">
        <f t="shared" si="809"/>
        <v/>
      </c>
      <c r="K2847" s="244"/>
      <c r="L2847" s="435"/>
      <c r="M2847" s="436"/>
      <c r="N2847" s="330">
        <f t="shared" si="805"/>
        <v>0</v>
      </c>
      <c r="O2847" s="424">
        <f t="shared" si="806"/>
        <v>0</v>
      </c>
      <c r="P2847" s="244"/>
      <c r="Q2847" s="435"/>
      <c r="R2847" s="436"/>
      <c r="S2847" s="429">
        <f t="shared" si="807"/>
        <v>0</v>
      </c>
      <c r="T2847" s="315">
        <f t="shared" si="808"/>
        <v>0</v>
      </c>
      <c r="U2847" s="436"/>
      <c r="V2847" s="436"/>
      <c r="W2847" s="253"/>
      <c r="X2847" s="313">
        <f t="shared" si="810"/>
        <v>0</v>
      </c>
    </row>
    <row r="2848" spans="2:24" ht="18.600000000000001" hidden="1" thickBot="1">
      <c r="B2848" s="691">
        <v>5300</v>
      </c>
      <c r="C2848" s="954" t="s">
        <v>928</v>
      </c>
      <c r="D2848" s="954"/>
      <c r="E2848" s="692"/>
      <c r="F2848" s="695">
        <f>SUM(F2849:F2850)</f>
        <v>0</v>
      </c>
      <c r="G2848" s="696">
        <f>SUM(G2849:G2850)</f>
        <v>0</v>
      </c>
      <c r="H2848" s="696">
        <f>SUM(H2849:H2850)</f>
        <v>0</v>
      </c>
      <c r="I2848" s="696">
        <f>SUM(I2849:I2850)</f>
        <v>0</v>
      </c>
      <c r="J2848" s="243" t="str">
        <f t="shared" si="809"/>
        <v/>
      </c>
      <c r="K2848" s="244"/>
      <c r="L2848" s="326">
        <f>SUM(L2849:L2850)</f>
        <v>0</v>
      </c>
      <c r="M2848" s="327">
        <f>SUM(M2849:M2850)</f>
        <v>0</v>
      </c>
      <c r="N2848" s="432">
        <f>SUM(N2849:N2850)</f>
        <v>0</v>
      </c>
      <c r="O2848" s="433">
        <f>SUM(O2849:O2850)</f>
        <v>0</v>
      </c>
      <c r="P2848" s="244"/>
      <c r="Q2848" s="326">
        <f t="shared" ref="Q2848:W2848" si="811">SUM(Q2849:Q2850)</f>
        <v>0</v>
      </c>
      <c r="R2848" s="327">
        <f t="shared" si="811"/>
        <v>0</v>
      </c>
      <c r="S2848" s="327">
        <f t="shared" si="811"/>
        <v>0</v>
      </c>
      <c r="T2848" s="327">
        <f t="shared" si="811"/>
        <v>0</v>
      </c>
      <c r="U2848" s="327">
        <f t="shared" si="811"/>
        <v>0</v>
      </c>
      <c r="V2848" s="327">
        <f t="shared" si="811"/>
        <v>0</v>
      </c>
      <c r="W2848" s="433">
        <f t="shared" si="811"/>
        <v>0</v>
      </c>
      <c r="X2848" s="313">
        <f t="shared" si="810"/>
        <v>0</v>
      </c>
    </row>
    <row r="2849" spans="2:24" ht="18.600000000000001" hidden="1" thickBot="1">
      <c r="B2849" s="175"/>
      <c r="C2849" s="176">
        <v>5301</v>
      </c>
      <c r="D2849" s="177" t="s">
        <v>1440</v>
      </c>
      <c r="E2849" s="703"/>
      <c r="F2849" s="473"/>
      <c r="G2849" s="434"/>
      <c r="H2849" s="434"/>
      <c r="I2849" s="476">
        <f>F2849+G2849+H2849</f>
        <v>0</v>
      </c>
      <c r="J2849" s="243" t="str">
        <f t="shared" si="809"/>
        <v/>
      </c>
      <c r="K2849" s="244"/>
      <c r="L2849" s="435"/>
      <c r="M2849" s="436"/>
      <c r="N2849" s="330">
        <f>I2849</f>
        <v>0</v>
      </c>
      <c r="O2849" s="424">
        <f>L2849+M2849-N2849</f>
        <v>0</v>
      </c>
      <c r="P2849" s="244"/>
      <c r="Q2849" s="435"/>
      <c r="R2849" s="436"/>
      <c r="S2849" s="429">
        <f>+IF(+(L2849+M2849)&gt;=I2849,+M2849,+(+I2849-L2849))</f>
        <v>0</v>
      </c>
      <c r="T2849" s="315">
        <f>Q2849+R2849-S2849</f>
        <v>0</v>
      </c>
      <c r="U2849" s="436"/>
      <c r="V2849" s="436"/>
      <c r="W2849" s="253"/>
      <c r="X2849" s="313">
        <f t="shared" si="810"/>
        <v>0</v>
      </c>
    </row>
    <row r="2850" spans="2:24" ht="18.600000000000001" hidden="1" thickBot="1">
      <c r="B2850" s="175"/>
      <c r="C2850" s="180">
        <v>5309</v>
      </c>
      <c r="D2850" s="181" t="s">
        <v>929</v>
      </c>
      <c r="E2850" s="703"/>
      <c r="F2850" s="473"/>
      <c r="G2850" s="434"/>
      <c r="H2850" s="434"/>
      <c r="I2850" s="476">
        <f>F2850+G2850+H2850</f>
        <v>0</v>
      </c>
      <c r="J2850" s="243" t="str">
        <f t="shared" si="809"/>
        <v/>
      </c>
      <c r="K2850" s="244"/>
      <c r="L2850" s="435"/>
      <c r="M2850" s="436"/>
      <c r="N2850" s="330">
        <f>I2850</f>
        <v>0</v>
      </c>
      <c r="O2850" s="424">
        <f>L2850+M2850-N2850</f>
        <v>0</v>
      </c>
      <c r="P2850" s="244"/>
      <c r="Q2850" s="435"/>
      <c r="R2850" s="436"/>
      <c r="S2850" s="429">
        <f>+IF(+(L2850+M2850)&gt;=I2850,+M2850,+(+I2850-L2850))</f>
        <v>0</v>
      </c>
      <c r="T2850" s="315">
        <f>Q2850+R2850-S2850</f>
        <v>0</v>
      </c>
      <c r="U2850" s="436"/>
      <c r="V2850" s="436"/>
      <c r="W2850" s="253"/>
      <c r="X2850" s="313">
        <f t="shared" si="810"/>
        <v>0</v>
      </c>
    </row>
    <row r="2851" spans="2:24" ht="18.600000000000001" hidden="1" thickBot="1">
      <c r="B2851" s="691">
        <v>5400</v>
      </c>
      <c r="C2851" s="963" t="s">
        <v>1010</v>
      </c>
      <c r="D2851" s="963"/>
      <c r="E2851" s="692"/>
      <c r="F2851" s="693"/>
      <c r="G2851" s="694"/>
      <c r="H2851" s="694"/>
      <c r="I2851" s="690">
        <f>F2851+G2851+H2851</f>
        <v>0</v>
      </c>
      <c r="J2851" s="243" t="str">
        <f t="shared" si="809"/>
        <v/>
      </c>
      <c r="K2851" s="244"/>
      <c r="L2851" s="430"/>
      <c r="M2851" s="431"/>
      <c r="N2851" s="327">
        <f>I2851</f>
        <v>0</v>
      </c>
      <c r="O2851" s="424">
        <f>L2851+M2851-N2851</f>
        <v>0</v>
      </c>
      <c r="P2851" s="244"/>
      <c r="Q2851" s="430"/>
      <c r="R2851" s="431"/>
      <c r="S2851" s="429">
        <f>+IF(+(L2851+M2851)&gt;=I2851,+M2851,+(+I2851-L2851))</f>
        <v>0</v>
      </c>
      <c r="T2851" s="315">
        <f>Q2851+R2851-S2851</f>
        <v>0</v>
      </c>
      <c r="U2851" s="431"/>
      <c r="V2851" s="431"/>
      <c r="W2851" s="253"/>
      <c r="X2851" s="313">
        <f t="shared" si="810"/>
        <v>0</v>
      </c>
    </row>
    <row r="2852" spans="2:24" ht="18.600000000000001" hidden="1" thickBot="1">
      <c r="B2852" s="684">
        <v>5500</v>
      </c>
      <c r="C2852" s="948" t="s">
        <v>1011</v>
      </c>
      <c r="D2852" s="948"/>
      <c r="E2852" s="685"/>
      <c r="F2852" s="686">
        <f>SUM(F2853:F2856)</f>
        <v>0</v>
      </c>
      <c r="G2852" s="687">
        <f>SUM(G2853:G2856)</f>
        <v>0</v>
      </c>
      <c r="H2852" s="687">
        <f>SUM(H2853:H2856)</f>
        <v>0</v>
      </c>
      <c r="I2852" s="687">
        <f>SUM(I2853:I2856)</f>
        <v>0</v>
      </c>
      <c r="J2852" s="243" t="str">
        <f t="shared" si="809"/>
        <v/>
      </c>
      <c r="K2852" s="244"/>
      <c r="L2852" s="316">
        <f>SUM(L2853:L2856)</f>
        <v>0</v>
      </c>
      <c r="M2852" s="317">
        <f>SUM(M2853:M2856)</f>
        <v>0</v>
      </c>
      <c r="N2852" s="425">
        <f>SUM(N2853:N2856)</f>
        <v>0</v>
      </c>
      <c r="O2852" s="426">
        <f>SUM(O2853:O2856)</f>
        <v>0</v>
      </c>
      <c r="P2852" s="244"/>
      <c r="Q2852" s="316">
        <f t="shared" ref="Q2852:W2852" si="812">SUM(Q2853:Q2856)</f>
        <v>0</v>
      </c>
      <c r="R2852" s="317">
        <f t="shared" si="812"/>
        <v>0</v>
      </c>
      <c r="S2852" s="317">
        <f t="shared" si="812"/>
        <v>0</v>
      </c>
      <c r="T2852" s="317">
        <f t="shared" si="812"/>
        <v>0</v>
      </c>
      <c r="U2852" s="317">
        <f t="shared" si="812"/>
        <v>0</v>
      </c>
      <c r="V2852" s="317">
        <f t="shared" si="812"/>
        <v>0</v>
      </c>
      <c r="W2852" s="426">
        <f t="shared" si="812"/>
        <v>0</v>
      </c>
      <c r="X2852" s="313">
        <f t="shared" si="810"/>
        <v>0</v>
      </c>
    </row>
    <row r="2853" spans="2:24" ht="18.600000000000001" hidden="1" thickBot="1">
      <c r="B2853" s="173"/>
      <c r="C2853" s="144">
        <v>5501</v>
      </c>
      <c r="D2853" s="163" t="s">
        <v>1012</v>
      </c>
      <c r="E2853" s="702"/>
      <c r="F2853" s="449"/>
      <c r="G2853" s="245"/>
      <c r="H2853" s="245"/>
      <c r="I2853" s="476">
        <f>F2853+G2853+H2853</f>
        <v>0</v>
      </c>
      <c r="J2853" s="243" t="str">
        <f t="shared" si="809"/>
        <v/>
      </c>
      <c r="K2853" s="244"/>
      <c r="L2853" s="423"/>
      <c r="M2853" s="252"/>
      <c r="N2853" s="315">
        <f>I2853</f>
        <v>0</v>
      </c>
      <c r="O2853" s="424">
        <f>L2853+M2853-N2853</f>
        <v>0</v>
      </c>
      <c r="P2853" s="244"/>
      <c r="Q2853" s="423"/>
      <c r="R2853" s="252"/>
      <c r="S2853" s="429">
        <f>+IF(+(L2853+M2853)&gt;=I2853,+M2853,+(+I2853-L2853))</f>
        <v>0</v>
      </c>
      <c r="T2853" s="315">
        <f>Q2853+R2853-S2853</f>
        <v>0</v>
      </c>
      <c r="U2853" s="252"/>
      <c r="V2853" s="252"/>
      <c r="W2853" s="253"/>
      <c r="X2853" s="313">
        <f t="shared" si="810"/>
        <v>0</v>
      </c>
    </row>
    <row r="2854" spans="2:24" ht="18.600000000000001" hidden="1" thickBot="1">
      <c r="B2854" s="173"/>
      <c r="C2854" s="137">
        <v>5502</v>
      </c>
      <c r="D2854" s="145" t="s">
        <v>1013</v>
      </c>
      <c r="E2854" s="702"/>
      <c r="F2854" s="449"/>
      <c r="G2854" s="245"/>
      <c r="H2854" s="245"/>
      <c r="I2854" s="476">
        <f>F2854+G2854+H2854</f>
        <v>0</v>
      </c>
      <c r="J2854" s="243" t="str">
        <f t="shared" si="809"/>
        <v/>
      </c>
      <c r="K2854" s="244"/>
      <c r="L2854" s="423"/>
      <c r="M2854" s="252"/>
      <c r="N2854" s="315">
        <f>I2854</f>
        <v>0</v>
      </c>
      <c r="O2854" s="424">
        <f>L2854+M2854-N2854</f>
        <v>0</v>
      </c>
      <c r="P2854" s="244"/>
      <c r="Q2854" s="423"/>
      <c r="R2854" s="252"/>
      <c r="S2854" s="429">
        <f>+IF(+(L2854+M2854)&gt;=I2854,+M2854,+(+I2854-L2854))</f>
        <v>0</v>
      </c>
      <c r="T2854" s="315">
        <f>Q2854+R2854-S2854</f>
        <v>0</v>
      </c>
      <c r="U2854" s="252"/>
      <c r="V2854" s="252"/>
      <c r="W2854" s="253"/>
      <c r="X2854" s="313">
        <f t="shared" si="810"/>
        <v>0</v>
      </c>
    </row>
    <row r="2855" spans="2:24" ht="18.600000000000001" hidden="1" thickBot="1">
      <c r="B2855" s="173"/>
      <c r="C2855" s="137">
        <v>5503</v>
      </c>
      <c r="D2855" s="139" t="s">
        <v>1014</v>
      </c>
      <c r="E2855" s="702"/>
      <c r="F2855" s="449"/>
      <c r="G2855" s="245"/>
      <c r="H2855" s="245"/>
      <c r="I2855" s="476">
        <f>F2855+G2855+H2855</f>
        <v>0</v>
      </c>
      <c r="J2855" s="243" t="str">
        <f t="shared" si="809"/>
        <v/>
      </c>
      <c r="K2855" s="244"/>
      <c r="L2855" s="423"/>
      <c r="M2855" s="252"/>
      <c r="N2855" s="315">
        <f>I2855</f>
        <v>0</v>
      </c>
      <c r="O2855" s="424">
        <f>L2855+M2855-N2855</f>
        <v>0</v>
      </c>
      <c r="P2855" s="244"/>
      <c r="Q2855" s="423"/>
      <c r="R2855" s="252"/>
      <c r="S2855" s="429">
        <f>+IF(+(L2855+M2855)&gt;=I2855,+M2855,+(+I2855-L2855))</f>
        <v>0</v>
      </c>
      <c r="T2855" s="315">
        <f>Q2855+R2855-S2855</f>
        <v>0</v>
      </c>
      <c r="U2855" s="252"/>
      <c r="V2855" s="252"/>
      <c r="W2855" s="253"/>
      <c r="X2855" s="313">
        <f t="shared" si="810"/>
        <v>0</v>
      </c>
    </row>
    <row r="2856" spans="2:24" ht="18.600000000000001" hidden="1" thickBot="1">
      <c r="B2856" s="173"/>
      <c r="C2856" s="137">
        <v>5504</v>
      </c>
      <c r="D2856" s="145" t="s">
        <v>1015</v>
      </c>
      <c r="E2856" s="702"/>
      <c r="F2856" s="449"/>
      <c r="G2856" s="245"/>
      <c r="H2856" s="245"/>
      <c r="I2856" s="476">
        <f>F2856+G2856+H2856</f>
        <v>0</v>
      </c>
      <c r="J2856" s="243" t="str">
        <f t="shared" si="809"/>
        <v/>
      </c>
      <c r="K2856" s="244"/>
      <c r="L2856" s="423"/>
      <c r="M2856" s="252"/>
      <c r="N2856" s="315">
        <f>I2856</f>
        <v>0</v>
      </c>
      <c r="O2856" s="424">
        <f>L2856+M2856-N2856</f>
        <v>0</v>
      </c>
      <c r="P2856" s="244"/>
      <c r="Q2856" s="423"/>
      <c r="R2856" s="252"/>
      <c r="S2856" s="429">
        <f>+IF(+(L2856+M2856)&gt;=I2856,+M2856,+(+I2856-L2856))</f>
        <v>0</v>
      </c>
      <c r="T2856" s="315">
        <f>Q2856+R2856-S2856</f>
        <v>0</v>
      </c>
      <c r="U2856" s="252"/>
      <c r="V2856" s="252"/>
      <c r="W2856" s="253"/>
      <c r="X2856" s="313">
        <f t="shared" si="810"/>
        <v>0</v>
      </c>
    </row>
    <row r="2857" spans="2:24" ht="18.600000000000001" hidden="1" thickBot="1">
      <c r="B2857" s="684">
        <v>5700</v>
      </c>
      <c r="C2857" s="964" t="s">
        <v>1016</v>
      </c>
      <c r="D2857" s="965"/>
      <c r="E2857" s="692"/>
      <c r="F2857" s="671">
        <v>0</v>
      </c>
      <c r="G2857" s="671">
        <v>0</v>
      </c>
      <c r="H2857" s="671">
        <v>0</v>
      </c>
      <c r="I2857" s="696">
        <f>SUM(I2858:I2860)</f>
        <v>0</v>
      </c>
      <c r="J2857" s="243" t="str">
        <f t="shared" si="809"/>
        <v/>
      </c>
      <c r="K2857" s="244"/>
      <c r="L2857" s="326">
        <f>SUM(L2858:L2860)</f>
        <v>0</v>
      </c>
      <c r="M2857" s="327">
        <f>SUM(M2858:M2860)</f>
        <v>0</v>
      </c>
      <c r="N2857" s="432">
        <f>SUM(N2858:N2859)</f>
        <v>0</v>
      </c>
      <c r="O2857" s="433">
        <f>SUM(O2858:O2860)</f>
        <v>0</v>
      </c>
      <c r="P2857" s="244"/>
      <c r="Q2857" s="326">
        <f>SUM(Q2858:Q2860)</f>
        <v>0</v>
      </c>
      <c r="R2857" s="327">
        <f>SUM(R2858:R2860)</f>
        <v>0</v>
      </c>
      <c r="S2857" s="327">
        <f>SUM(S2858:S2860)</f>
        <v>0</v>
      </c>
      <c r="T2857" s="327">
        <f>SUM(T2858:T2860)</f>
        <v>0</v>
      </c>
      <c r="U2857" s="327">
        <f>SUM(U2858:U2860)</f>
        <v>0</v>
      </c>
      <c r="V2857" s="327">
        <f>SUM(V2858:V2859)</f>
        <v>0</v>
      </c>
      <c r="W2857" s="433">
        <f>SUM(W2858:W2860)</f>
        <v>0</v>
      </c>
      <c r="X2857" s="313">
        <f t="shared" si="810"/>
        <v>0</v>
      </c>
    </row>
    <row r="2858" spans="2:24" ht="18.600000000000001" hidden="1" thickBot="1">
      <c r="B2858" s="175"/>
      <c r="C2858" s="176">
        <v>5701</v>
      </c>
      <c r="D2858" s="177" t="s">
        <v>1017</v>
      </c>
      <c r="E2858" s="703"/>
      <c r="F2858" s="592">
        <v>0</v>
      </c>
      <c r="G2858" s="592">
        <v>0</v>
      </c>
      <c r="H2858" s="592">
        <v>0</v>
      </c>
      <c r="I2858" s="476">
        <f>F2858+G2858+H2858</f>
        <v>0</v>
      </c>
      <c r="J2858" s="243" t="str">
        <f t="shared" si="809"/>
        <v/>
      </c>
      <c r="K2858" s="244"/>
      <c r="L2858" s="435"/>
      <c r="M2858" s="436"/>
      <c r="N2858" s="330">
        <f>I2858</f>
        <v>0</v>
      </c>
      <c r="O2858" s="424">
        <f>L2858+M2858-N2858</f>
        <v>0</v>
      </c>
      <c r="P2858" s="244"/>
      <c r="Q2858" s="435"/>
      <c r="R2858" s="436"/>
      <c r="S2858" s="429">
        <f>+IF(+(L2858+M2858)&gt;=I2858,+M2858,+(+I2858-L2858))</f>
        <v>0</v>
      </c>
      <c r="T2858" s="315">
        <f>Q2858+R2858-S2858</f>
        <v>0</v>
      </c>
      <c r="U2858" s="436"/>
      <c r="V2858" s="436"/>
      <c r="W2858" s="253"/>
      <c r="X2858" s="313">
        <f t="shared" si="810"/>
        <v>0</v>
      </c>
    </row>
    <row r="2859" spans="2:24" ht="18.600000000000001" hidden="1" thickBot="1">
      <c r="B2859" s="175"/>
      <c r="C2859" s="180">
        <v>5702</v>
      </c>
      <c r="D2859" s="181" t="s">
        <v>1018</v>
      </c>
      <c r="E2859" s="703"/>
      <c r="F2859" s="592">
        <v>0</v>
      </c>
      <c r="G2859" s="592">
        <v>0</v>
      </c>
      <c r="H2859" s="592">
        <v>0</v>
      </c>
      <c r="I2859" s="476">
        <f>F2859+G2859+H2859</f>
        <v>0</v>
      </c>
      <c r="J2859" s="243" t="str">
        <f t="shared" si="809"/>
        <v/>
      </c>
      <c r="K2859" s="244"/>
      <c r="L2859" s="435"/>
      <c r="M2859" s="436"/>
      <c r="N2859" s="330">
        <f>I2859</f>
        <v>0</v>
      </c>
      <c r="O2859" s="424">
        <f>L2859+M2859-N2859</f>
        <v>0</v>
      </c>
      <c r="P2859" s="244"/>
      <c r="Q2859" s="435"/>
      <c r="R2859" s="436"/>
      <c r="S2859" s="429">
        <f>+IF(+(L2859+M2859)&gt;=I2859,+M2859,+(+I2859-L2859))</f>
        <v>0</v>
      </c>
      <c r="T2859" s="315">
        <f>Q2859+R2859-S2859</f>
        <v>0</v>
      </c>
      <c r="U2859" s="436"/>
      <c r="V2859" s="436"/>
      <c r="W2859" s="253"/>
      <c r="X2859" s="313">
        <f t="shared" si="810"/>
        <v>0</v>
      </c>
    </row>
    <row r="2860" spans="2:24" ht="18.600000000000001" hidden="1" thickBot="1">
      <c r="B2860" s="136"/>
      <c r="C2860" s="182">
        <v>4071</v>
      </c>
      <c r="D2860" s="464" t="s">
        <v>1019</v>
      </c>
      <c r="E2860" s="702"/>
      <c r="F2860" s="592">
        <v>0</v>
      </c>
      <c r="G2860" s="592">
        <v>0</v>
      </c>
      <c r="H2860" s="592">
        <v>0</v>
      </c>
      <c r="I2860" s="476">
        <f>F2860+G2860+H2860</f>
        <v>0</v>
      </c>
      <c r="J2860" s="243" t="str">
        <f t="shared" si="809"/>
        <v/>
      </c>
      <c r="K2860" s="244"/>
      <c r="L2860" s="711"/>
      <c r="M2860" s="665"/>
      <c r="N2860" s="665"/>
      <c r="O2860" s="712"/>
      <c r="P2860" s="244"/>
      <c r="Q2860" s="661"/>
      <c r="R2860" s="665"/>
      <c r="S2860" s="665"/>
      <c r="T2860" s="665"/>
      <c r="U2860" s="665"/>
      <c r="V2860" s="665"/>
      <c r="W2860" s="709"/>
      <c r="X2860" s="313">
        <f t="shared" si="810"/>
        <v>0</v>
      </c>
    </row>
    <row r="2861" spans="2:24" ht="16.2" hidden="1" thickBot="1">
      <c r="B2861" s="173"/>
      <c r="C2861" s="183"/>
      <c r="D2861" s="334"/>
      <c r="E2861" s="704"/>
      <c r="F2861" s="248"/>
      <c r="G2861" s="248"/>
      <c r="H2861" s="248"/>
      <c r="I2861" s="249"/>
      <c r="J2861" s="243" t="str">
        <f t="shared" si="809"/>
        <v/>
      </c>
      <c r="K2861" s="244"/>
      <c r="L2861" s="437"/>
      <c r="M2861" s="438"/>
      <c r="N2861" s="323"/>
      <c r="O2861" s="324"/>
      <c r="P2861" s="244"/>
      <c r="Q2861" s="437"/>
      <c r="R2861" s="438"/>
      <c r="S2861" s="323"/>
      <c r="T2861" s="323"/>
      <c r="U2861" s="438"/>
      <c r="V2861" s="323"/>
      <c r="W2861" s="324"/>
      <c r="X2861" s="324"/>
    </row>
    <row r="2862" spans="2:24" ht="18.600000000000001" hidden="1" thickBot="1">
      <c r="B2862" s="697">
        <v>98</v>
      </c>
      <c r="C2862" s="945" t="s">
        <v>1020</v>
      </c>
      <c r="D2862" s="946"/>
      <c r="E2862" s="685"/>
      <c r="F2862" s="688"/>
      <c r="G2862" s="689"/>
      <c r="H2862" s="689"/>
      <c r="I2862" s="690">
        <f>F2862+G2862+H2862</f>
        <v>0</v>
      </c>
      <c r="J2862" s="243" t="str">
        <f t="shared" si="809"/>
        <v/>
      </c>
      <c r="K2862" s="244"/>
      <c r="L2862" s="428"/>
      <c r="M2862" s="254"/>
      <c r="N2862" s="317">
        <f>I2862</f>
        <v>0</v>
      </c>
      <c r="O2862" s="424">
        <f>L2862+M2862-N2862</f>
        <v>0</v>
      </c>
      <c r="P2862" s="244"/>
      <c r="Q2862" s="428"/>
      <c r="R2862" s="254"/>
      <c r="S2862" s="429">
        <f>+IF(+(L2862+M2862)&gt;=I2862,+M2862,+(+I2862-L2862))</f>
        <v>0</v>
      </c>
      <c r="T2862" s="315">
        <f>Q2862+R2862-S2862</f>
        <v>0</v>
      </c>
      <c r="U2862" s="254"/>
      <c r="V2862" s="254"/>
      <c r="W2862" s="253"/>
      <c r="X2862" s="313">
        <f>T2862-U2862-V2862-W2862</f>
        <v>0</v>
      </c>
    </row>
    <row r="2863" spans="2:24" ht="16.8" hidden="1" thickBot="1">
      <c r="B2863" s="184"/>
      <c r="C2863" s="335" t="s">
        <v>1021</v>
      </c>
      <c r="D2863" s="336"/>
      <c r="E2863" s="395"/>
      <c r="F2863" s="395"/>
      <c r="G2863" s="395"/>
      <c r="H2863" s="395"/>
      <c r="I2863" s="337"/>
      <c r="J2863" s="243" t="str">
        <f t="shared" si="809"/>
        <v/>
      </c>
      <c r="K2863" s="244"/>
      <c r="L2863" s="338"/>
      <c r="M2863" s="339"/>
      <c r="N2863" s="339"/>
      <c r="O2863" s="340"/>
      <c r="P2863" s="244"/>
      <c r="Q2863" s="338"/>
      <c r="R2863" s="339"/>
      <c r="S2863" s="339"/>
      <c r="T2863" s="339"/>
      <c r="U2863" s="339"/>
      <c r="V2863" s="339"/>
      <c r="W2863" s="340"/>
      <c r="X2863" s="340"/>
    </row>
    <row r="2864" spans="2:24" ht="16.8" hidden="1" thickBot="1">
      <c r="B2864" s="184"/>
      <c r="C2864" s="341" t="s">
        <v>1022</v>
      </c>
      <c r="D2864" s="334"/>
      <c r="E2864" s="384"/>
      <c r="F2864" s="384"/>
      <c r="G2864" s="384"/>
      <c r="H2864" s="384"/>
      <c r="I2864" s="307"/>
      <c r="J2864" s="243" t="str">
        <f t="shared" si="809"/>
        <v/>
      </c>
      <c r="K2864" s="244"/>
      <c r="L2864" s="342"/>
      <c r="M2864" s="343"/>
      <c r="N2864" s="343"/>
      <c r="O2864" s="344"/>
      <c r="P2864" s="244"/>
      <c r="Q2864" s="342"/>
      <c r="R2864" s="343"/>
      <c r="S2864" s="343"/>
      <c r="T2864" s="343"/>
      <c r="U2864" s="343"/>
      <c r="V2864" s="343"/>
      <c r="W2864" s="344"/>
      <c r="X2864" s="344"/>
    </row>
    <row r="2865" spans="2:24" ht="16.8" hidden="1" thickBot="1">
      <c r="B2865" s="185"/>
      <c r="C2865" s="345" t="s">
        <v>1686</v>
      </c>
      <c r="D2865" s="346"/>
      <c r="E2865" s="396"/>
      <c r="F2865" s="396"/>
      <c r="G2865" s="396"/>
      <c r="H2865" s="396"/>
      <c r="I2865" s="309"/>
      <c r="J2865" s="243" t="str">
        <f t="shared" si="809"/>
        <v/>
      </c>
      <c r="K2865" s="244"/>
      <c r="L2865" s="347"/>
      <c r="M2865" s="348"/>
      <c r="N2865" s="348"/>
      <c r="O2865" s="349"/>
      <c r="P2865" s="244"/>
      <c r="Q2865" s="347"/>
      <c r="R2865" s="348"/>
      <c r="S2865" s="348"/>
      <c r="T2865" s="348"/>
      <c r="U2865" s="348"/>
      <c r="V2865" s="348"/>
      <c r="W2865" s="349"/>
      <c r="X2865" s="349"/>
    </row>
    <row r="2866" spans="2:24" ht="18.600000000000001" thickBot="1">
      <c r="B2866" s="607"/>
      <c r="C2866" s="608" t="s">
        <v>1241</v>
      </c>
      <c r="D2866" s="609" t="s">
        <v>1023</v>
      </c>
      <c r="E2866" s="698"/>
      <c r="F2866" s="698">
        <f>SUM(F2748,F2751,F2757,F2765,F2766,F2784,F2788,F2794,F2797,F2798,F2799,F2800,F2804,F2813,F2819,F2820,F2821,F2822,F2829,F2833,F2834,F2835,F2836,F2839,F2840,F2848,F2851,F2852,F2857)+F2862</f>
        <v>0</v>
      </c>
      <c r="G2866" s="698">
        <f>SUM(G2748,G2751,G2757,G2765,G2766,G2784,G2788,G2794,G2797,G2798,G2799,G2800,G2804,G2813,G2819,G2820,G2821,G2822,G2829,G2833,G2834,G2835,G2836,G2839,G2840,G2848,G2851,G2852,G2857)+G2862</f>
        <v>76000</v>
      </c>
      <c r="H2866" s="698">
        <f>SUM(H2748,H2751,H2757,H2765,H2766,H2784,H2788,H2794,H2797,H2798,H2799,H2800,H2804,H2813,H2819,H2820,H2821,H2822,H2829,H2833,H2834,H2835,H2836,H2839,H2840,H2848,H2851,H2852,H2857)+H2862</f>
        <v>0</v>
      </c>
      <c r="I2866" s="698">
        <f>SUM(I2748,I2751,I2757,I2765,I2766,I2784,I2788,I2794,I2797,I2798,I2799,I2800,I2804,I2813,I2819,I2820,I2821,I2822,I2829,I2833,I2834,I2835,I2836,I2839,I2840,I2848,I2851,I2852,I2857)+I2862</f>
        <v>76000</v>
      </c>
      <c r="J2866" s="243">
        <f t="shared" si="809"/>
        <v>1</v>
      </c>
      <c r="K2866" s="439" t="str">
        <f>LEFT(C2745,1)</f>
        <v>6</v>
      </c>
      <c r="L2866" s="276">
        <f>SUM(L2748,L2751,L2757,L2765,L2766,L2784,L2788,L2794,L2797,L2798,L2799,L2800,L2804,L2813,L2819,L2820,L2821,L2822,L2829,L2833,L2834,L2835,L2836,L2839,L2840,L2848,L2851,L2852,L2857)+L2862</f>
        <v>0</v>
      </c>
      <c r="M2866" s="276">
        <f>SUM(M2748,M2751,M2757,M2765,M2766,M2784,M2788,M2794,M2797,M2798,M2799,M2800,M2804,M2813,M2819,M2820,M2821,M2822,M2829,M2833,M2834,M2835,M2836,M2839,M2840,M2848,M2851,M2852,M2857)+M2862</f>
        <v>0</v>
      </c>
      <c r="N2866" s="276">
        <f>SUM(N2748,N2751,N2757,N2765,N2766,N2784,N2788,N2794,N2797,N2798,N2799,N2800,N2804,N2813,N2819,N2820,N2821,N2822,N2829,N2833,N2834,N2835,N2836,N2839,N2840,N2848,N2851,N2852,N2857)+N2862</f>
        <v>76000</v>
      </c>
      <c r="O2866" s="276">
        <f>SUM(O2748,O2751,O2757,O2765,O2766,O2784,O2788,O2794,O2797,O2798,O2799,O2800,O2804,O2813,O2819,O2820,O2821,O2822,O2829,O2833,O2834,O2835,O2836,O2839,O2840,O2848,O2851,O2852,O2857)+O2862</f>
        <v>-76000</v>
      </c>
      <c r="P2866" s="222"/>
      <c r="Q2866" s="276">
        <f t="shared" ref="Q2866:W2866" si="813">SUM(Q2748,Q2751,Q2757,Q2765,Q2766,Q2784,Q2788,Q2794,Q2797,Q2798,Q2799,Q2800,Q2804,Q2813,Q2819,Q2820,Q2821,Q2822,Q2829,Q2833,Q2834,Q2835,Q2836,Q2839,Q2840,Q2848,Q2851,Q2852,Q2857)+Q2862</f>
        <v>0</v>
      </c>
      <c r="R2866" s="276">
        <f t="shared" si="813"/>
        <v>0</v>
      </c>
      <c r="S2866" s="276">
        <f t="shared" si="813"/>
        <v>76000</v>
      </c>
      <c r="T2866" s="276">
        <f t="shared" si="813"/>
        <v>-76000</v>
      </c>
      <c r="U2866" s="276">
        <f t="shared" si="813"/>
        <v>0</v>
      </c>
      <c r="V2866" s="276">
        <f t="shared" si="813"/>
        <v>0</v>
      </c>
      <c r="W2866" s="276">
        <f t="shared" si="813"/>
        <v>0</v>
      </c>
      <c r="X2866" s="313">
        <f>T2866-U2866-V2866-W2866</f>
        <v>-76000</v>
      </c>
    </row>
    <row r="2867" spans="2:24">
      <c r="B2867" s="554" t="s">
        <v>32</v>
      </c>
      <c r="C2867" s="186"/>
      <c r="I2867" s="219"/>
      <c r="J2867" s="221">
        <f>J2866</f>
        <v>1</v>
      </c>
      <c r="P2867"/>
    </row>
    <row r="2868" spans="2:24">
      <c r="B2868" s="392"/>
      <c r="C2868" s="392"/>
      <c r="D2868" s="393"/>
      <c r="E2868" s="392"/>
      <c r="F2868" s="392"/>
      <c r="G2868" s="392"/>
      <c r="H2868" s="392"/>
      <c r="I2868" s="394"/>
      <c r="J2868" s="221">
        <f>J2866</f>
        <v>1</v>
      </c>
      <c r="L2868" s="392"/>
      <c r="M2868" s="392"/>
      <c r="N2868" s="394"/>
      <c r="O2868" s="394"/>
      <c r="P2868" s="394"/>
      <c r="Q2868" s="392"/>
      <c r="R2868" s="392"/>
      <c r="S2868" s="394"/>
      <c r="T2868" s="394"/>
      <c r="U2868" s="392"/>
      <c r="V2868" s="394"/>
      <c r="W2868" s="394"/>
      <c r="X2868" s="394"/>
    </row>
    <row r="2869" spans="2:24" ht="18" hidden="1">
      <c r="B2869" s="402"/>
      <c r="C2869" s="402"/>
      <c r="D2869" s="402"/>
      <c r="E2869" s="402"/>
      <c r="F2869" s="402"/>
      <c r="G2869" s="402"/>
      <c r="H2869" s="402"/>
      <c r="I2869" s="484"/>
      <c r="J2869" s="440">
        <f>(IF(E2866&lt;&gt;0,$G$2,IF(I2866&lt;&gt;0,$G$2,"")))</f>
        <v>0</v>
      </c>
    </row>
    <row r="2870" spans="2:24" ht="18" hidden="1">
      <c r="B2870" s="402"/>
      <c r="C2870" s="402"/>
      <c r="D2870" s="474"/>
      <c r="E2870" s="402"/>
      <c r="F2870" s="402"/>
      <c r="G2870" s="402"/>
      <c r="H2870" s="402"/>
      <c r="I2870" s="484"/>
      <c r="J2870" s="440" t="str">
        <f>(IF(E2867&lt;&gt;0,$G$2,IF(I2867&lt;&gt;0,$G$2,"")))</f>
        <v/>
      </c>
    </row>
    <row r="2871" spans="2:24">
      <c r="E2871" s="278"/>
      <c r="F2871" s="278"/>
      <c r="G2871" s="278"/>
      <c r="H2871" s="278"/>
      <c r="I2871" s="282"/>
      <c r="J2871" s="221">
        <f>(IF($E3007&lt;&gt;0,$J$2,IF($I3007&lt;&gt;0,$J$2,"")))</f>
        <v>1</v>
      </c>
      <c r="L2871" s="278"/>
      <c r="M2871" s="278"/>
      <c r="N2871" s="282"/>
      <c r="O2871" s="282"/>
      <c r="P2871" s="282"/>
      <c r="Q2871" s="278"/>
      <c r="R2871" s="278"/>
      <c r="S2871" s="282"/>
      <c r="T2871" s="282"/>
      <c r="U2871" s="278"/>
      <c r="V2871" s="282"/>
      <c r="W2871" s="282"/>
    </row>
    <row r="2872" spans="2:24">
      <c r="C2872" s="227"/>
      <c r="D2872" s="228"/>
      <c r="E2872" s="278"/>
      <c r="F2872" s="278"/>
      <c r="G2872" s="278"/>
      <c r="H2872" s="278"/>
      <c r="I2872" s="282"/>
      <c r="J2872" s="221">
        <f>(IF($E3007&lt;&gt;0,$J$2,IF($I3007&lt;&gt;0,$J$2,"")))</f>
        <v>1</v>
      </c>
      <c r="L2872" s="278"/>
      <c r="M2872" s="278"/>
      <c r="N2872" s="282"/>
      <c r="O2872" s="282"/>
      <c r="P2872" s="282"/>
      <c r="Q2872" s="278"/>
      <c r="R2872" s="278"/>
      <c r="S2872" s="282"/>
      <c r="T2872" s="282"/>
      <c r="U2872" s="278"/>
      <c r="V2872" s="282"/>
      <c r="W2872" s="282"/>
    </row>
    <row r="2873" spans="2:24">
      <c r="B2873" s="935" t="str">
        <f>$B$7</f>
        <v>БЮДЖЕТ - НАЧАЛЕН ПЛАН
ПО ПЪЛНА ЕДИННА БЮДЖЕТНА КЛАСИФИКАЦИЯ</v>
      </c>
      <c r="C2873" s="936"/>
      <c r="D2873" s="936"/>
      <c r="E2873" s="278"/>
      <c r="F2873" s="278"/>
      <c r="G2873" s="278"/>
      <c r="H2873" s="278"/>
      <c r="I2873" s="282"/>
      <c r="J2873" s="221">
        <f>(IF($E3007&lt;&gt;0,$J$2,IF($I3007&lt;&gt;0,$J$2,"")))</f>
        <v>1</v>
      </c>
      <c r="L2873" s="278"/>
      <c r="M2873" s="278"/>
      <c r="N2873" s="282"/>
      <c r="O2873" s="282"/>
      <c r="P2873" s="282"/>
      <c r="Q2873" s="278"/>
      <c r="R2873" s="278"/>
      <c r="S2873" s="282"/>
      <c r="T2873" s="282"/>
      <c r="U2873" s="278"/>
      <c r="V2873" s="282"/>
      <c r="W2873" s="282"/>
    </row>
    <row r="2874" spans="2:24">
      <c r="C2874" s="227"/>
      <c r="D2874" s="228"/>
      <c r="E2874" s="279" t="s">
        <v>1654</v>
      </c>
      <c r="F2874" s="279" t="s">
        <v>1522</v>
      </c>
      <c r="G2874" s="278"/>
      <c r="H2874" s="278"/>
      <c r="I2874" s="282"/>
      <c r="J2874" s="221">
        <f>(IF($E3007&lt;&gt;0,$J$2,IF($I3007&lt;&gt;0,$J$2,"")))</f>
        <v>1</v>
      </c>
      <c r="L2874" s="278"/>
      <c r="M2874" s="278"/>
      <c r="N2874" s="282"/>
      <c r="O2874" s="282"/>
      <c r="P2874" s="282"/>
      <c r="Q2874" s="278"/>
      <c r="R2874" s="278"/>
      <c r="S2874" s="282"/>
      <c r="T2874" s="282"/>
      <c r="U2874" s="278"/>
      <c r="V2874" s="282"/>
      <c r="W2874" s="282"/>
    </row>
    <row r="2875" spans="2:24" ht="17.399999999999999">
      <c r="B2875" s="937" t="str">
        <f>$B$9</f>
        <v>Маджарово</v>
      </c>
      <c r="C2875" s="938"/>
      <c r="D2875" s="939"/>
      <c r="E2875" s="578">
        <f>$E$9</f>
        <v>45292</v>
      </c>
      <c r="F2875" s="579">
        <f>$F$9</f>
        <v>45657</v>
      </c>
      <c r="G2875" s="278"/>
      <c r="H2875" s="278"/>
      <c r="I2875" s="282"/>
      <c r="J2875" s="221">
        <f>(IF($E3007&lt;&gt;0,$J$2,IF($I3007&lt;&gt;0,$J$2,"")))</f>
        <v>1</v>
      </c>
      <c r="L2875" s="278"/>
      <c r="M2875" s="278"/>
      <c r="N2875" s="282"/>
      <c r="O2875" s="282"/>
      <c r="P2875" s="282"/>
      <c r="Q2875" s="278"/>
      <c r="R2875" s="278"/>
      <c r="S2875" s="282"/>
      <c r="T2875" s="282"/>
      <c r="U2875" s="278"/>
      <c r="V2875" s="282"/>
      <c r="W2875" s="282"/>
    </row>
    <row r="2876" spans="2:24">
      <c r="B2876" s="230" t="str">
        <f>$B$10</f>
        <v>(наименование на разпоредителя с бюджет)</v>
      </c>
      <c r="E2876" s="278"/>
      <c r="F2876" s="280">
        <f>$F$10</f>
        <v>0</v>
      </c>
      <c r="G2876" s="278"/>
      <c r="H2876" s="278"/>
      <c r="I2876" s="282"/>
      <c r="J2876" s="221">
        <f>(IF($E3007&lt;&gt;0,$J$2,IF($I3007&lt;&gt;0,$J$2,"")))</f>
        <v>1</v>
      </c>
      <c r="L2876" s="278"/>
      <c r="M2876" s="278"/>
      <c r="N2876" s="282"/>
      <c r="O2876" s="282"/>
      <c r="P2876" s="282"/>
      <c r="Q2876" s="278"/>
      <c r="R2876" s="278"/>
      <c r="S2876" s="282"/>
      <c r="T2876" s="282"/>
      <c r="U2876" s="278"/>
      <c r="V2876" s="282"/>
      <c r="W2876" s="282"/>
    </row>
    <row r="2877" spans="2:24">
      <c r="B2877" s="230"/>
      <c r="E2877" s="281"/>
      <c r="F2877" s="278"/>
      <c r="G2877" s="278"/>
      <c r="H2877" s="278"/>
      <c r="I2877" s="282"/>
      <c r="J2877" s="221">
        <f>(IF($E3007&lt;&gt;0,$J$2,IF($I3007&lt;&gt;0,$J$2,"")))</f>
        <v>1</v>
      </c>
      <c r="L2877" s="278"/>
      <c r="M2877" s="278"/>
      <c r="N2877" s="282"/>
      <c r="O2877" s="282"/>
      <c r="P2877" s="282"/>
      <c r="Q2877" s="278"/>
      <c r="R2877" s="278"/>
      <c r="S2877" s="282"/>
      <c r="T2877" s="282"/>
      <c r="U2877" s="278"/>
      <c r="V2877" s="282"/>
      <c r="W2877" s="282"/>
    </row>
    <row r="2878" spans="2:24" ht="18">
      <c r="B2878" s="906" t="str">
        <f>$B$12</f>
        <v>Маджарово</v>
      </c>
      <c r="C2878" s="907"/>
      <c r="D2878" s="908"/>
      <c r="E2878" s="229" t="s">
        <v>1655</v>
      </c>
      <c r="F2878" s="580" t="str">
        <f>$F$12</f>
        <v>7604</v>
      </c>
      <c r="G2878" s="278"/>
      <c r="H2878" s="278"/>
      <c r="I2878" s="282"/>
      <c r="J2878" s="221">
        <f>(IF($E3007&lt;&gt;0,$J$2,IF($I3007&lt;&gt;0,$J$2,"")))</f>
        <v>1</v>
      </c>
      <c r="L2878" s="278"/>
      <c r="M2878" s="278"/>
      <c r="N2878" s="282"/>
      <c r="O2878" s="282"/>
      <c r="P2878" s="282"/>
      <c r="Q2878" s="278"/>
      <c r="R2878" s="278"/>
      <c r="S2878" s="282"/>
      <c r="T2878" s="282"/>
      <c r="U2878" s="278"/>
      <c r="V2878" s="282"/>
      <c r="W2878" s="282"/>
    </row>
    <row r="2879" spans="2:24">
      <c r="B2879" s="581" t="str">
        <f>$B$13</f>
        <v>(наименование на първостепенния разпоредител с бюджет)</v>
      </c>
      <c r="E2879" s="281" t="s">
        <v>1656</v>
      </c>
      <c r="F2879" s="278"/>
      <c r="G2879" s="278"/>
      <c r="H2879" s="278"/>
      <c r="I2879" s="282"/>
      <c r="J2879" s="221">
        <f>(IF($E3007&lt;&gt;0,$J$2,IF($I3007&lt;&gt;0,$J$2,"")))</f>
        <v>1</v>
      </c>
      <c r="L2879" s="278"/>
      <c r="M2879" s="278"/>
      <c r="N2879" s="282"/>
      <c r="O2879" s="282"/>
      <c r="P2879" s="282"/>
      <c r="Q2879" s="278"/>
      <c r="R2879" s="278"/>
      <c r="S2879" s="282"/>
      <c r="T2879" s="282"/>
      <c r="U2879" s="278"/>
      <c r="V2879" s="282"/>
      <c r="W2879" s="282"/>
    </row>
    <row r="2880" spans="2:24" ht="18">
      <c r="B2880" s="230"/>
      <c r="D2880" s="441"/>
      <c r="E2880" s="277"/>
      <c r="F2880" s="277"/>
      <c r="G2880" s="277"/>
      <c r="H2880" s="277"/>
      <c r="I2880" s="384"/>
      <c r="J2880" s="221">
        <f>(IF($E3007&lt;&gt;0,$J$2,IF($I3007&lt;&gt;0,$J$2,"")))</f>
        <v>1</v>
      </c>
      <c r="L2880" s="278"/>
      <c r="M2880" s="278"/>
      <c r="N2880" s="282"/>
      <c r="O2880" s="282"/>
      <c r="P2880" s="282"/>
      <c r="Q2880" s="278"/>
      <c r="R2880" s="278"/>
      <c r="S2880" s="282"/>
      <c r="T2880" s="282"/>
      <c r="U2880" s="278"/>
      <c r="V2880" s="282"/>
      <c r="W2880" s="282"/>
    </row>
    <row r="2881" spans="2:24" ht="16.8" thickBot="1">
      <c r="C2881" s="227"/>
      <c r="D2881" s="228"/>
      <c r="E2881" s="278"/>
      <c r="F2881" s="281"/>
      <c r="G2881" s="281"/>
      <c r="H2881" s="281"/>
      <c r="I2881" s="284" t="s">
        <v>1657</v>
      </c>
      <c r="J2881" s="221">
        <f>(IF($E3007&lt;&gt;0,$J$2,IF($I3007&lt;&gt;0,$J$2,"")))</f>
        <v>1</v>
      </c>
      <c r="L2881" s="283" t="s">
        <v>91</v>
      </c>
      <c r="M2881" s="278"/>
      <c r="N2881" s="282"/>
      <c r="O2881" s="284" t="s">
        <v>1657</v>
      </c>
      <c r="P2881" s="282"/>
      <c r="Q2881" s="283" t="s">
        <v>92</v>
      </c>
      <c r="R2881" s="278"/>
      <c r="S2881" s="282"/>
      <c r="T2881" s="284" t="s">
        <v>1657</v>
      </c>
      <c r="U2881" s="278"/>
      <c r="V2881" s="282"/>
      <c r="W2881" s="284" t="s">
        <v>1657</v>
      </c>
    </row>
    <row r="2882" spans="2:24" ht="18.600000000000001" thickBot="1">
      <c r="B2882" s="672"/>
      <c r="C2882" s="673"/>
      <c r="D2882" s="674" t="s">
        <v>1054</v>
      </c>
      <c r="E2882" s="675"/>
      <c r="F2882" s="956" t="s">
        <v>1459</v>
      </c>
      <c r="G2882" s="957"/>
      <c r="H2882" s="958"/>
      <c r="I2882" s="959"/>
      <c r="J2882" s="221">
        <f>(IF($E3007&lt;&gt;0,$J$2,IF($I3007&lt;&gt;0,$J$2,"")))</f>
        <v>1</v>
      </c>
      <c r="L2882" s="916" t="s">
        <v>1893</v>
      </c>
      <c r="M2882" s="916" t="s">
        <v>1894</v>
      </c>
      <c r="N2882" s="918" t="s">
        <v>1895</v>
      </c>
      <c r="O2882" s="918" t="s">
        <v>93</v>
      </c>
      <c r="P2882" s="222"/>
      <c r="Q2882" s="918" t="s">
        <v>1896</v>
      </c>
      <c r="R2882" s="918" t="s">
        <v>1897</v>
      </c>
      <c r="S2882" s="918" t="s">
        <v>1898</v>
      </c>
      <c r="T2882" s="918" t="s">
        <v>94</v>
      </c>
      <c r="U2882" s="409" t="s">
        <v>95</v>
      </c>
      <c r="V2882" s="410"/>
      <c r="W2882" s="411"/>
      <c r="X2882" s="291"/>
    </row>
    <row r="2883" spans="2:24" ht="31.8" thickBot="1">
      <c r="B2883" s="676" t="s">
        <v>1573</v>
      </c>
      <c r="C2883" s="677" t="s">
        <v>1658</v>
      </c>
      <c r="D2883" s="678" t="s">
        <v>1055</v>
      </c>
      <c r="E2883" s="679"/>
      <c r="F2883" s="605" t="s">
        <v>1460</v>
      </c>
      <c r="G2883" s="605" t="s">
        <v>1461</v>
      </c>
      <c r="H2883" s="605" t="s">
        <v>1458</v>
      </c>
      <c r="I2883" s="605" t="s">
        <v>1048</v>
      </c>
      <c r="J2883" s="221">
        <f>(IF($E3007&lt;&gt;0,$J$2,IF($I3007&lt;&gt;0,$J$2,"")))</f>
        <v>1</v>
      </c>
      <c r="L2883" s="970"/>
      <c r="M2883" s="955"/>
      <c r="N2883" s="970"/>
      <c r="O2883" s="955"/>
      <c r="P2883" s="222"/>
      <c r="Q2883" s="967"/>
      <c r="R2883" s="967"/>
      <c r="S2883" s="967"/>
      <c r="T2883" s="967"/>
      <c r="U2883" s="412">
        <f>$C$3</f>
        <v>2024</v>
      </c>
      <c r="V2883" s="412">
        <f>$C$3+1</f>
        <v>2025</v>
      </c>
      <c r="W2883" s="412" t="str">
        <f>CONCATENATE("след ",$C$3+1)</f>
        <v>след 2025</v>
      </c>
      <c r="X2883" s="413" t="s">
        <v>96</v>
      </c>
    </row>
    <row r="2884" spans="2:24" ht="18" thickBot="1">
      <c r="B2884" s="506"/>
      <c r="C2884" s="397"/>
      <c r="D2884" s="295" t="s">
        <v>1243</v>
      </c>
      <c r="E2884" s="699"/>
      <c r="F2884" s="296"/>
      <c r="G2884" s="296"/>
      <c r="H2884" s="296"/>
      <c r="I2884" s="483"/>
      <c r="J2884" s="221">
        <f>(IF($E3007&lt;&gt;0,$J$2,IF($I3007&lt;&gt;0,$J$2,"")))</f>
        <v>1</v>
      </c>
      <c r="L2884" s="297" t="s">
        <v>97</v>
      </c>
      <c r="M2884" s="297" t="s">
        <v>98</v>
      </c>
      <c r="N2884" s="298" t="s">
        <v>99</v>
      </c>
      <c r="O2884" s="298" t="s">
        <v>100</v>
      </c>
      <c r="P2884" s="222"/>
      <c r="Q2884" s="504" t="s">
        <v>101</v>
      </c>
      <c r="R2884" s="504" t="s">
        <v>102</v>
      </c>
      <c r="S2884" s="504" t="s">
        <v>103</v>
      </c>
      <c r="T2884" s="504" t="s">
        <v>104</v>
      </c>
      <c r="U2884" s="504" t="s">
        <v>1025</v>
      </c>
      <c r="V2884" s="504" t="s">
        <v>1026</v>
      </c>
      <c r="W2884" s="504" t="s">
        <v>1027</v>
      </c>
      <c r="X2884" s="414" t="s">
        <v>1028</v>
      </c>
    </row>
    <row r="2885" spans="2:24" ht="122.4" thickBot="1">
      <c r="B2885" s="236"/>
      <c r="C2885" s="511">
        <f>VLOOKUP(D2885,OP_LIST2,2,FALSE)</f>
        <v>0</v>
      </c>
      <c r="D2885" s="512" t="s">
        <v>943</v>
      </c>
      <c r="E2885" s="700"/>
      <c r="F2885" s="368"/>
      <c r="G2885" s="368"/>
      <c r="H2885" s="368"/>
      <c r="I2885" s="303"/>
      <c r="J2885" s="221">
        <f>(IF($E3007&lt;&gt;0,$J$2,IF($I3007&lt;&gt;0,$J$2,"")))</f>
        <v>1</v>
      </c>
      <c r="L2885" s="415" t="s">
        <v>1029</v>
      </c>
      <c r="M2885" s="415" t="s">
        <v>1029</v>
      </c>
      <c r="N2885" s="415" t="s">
        <v>1030</v>
      </c>
      <c r="O2885" s="415" t="s">
        <v>1031</v>
      </c>
      <c r="P2885" s="222"/>
      <c r="Q2885" s="415" t="s">
        <v>1029</v>
      </c>
      <c r="R2885" s="415" t="s">
        <v>1029</v>
      </c>
      <c r="S2885" s="415" t="s">
        <v>1056</v>
      </c>
      <c r="T2885" s="415" t="s">
        <v>1033</v>
      </c>
      <c r="U2885" s="415" t="s">
        <v>1029</v>
      </c>
      <c r="V2885" s="415" t="s">
        <v>1029</v>
      </c>
      <c r="W2885" s="415" t="s">
        <v>1029</v>
      </c>
      <c r="X2885" s="306" t="s">
        <v>1034</v>
      </c>
    </row>
    <row r="2886" spans="2:24" ht="18" thickBot="1">
      <c r="B2886" s="510"/>
      <c r="C2886" s="513">
        <f>VLOOKUP(D2887,EBK_DEIN2,2,FALSE)</f>
        <v>6622</v>
      </c>
      <c r="D2886" s="505" t="s">
        <v>1443</v>
      </c>
      <c r="E2886" s="701"/>
      <c r="F2886" s="368"/>
      <c r="G2886" s="368"/>
      <c r="H2886" s="368"/>
      <c r="I2886" s="303"/>
      <c r="J2886" s="221">
        <f>(IF($E3007&lt;&gt;0,$J$2,IF($I3007&lt;&gt;0,$J$2,"")))</f>
        <v>1</v>
      </c>
      <c r="L2886" s="416"/>
      <c r="M2886" s="416"/>
      <c r="N2886" s="344"/>
      <c r="O2886" s="417"/>
      <c r="P2886" s="222"/>
      <c r="Q2886" s="416"/>
      <c r="R2886" s="416"/>
      <c r="S2886" s="344"/>
      <c r="T2886" s="417"/>
      <c r="U2886" s="416"/>
      <c r="V2886" s="344"/>
      <c r="W2886" s="417"/>
      <c r="X2886" s="418"/>
    </row>
    <row r="2887" spans="2:24" ht="18">
      <c r="B2887" s="419"/>
      <c r="C2887" s="238"/>
      <c r="D2887" s="502" t="s">
        <v>896</v>
      </c>
      <c r="E2887" s="701"/>
      <c r="F2887" s="368"/>
      <c r="G2887" s="368"/>
      <c r="H2887" s="368"/>
      <c r="I2887" s="303"/>
      <c r="J2887" s="221">
        <f>(IF($E3007&lt;&gt;0,$J$2,IF($I3007&lt;&gt;0,$J$2,"")))</f>
        <v>1</v>
      </c>
      <c r="L2887" s="416"/>
      <c r="M2887" s="416"/>
      <c r="N2887" s="344"/>
      <c r="O2887" s="420">
        <f>SUMIF(O2890:O2891,"&lt;0")+SUMIF(O2893:O2897,"&lt;0")+SUMIF(O2899:O2906,"&lt;0")+SUMIF(O2908:O2924,"&lt;0")+SUMIF(O2930:O2934,"&lt;0")+SUMIF(O2936:O2941,"&lt;0")+SUMIF(O2947:O2953,"&lt;0")+SUMIF(O2960:O2961,"&lt;0")+SUMIF(O2964:O2969,"&lt;0")+SUMIF(O2971:O2976,"&lt;0")+SUMIF(O2980,"&lt;0")+SUMIF(O2982:O2988,"&lt;0")+SUMIF(O2990:O2992,"&lt;0")+SUMIF(O2994:O2997,"&lt;0")+SUMIF(O2999:O3000,"&lt;0")+SUMIF(O3003,"&lt;0")</f>
        <v>-163395</v>
      </c>
      <c r="P2887" s="222"/>
      <c r="Q2887" s="416"/>
      <c r="R2887" s="416"/>
      <c r="S2887" s="344"/>
      <c r="T2887" s="420">
        <f>SUMIF(T2890:T2891,"&lt;0")+SUMIF(T2893:T2897,"&lt;0")+SUMIF(T2899:T2906,"&lt;0")+SUMIF(T2908:T2924,"&lt;0")+SUMIF(T2930:T2934,"&lt;0")+SUMIF(T2936:T2941,"&lt;0")+SUMIF(T2947:T2953,"&lt;0")+SUMIF(T2960:T2961,"&lt;0")+SUMIF(T2964:T2969,"&lt;0")+SUMIF(T2971:T2976,"&lt;0")+SUMIF(T2980,"&lt;0")+SUMIF(T2982:T2988,"&lt;0")+SUMIF(T2990:T2992,"&lt;0")+SUMIF(T2994:T2997,"&lt;0")+SUMIF(T2999:T3000,"&lt;0")+SUMIF(T3003,"&lt;0")</f>
        <v>-71395</v>
      </c>
      <c r="U2887" s="416"/>
      <c r="V2887" s="344"/>
      <c r="W2887" s="417"/>
      <c r="X2887" s="308"/>
    </row>
    <row r="2888" spans="2:24" ht="18.600000000000001" thickBot="1">
      <c r="B2888" s="354"/>
      <c r="C2888" s="238"/>
      <c r="D2888" s="292" t="s">
        <v>1057</v>
      </c>
      <c r="E2888" s="701"/>
      <c r="F2888" s="368"/>
      <c r="G2888" s="368"/>
      <c r="H2888" s="368"/>
      <c r="I2888" s="303"/>
      <c r="J2888" s="221">
        <f>(IF($E3007&lt;&gt;0,$J$2,IF($I3007&lt;&gt;0,$J$2,"")))</f>
        <v>1</v>
      </c>
      <c r="L2888" s="416"/>
      <c r="M2888" s="416"/>
      <c r="N2888" s="344"/>
      <c r="O2888" s="417"/>
      <c r="P2888" s="222"/>
      <c r="Q2888" s="416"/>
      <c r="R2888" s="416"/>
      <c r="S2888" s="344"/>
      <c r="T2888" s="417"/>
      <c r="U2888" s="416"/>
      <c r="V2888" s="344"/>
      <c r="W2888" s="417"/>
      <c r="X2888" s="310"/>
    </row>
    <row r="2889" spans="2:24" ht="18.600000000000001" thickBot="1">
      <c r="B2889" s="680">
        <v>100</v>
      </c>
      <c r="C2889" s="960" t="s">
        <v>1244</v>
      </c>
      <c r="D2889" s="961"/>
      <c r="E2889" s="681"/>
      <c r="F2889" s="682">
        <f>SUM(F2890:F2891)</f>
        <v>0</v>
      </c>
      <c r="G2889" s="683">
        <f>SUM(G2890:G2891)</f>
        <v>64000</v>
      </c>
      <c r="H2889" s="683">
        <f>SUM(H2890:H2891)</f>
        <v>0</v>
      </c>
      <c r="I2889" s="683">
        <f>SUM(I2890:I2891)</f>
        <v>64000</v>
      </c>
      <c r="J2889" s="243">
        <f t="shared" ref="J2889:J2920" si="814">(IF($E2889&lt;&gt;0,$J$2,IF($I2889&lt;&gt;0,$J$2,"")))</f>
        <v>1</v>
      </c>
      <c r="K2889" s="244"/>
      <c r="L2889" s="311">
        <f>SUM(L2890:L2891)</f>
        <v>0</v>
      </c>
      <c r="M2889" s="312">
        <f>SUM(M2890:M2891)</f>
        <v>0</v>
      </c>
      <c r="N2889" s="421">
        <f>SUM(N2890:N2891)</f>
        <v>64000</v>
      </c>
      <c r="O2889" s="422">
        <f>SUM(O2890:O2891)</f>
        <v>-64000</v>
      </c>
      <c r="P2889" s="244"/>
      <c r="Q2889" s="705"/>
      <c r="R2889" s="706"/>
      <c r="S2889" s="707"/>
      <c r="T2889" s="706"/>
      <c r="U2889" s="706"/>
      <c r="V2889" s="706"/>
      <c r="W2889" s="708"/>
      <c r="X2889" s="313">
        <f t="shared" ref="X2889:X2920" si="815">T2889-U2889-V2889-W2889</f>
        <v>0</v>
      </c>
    </row>
    <row r="2890" spans="2:24" ht="18.600000000000001" thickBot="1">
      <c r="B2890" s="140"/>
      <c r="C2890" s="144">
        <v>101</v>
      </c>
      <c r="D2890" s="138" t="s">
        <v>1245</v>
      </c>
      <c r="E2890" s="702"/>
      <c r="F2890" s="449"/>
      <c r="G2890" s="245">
        <v>64000</v>
      </c>
      <c r="H2890" s="245"/>
      <c r="I2890" s="476">
        <f>F2890+G2890+H2890</f>
        <v>64000</v>
      </c>
      <c r="J2890" s="243">
        <f t="shared" si="814"/>
        <v>1</v>
      </c>
      <c r="K2890" s="244"/>
      <c r="L2890" s="423"/>
      <c r="M2890" s="252"/>
      <c r="N2890" s="315">
        <f>I2890</f>
        <v>64000</v>
      </c>
      <c r="O2890" s="424">
        <f>L2890+M2890-N2890</f>
        <v>-64000</v>
      </c>
      <c r="P2890" s="244"/>
      <c r="Q2890" s="661"/>
      <c r="R2890" s="665"/>
      <c r="S2890" s="665"/>
      <c r="T2890" s="665"/>
      <c r="U2890" s="665"/>
      <c r="V2890" s="665"/>
      <c r="W2890" s="709"/>
      <c r="X2890" s="313">
        <f t="shared" si="815"/>
        <v>0</v>
      </c>
    </row>
    <row r="2891" spans="2:24" ht="18.600000000000001" hidden="1" thickBot="1">
      <c r="B2891" s="140"/>
      <c r="C2891" s="137">
        <v>102</v>
      </c>
      <c r="D2891" s="139" t="s">
        <v>1246</v>
      </c>
      <c r="E2891" s="702"/>
      <c r="F2891" s="449"/>
      <c r="G2891" s="245"/>
      <c r="H2891" s="245"/>
      <c r="I2891" s="476">
        <f>F2891+G2891+H2891</f>
        <v>0</v>
      </c>
      <c r="J2891" s="243" t="str">
        <f t="shared" si="814"/>
        <v/>
      </c>
      <c r="K2891" s="244"/>
      <c r="L2891" s="423"/>
      <c r="M2891" s="252"/>
      <c r="N2891" s="315">
        <f>I2891</f>
        <v>0</v>
      </c>
      <c r="O2891" s="424">
        <f>L2891+M2891-N2891</f>
        <v>0</v>
      </c>
      <c r="P2891" s="244"/>
      <c r="Q2891" s="661"/>
      <c r="R2891" s="665"/>
      <c r="S2891" s="665"/>
      <c r="T2891" s="665"/>
      <c r="U2891" s="665"/>
      <c r="V2891" s="665"/>
      <c r="W2891" s="709"/>
      <c r="X2891" s="313">
        <f t="shared" si="815"/>
        <v>0</v>
      </c>
    </row>
    <row r="2892" spans="2:24" ht="18.600000000000001" thickBot="1">
      <c r="B2892" s="684">
        <v>200</v>
      </c>
      <c r="C2892" s="968" t="s">
        <v>1247</v>
      </c>
      <c r="D2892" s="968"/>
      <c r="E2892" s="685"/>
      <c r="F2892" s="686">
        <f>SUM(F2893:F2897)</f>
        <v>0</v>
      </c>
      <c r="G2892" s="687">
        <f>SUM(G2893:G2897)</f>
        <v>15000</v>
      </c>
      <c r="H2892" s="687">
        <f>SUM(H2893:H2897)</f>
        <v>0</v>
      </c>
      <c r="I2892" s="687">
        <f>SUM(I2893:I2897)</f>
        <v>15000</v>
      </c>
      <c r="J2892" s="243">
        <f t="shared" si="814"/>
        <v>1</v>
      </c>
      <c r="K2892" s="244"/>
      <c r="L2892" s="316">
        <f>SUM(L2893:L2897)</f>
        <v>0</v>
      </c>
      <c r="M2892" s="317">
        <f>SUM(M2893:M2897)</f>
        <v>0</v>
      </c>
      <c r="N2892" s="425">
        <f>SUM(N2893:N2897)</f>
        <v>15000</v>
      </c>
      <c r="O2892" s="426">
        <f>SUM(O2893:O2897)</f>
        <v>-15000</v>
      </c>
      <c r="P2892" s="244"/>
      <c r="Q2892" s="663"/>
      <c r="R2892" s="664"/>
      <c r="S2892" s="664"/>
      <c r="T2892" s="664"/>
      <c r="U2892" s="664"/>
      <c r="V2892" s="664"/>
      <c r="W2892" s="710"/>
      <c r="X2892" s="313">
        <f t="shared" si="815"/>
        <v>0</v>
      </c>
    </row>
    <row r="2893" spans="2:24" ht="18.600000000000001" hidden="1" thickBot="1">
      <c r="B2893" s="143"/>
      <c r="C2893" s="144">
        <v>201</v>
      </c>
      <c r="D2893" s="138" t="s">
        <v>1248</v>
      </c>
      <c r="E2893" s="702"/>
      <c r="F2893" s="449"/>
      <c r="G2893" s="245"/>
      <c r="H2893" s="245"/>
      <c r="I2893" s="476">
        <f>F2893+G2893+H2893</f>
        <v>0</v>
      </c>
      <c r="J2893" s="243" t="str">
        <f t="shared" si="814"/>
        <v/>
      </c>
      <c r="K2893" s="244"/>
      <c r="L2893" s="423"/>
      <c r="M2893" s="252"/>
      <c r="N2893" s="315">
        <f>I2893</f>
        <v>0</v>
      </c>
      <c r="O2893" s="424">
        <f>L2893+M2893-N2893</f>
        <v>0</v>
      </c>
      <c r="P2893" s="244"/>
      <c r="Q2893" s="661"/>
      <c r="R2893" s="665"/>
      <c r="S2893" s="665"/>
      <c r="T2893" s="665"/>
      <c r="U2893" s="665"/>
      <c r="V2893" s="665"/>
      <c r="W2893" s="709"/>
      <c r="X2893" s="313">
        <f t="shared" si="815"/>
        <v>0</v>
      </c>
    </row>
    <row r="2894" spans="2:24" ht="18.600000000000001" thickBot="1">
      <c r="B2894" s="136"/>
      <c r="C2894" s="137">
        <v>202</v>
      </c>
      <c r="D2894" s="145" t="s">
        <v>1249</v>
      </c>
      <c r="E2894" s="702"/>
      <c r="F2894" s="449"/>
      <c r="G2894" s="245">
        <v>12000</v>
      </c>
      <c r="H2894" s="245"/>
      <c r="I2894" s="476">
        <f>F2894+G2894+H2894</f>
        <v>12000</v>
      </c>
      <c r="J2894" s="243">
        <f t="shared" si="814"/>
        <v>1</v>
      </c>
      <c r="K2894" s="244"/>
      <c r="L2894" s="423"/>
      <c r="M2894" s="252"/>
      <c r="N2894" s="315">
        <f>I2894</f>
        <v>12000</v>
      </c>
      <c r="O2894" s="424">
        <f>L2894+M2894-N2894</f>
        <v>-12000</v>
      </c>
      <c r="P2894" s="244"/>
      <c r="Q2894" s="661"/>
      <c r="R2894" s="665"/>
      <c r="S2894" s="665"/>
      <c r="T2894" s="665"/>
      <c r="U2894" s="665"/>
      <c r="V2894" s="665"/>
      <c r="W2894" s="709"/>
      <c r="X2894" s="313">
        <f t="shared" si="815"/>
        <v>0</v>
      </c>
    </row>
    <row r="2895" spans="2:24" ht="32.4" thickBot="1">
      <c r="B2895" s="152"/>
      <c r="C2895" s="137">
        <v>205</v>
      </c>
      <c r="D2895" s="145" t="s">
        <v>900</v>
      </c>
      <c r="E2895" s="702"/>
      <c r="F2895" s="449"/>
      <c r="G2895" s="245">
        <v>3000</v>
      </c>
      <c r="H2895" s="245"/>
      <c r="I2895" s="476">
        <f>F2895+G2895+H2895</f>
        <v>3000</v>
      </c>
      <c r="J2895" s="243">
        <f t="shared" si="814"/>
        <v>1</v>
      </c>
      <c r="K2895" s="244"/>
      <c r="L2895" s="423"/>
      <c r="M2895" s="252"/>
      <c r="N2895" s="315">
        <f>I2895</f>
        <v>3000</v>
      </c>
      <c r="O2895" s="424">
        <f>L2895+M2895-N2895</f>
        <v>-3000</v>
      </c>
      <c r="P2895" s="244"/>
      <c r="Q2895" s="661"/>
      <c r="R2895" s="665"/>
      <c r="S2895" s="665"/>
      <c r="T2895" s="665"/>
      <c r="U2895" s="665"/>
      <c r="V2895" s="665"/>
      <c r="W2895" s="709"/>
      <c r="X2895" s="313">
        <f t="shared" si="815"/>
        <v>0</v>
      </c>
    </row>
    <row r="2896" spans="2:24" ht="18.600000000000001" hidden="1" thickBot="1">
      <c r="B2896" s="152"/>
      <c r="C2896" s="137">
        <v>208</v>
      </c>
      <c r="D2896" s="159" t="s">
        <v>901</v>
      </c>
      <c r="E2896" s="702"/>
      <c r="F2896" s="449"/>
      <c r="G2896" s="245"/>
      <c r="H2896" s="245"/>
      <c r="I2896" s="476">
        <f>F2896+G2896+H2896</f>
        <v>0</v>
      </c>
      <c r="J2896" s="243" t="str">
        <f t="shared" si="814"/>
        <v/>
      </c>
      <c r="K2896" s="244"/>
      <c r="L2896" s="423"/>
      <c r="M2896" s="252"/>
      <c r="N2896" s="315">
        <f>I2896</f>
        <v>0</v>
      </c>
      <c r="O2896" s="424">
        <f>L2896+M2896-N2896</f>
        <v>0</v>
      </c>
      <c r="P2896" s="244"/>
      <c r="Q2896" s="661"/>
      <c r="R2896" s="665"/>
      <c r="S2896" s="665"/>
      <c r="T2896" s="665"/>
      <c r="U2896" s="665"/>
      <c r="V2896" s="665"/>
      <c r="W2896" s="709"/>
      <c r="X2896" s="313">
        <f t="shared" si="815"/>
        <v>0</v>
      </c>
    </row>
    <row r="2897" spans="2:24" ht="18.600000000000001" hidden="1" thickBot="1">
      <c r="B2897" s="143"/>
      <c r="C2897" s="142">
        <v>209</v>
      </c>
      <c r="D2897" s="148" t="s">
        <v>902</v>
      </c>
      <c r="E2897" s="702"/>
      <c r="F2897" s="449"/>
      <c r="G2897" s="245"/>
      <c r="H2897" s="245"/>
      <c r="I2897" s="476">
        <f>F2897+G2897+H2897</f>
        <v>0</v>
      </c>
      <c r="J2897" s="243" t="str">
        <f t="shared" si="814"/>
        <v/>
      </c>
      <c r="K2897" s="244"/>
      <c r="L2897" s="423"/>
      <c r="M2897" s="252"/>
      <c r="N2897" s="315">
        <f>I2897</f>
        <v>0</v>
      </c>
      <c r="O2897" s="424">
        <f>L2897+M2897-N2897</f>
        <v>0</v>
      </c>
      <c r="P2897" s="244"/>
      <c r="Q2897" s="661"/>
      <c r="R2897" s="665"/>
      <c r="S2897" s="665"/>
      <c r="T2897" s="665"/>
      <c r="U2897" s="665"/>
      <c r="V2897" s="665"/>
      <c r="W2897" s="709"/>
      <c r="X2897" s="313">
        <f t="shared" si="815"/>
        <v>0</v>
      </c>
    </row>
    <row r="2898" spans="2:24" ht="18.600000000000001" thickBot="1">
      <c r="B2898" s="684">
        <v>500</v>
      </c>
      <c r="C2898" s="969" t="s">
        <v>203</v>
      </c>
      <c r="D2898" s="969"/>
      <c r="E2898" s="685"/>
      <c r="F2898" s="686">
        <f>SUM(F2899:F2905)</f>
        <v>0</v>
      </c>
      <c r="G2898" s="687">
        <f>SUM(G2899:G2905)</f>
        <v>12000</v>
      </c>
      <c r="H2898" s="687">
        <f>SUM(H2899:H2905)</f>
        <v>0</v>
      </c>
      <c r="I2898" s="687">
        <f>SUM(I2899:I2905)</f>
        <v>12000</v>
      </c>
      <c r="J2898" s="243">
        <f t="shared" si="814"/>
        <v>1</v>
      </c>
      <c r="K2898" s="244"/>
      <c r="L2898" s="316">
        <f>SUM(L2899:L2905)</f>
        <v>0</v>
      </c>
      <c r="M2898" s="317">
        <f>SUM(M2899:M2905)</f>
        <v>0</v>
      </c>
      <c r="N2898" s="425">
        <f>SUM(N2899:N2905)</f>
        <v>12000</v>
      </c>
      <c r="O2898" s="426">
        <f>SUM(O2899:O2905)</f>
        <v>-12000</v>
      </c>
      <c r="P2898" s="244"/>
      <c r="Q2898" s="663"/>
      <c r="R2898" s="664"/>
      <c r="S2898" s="665"/>
      <c r="T2898" s="664"/>
      <c r="U2898" s="664"/>
      <c r="V2898" s="664"/>
      <c r="W2898" s="710"/>
      <c r="X2898" s="313">
        <f t="shared" si="815"/>
        <v>0</v>
      </c>
    </row>
    <row r="2899" spans="2:24" ht="18.600000000000001" thickBot="1">
      <c r="B2899" s="143"/>
      <c r="C2899" s="160">
        <v>551</v>
      </c>
      <c r="D2899" s="456" t="s">
        <v>204</v>
      </c>
      <c r="E2899" s="702"/>
      <c r="F2899" s="449"/>
      <c r="G2899" s="245">
        <v>8000</v>
      </c>
      <c r="H2899" s="245"/>
      <c r="I2899" s="476">
        <f t="shared" ref="I2899:I2906" si="816">F2899+G2899+H2899</f>
        <v>8000</v>
      </c>
      <c r="J2899" s="243">
        <f t="shared" si="814"/>
        <v>1</v>
      </c>
      <c r="K2899" s="244"/>
      <c r="L2899" s="423"/>
      <c r="M2899" s="252"/>
      <c r="N2899" s="315">
        <f t="shared" ref="N2899:N2906" si="817">I2899</f>
        <v>8000</v>
      </c>
      <c r="O2899" s="424">
        <f t="shared" ref="O2899:O2906" si="818">L2899+M2899-N2899</f>
        <v>-8000</v>
      </c>
      <c r="P2899" s="244"/>
      <c r="Q2899" s="661"/>
      <c r="R2899" s="665"/>
      <c r="S2899" s="665"/>
      <c r="T2899" s="665"/>
      <c r="U2899" s="665"/>
      <c r="V2899" s="665"/>
      <c r="W2899" s="709"/>
      <c r="X2899" s="313">
        <f t="shared" si="815"/>
        <v>0</v>
      </c>
    </row>
    <row r="2900" spans="2:24" ht="18.600000000000001" hidden="1" thickBot="1">
      <c r="B2900" s="143"/>
      <c r="C2900" s="161">
        <v>552</v>
      </c>
      <c r="D2900" s="457" t="s">
        <v>205</v>
      </c>
      <c r="E2900" s="702"/>
      <c r="F2900" s="449"/>
      <c r="G2900" s="245"/>
      <c r="H2900" s="245"/>
      <c r="I2900" s="476">
        <f t="shared" si="816"/>
        <v>0</v>
      </c>
      <c r="J2900" s="243" t="str">
        <f t="shared" si="814"/>
        <v/>
      </c>
      <c r="K2900" s="244"/>
      <c r="L2900" s="423"/>
      <c r="M2900" s="252"/>
      <c r="N2900" s="315">
        <f t="shared" si="817"/>
        <v>0</v>
      </c>
      <c r="O2900" s="424">
        <f t="shared" si="818"/>
        <v>0</v>
      </c>
      <c r="P2900" s="244"/>
      <c r="Q2900" s="661"/>
      <c r="R2900" s="665"/>
      <c r="S2900" s="665"/>
      <c r="T2900" s="665"/>
      <c r="U2900" s="665"/>
      <c r="V2900" s="665"/>
      <c r="W2900" s="709"/>
      <c r="X2900" s="313">
        <f t="shared" si="815"/>
        <v>0</v>
      </c>
    </row>
    <row r="2901" spans="2:24" ht="18.600000000000001" hidden="1" thickBot="1">
      <c r="B2901" s="143"/>
      <c r="C2901" s="161">
        <v>558</v>
      </c>
      <c r="D2901" s="457" t="s">
        <v>1674</v>
      </c>
      <c r="E2901" s="702"/>
      <c r="F2901" s="592">
        <v>0</v>
      </c>
      <c r="G2901" s="592">
        <v>0</v>
      </c>
      <c r="H2901" s="592">
        <v>0</v>
      </c>
      <c r="I2901" s="476">
        <f t="shared" si="816"/>
        <v>0</v>
      </c>
      <c r="J2901" s="243" t="str">
        <f t="shared" si="814"/>
        <v/>
      </c>
      <c r="K2901" s="244"/>
      <c r="L2901" s="423"/>
      <c r="M2901" s="252"/>
      <c r="N2901" s="315">
        <f t="shared" si="817"/>
        <v>0</v>
      </c>
      <c r="O2901" s="424">
        <f t="shared" si="818"/>
        <v>0</v>
      </c>
      <c r="P2901" s="244"/>
      <c r="Q2901" s="661"/>
      <c r="R2901" s="665"/>
      <c r="S2901" s="665"/>
      <c r="T2901" s="665"/>
      <c r="U2901" s="665"/>
      <c r="V2901" s="665"/>
      <c r="W2901" s="709"/>
      <c r="X2901" s="313">
        <f t="shared" si="815"/>
        <v>0</v>
      </c>
    </row>
    <row r="2902" spans="2:24" ht="18.600000000000001" thickBot="1">
      <c r="B2902" s="143"/>
      <c r="C2902" s="161">
        <v>560</v>
      </c>
      <c r="D2902" s="458" t="s">
        <v>206</v>
      </c>
      <c r="E2902" s="702"/>
      <c r="F2902" s="449"/>
      <c r="G2902" s="245">
        <v>3000</v>
      </c>
      <c r="H2902" s="245"/>
      <c r="I2902" s="476">
        <f t="shared" si="816"/>
        <v>3000</v>
      </c>
      <c r="J2902" s="243">
        <f t="shared" si="814"/>
        <v>1</v>
      </c>
      <c r="K2902" s="244"/>
      <c r="L2902" s="423"/>
      <c r="M2902" s="252"/>
      <c r="N2902" s="315">
        <f t="shared" si="817"/>
        <v>3000</v>
      </c>
      <c r="O2902" s="424">
        <f t="shared" si="818"/>
        <v>-3000</v>
      </c>
      <c r="P2902" s="244"/>
      <c r="Q2902" s="661"/>
      <c r="R2902" s="665"/>
      <c r="S2902" s="665"/>
      <c r="T2902" s="665"/>
      <c r="U2902" s="665"/>
      <c r="V2902" s="665"/>
      <c r="W2902" s="709"/>
      <c r="X2902" s="313">
        <f t="shared" si="815"/>
        <v>0</v>
      </c>
    </row>
    <row r="2903" spans="2:24" ht="18.600000000000001" thickBot="1">
      <c r="B2903" s="143"/>
      <c r="C2903" s="161">
        <v>580</v>
      </c>
      <c r="D2903" s="457" t="s">
        <v>207</v>
      </c>
      <c r="E2903" s="702"/>
      <c r="F2903" s="449"/>
      <c r="G2903" s="245">
        <v>1000</v>
      </c>
      <c r="H2903" s="245"/>
      <c r="I2903" s="476">
        <f t="shared" si="816"/>
        <v>1000</v>
      </c>
      <c r="J2903" s="243">
        <f t="shared" si="814"/>
        <v>1</v>
      </c>
      <c r="K2903" s="244"/>
      <c r="L2903" s="423"/>
      <c r="M2903" s="252"/>
      <c r="N2903" s="315">
        <f t="shared" si="817"/>
        <v>1000</v>
      </c>
      <c r="O2903" s="424">
        <f t="shared" si="818"/>
        <v>-1000</v>
      </c>
      <c r="P2903" s="244"/>
      <c r="Q2903" s="661"/>
      <c r="R2903" s="665"/>
      <c r="S2903" s="665"/>
      <c r="T2903" s="665"/>
      <c r="U2903" s="665"/>
      <c r="V2903" s="665"/>
      <c r="W2903" s="709"/>
      <c r="X2903" s="313">
        <f t="shared" si="815"/>
        <v>0</v>
      </c>
    </row>
    <row r="2904" spans="2:24" ht="18.600000000000001" hidden="1" thickBot="1">
      <c r="B2904" s="143"/>
      <c r="C2904" s="161">
        <v>588</v>
      </c>
      <c r="D2904" s="457" t="s">
        <v>1679</v>
      </c>
      <c r="E2904" s="702"/>
      <c r="F2904" s="592">
        <v>0</v>
      </c>
      <c r="G2904" s="592">
        <v>0</v>
      </c>
      <c r="H2904" s="592">
        <v>0</v>
      </c>
      <c r="I2904" s="476">
        <f t="shared" si="816"/>
        <v>0</v>
      </c>
      <c r="J2904" s="243" t="str">
        <f t="shared" si="814"/>
        <v/>
      </c>
      <c r="K2904" s="244"/>
      <c r="L2904" s="423"/>
      <c r="M2904" s="252"/>
      <c r="N2904" s="315">
        <f t="shared" si="817"/>
        <v>0</v>
      </c>
      <c r="O2904" s="424">
        <f t="shared" si="818"/>
        <v>0</v>
      </c>
      <c r="P2904" s="244"/>
      <c r="Q2904" s="661"/>
      <c r="R2904" s="665"/>
      <c r="S2904" s="665"/>
      <c r="T2904" s="665"/>
      <c r="U2904" s="665"/>
      <c r="V2904" s="665"/>
      <c r="W2904" s="709"/>
      <c r="X2904" s="313">
        <f t="shared" si="815"/>
        <v>0</v>
      </c>
    </row>
    <row r="2905" spans="2:24" ht="32.4" hidden="1" thickBot="1">
      <c r="B2905" s="143"/>
      <c r="C2905" s="162">
        <v>590</v>
      </c>
      <c r="D2905" s="459" t="s">
        <v>208</v>
      </c>
      <c r="E2905" s="702"/>
      <c r="F2905" s="449"/>
      <c r="G2905" s="245"/>
      <c r="H2905" s="245"/>
      <c r="I2905" s="476">
        <f t="shared" si="816"/>
        <v>0</v>
      </c>
      <c r="J2905" s="243" t="str">
        <f t="shared" si="814"/>
        <v/>
      </c>
      <c r="K2905" s="244"/>
      <c r="L2905" s="423"/>
      <c r="M2905" s="252"/>
      <c r="N2905" s="315">
        <f t="shared" si="817"/>
        <v>0</v>
      </c>
      <c r="O2905" s="424">
        <f t="shared" si="818"/>
        <v>0</v>
      </c>
      <c r="P2905" s="244"/>
      <c r="Q2905" s="661"/>
      <c r="R2905" s="665"/>
      <c r="S2905" s="665"/>
      <c r="T2905" s="665"/>
      <c r="U2905" s="665"/>
      <c r="V2905" s="665"/>
      <c r="W2905" s="709"/>
      <c r="X2905" s="313">
        <f t="shared" si="815"/>
        <v>0</v>
      </c>
    </row>
    <row r="2906" spans="2:24" ht="18.600000000000001" hidden="1" thickBot="1">
      <c r="B2906" s="684">
        <v>800</v>
      </c>
      <c r="C2906" s="969" t="s">
        <v>1058</v>
      </c>
      <c r="D2906" s="969"/>
      <c r="E2906" s="685"/>
      <c r="F2906" s="688"/>
      <c r="G2906" s="689"/>
      <c r="H2906" s="689"/>
      <c r="I2906" s="690">
        <f t="shared" si="816"/>
        <v>0</v>
      </c>
      <c r="J2906" s="243" t="str">
        <f t="shared" si="814"/>
        <v/>
      </c>
      <c r="K2906" s="244"/>
      <c r="L2906" s="428"/>
      <c r="M2906" s="254"/>
      <c r="N2906" s="315">
        <f t="shared" si="817"/>
        <v>0</v>
      </c>
      <c r="O2906" s="424">
        <f t="shared" si="818"/>
        <v>0</v>
      </c>
      <c r="P2906" s="244"/>
      <c r="Q2906" s="663"/>
      <c r="R2906" s="664"/>
      <c r="S2906" s="665"/>
      <c r="T2906" s="665"/>
      <c r="U2906" s="664"/>
      <c r="V2906" s="665"/>
      <c r="W2906" s="709"/>
      <c r="X2906" s="313">
        <f t="shared" si="815"/>
        <v>0</v>
      </c>
    </row>
    <row r="2907" spans="2:24" ht="18.600000000000001" thickBot="1">
      <c r="B2907" s="684">
        <v>1000</v>
      </c>
      <c r="C2907" s="971" t="s">
        <v>210</v>
      </c>
      <c r="D2907" s="971"/>
      <c r="E2907" s="685"/>
      <c r="F2907" s="686">
        <f>SUM(F2908:F2924)</f>
        <v>0</v>
      </c>
      <c r="G2907" s="687">
        <f>SUM(G2908:G2924)</f>
        <v>29795</v>
      </c>
      <c r="H2907" s="687">
        <f>SUM(H2908:H2924)</f>
        <v>0</v>
      </c>
      <c r="I2907" s="687">
        <f>SUM(I2908:I2924)</f>
        <v>29795</v>
      </c>
      <c r="J2907" s="243">
        <f t="shared" si="814"/>
        <v>1</v>
      </c>
      <c r="K2907" s="244"/>
      <c r="L2907" s="316">
        <f>SUM(L2908:L2924)</f>
        <v>0</v>
      </c>
      <c r="M2907" s="317">
        <f>SUM(M2908:M2924)</f>
        <v>0</v>
      </c>
      <c r="N2907" s="425">
        <f>SUM(N2908:N2924)</f>
        <v>29795</v>
      </c>
      <c r="O2907" s="426">
        <f>SUM(O2908:O2924)</f>
        <v>-29795</v>
      </c>
      <c r="P2907" s="244"/>
      <c r="Q2907" s="316">
        <f t="shared" ref="Q2907:W2907" si="819">SUM(Q2908:Q2924)</f>
        <v>0</v>
      </c>
      <c r="R2907" s="317">
        <f t="shared" si="819"/>
        <v>0</v>
      </c>
      <c r="S2907" s="317">
        <f t="shared" si="819"/>
        <v>28795</v>
      </c>
      <c r="T2907" s="317">
        <f t="shared" si="819"/>
        <v>-28795</v>
      </c>
      <c r="U2907" s="317">
        <f t="shared" si="819"/>
        <v>0</v>
      </c>
      <c r="V2907" s="317">
        <f t="shared" si="819"/>
        <v>0</v>
      </c>
      <c r="W2907" s="426">
        <f t="shared" si="819"/>
        <v>0</v>
      </c>
      <c r="X2907" s="313">
        <f t="shared" si="815"/>
        <v>-28795</v>
      </c>
    </row>
    <row r="2908" spans="2:24" ht="18.600000000000001" hidden="1" thickBot="1">
      <c r="B2908" s="136"/>
      <c r="C2908" s="144">
        <v>1011</v>
      </c>
      <c r="D2908" s="163" t="s">
        <v>211</v>
      </c>
      <c r="E2908" s="702"/>
      <c r="F2908" s="449"/>
      <c r="G2908" s="245"/>
      <c r="H2908" s="245"/>
      <c r="I2908" s="476">
        <f t="shared" ref="I2908:I2924" si="820">F2908+G2908+H2908</f>
        <v>0</v>
      </c>
      <c r="J2908" s="243" t="str">
        <f t="shared" si="814"/>
        <v/>
      </c>
      <c r="K2908" s="244"/>
      <c r="L2908" s="423"/>
      <c r="M2908" s="252"/>
      <c r="N2908" s="315">
        <f t="shared" ref="N2908:N2924" si="821">I2908</f>
        <v>0</v>
      </c>
      <c r="O2908" s="424">
        <f t="shared" ref="O2908:O2924" si="822">L2908+M2908-N2908</f>
        <v>0</v>
      </c>
      <c r="P2908" s="244"/>
      <c r="Q2908" s="423"/>
      <c r="R2908" s="252"/>
      <c r="S2908" s="429">
        <f t="shared" ref="S2908:S2915" si="823">+IF(+(L2908+M2908)&gt;=I2908,+M2908,+(+I2908-L2908))</f>
        <v>0</v>
      </c>
      <c r="T2908" s="315">
        <f t="shared" ref="T2908:T2915" si="824">Q2908+R2908-S2908</f>
        <v>0</v>
      </c>
      <c r="U2908" s="252"/>
      <c r="V2908" s="252"/>
      <c r="W2908" s="253"/>
      <c r="X2908" s="313">
        <f t="shared" si="815"/>
        <v>0</v>
      </c>
    </row>
    <row r="2909" spans="2:24" ht="18.600000000000001" hidden="1" thickBot="1">
      <c r="B2909" s="136"/>
      <c r="C2909" s="137">
        <v>1012</v>
      </c>
      <c r="D2909" s="145" t="s">
        <v>212</v>
      </c>
      <c r="E2909" s="702"/>
      <c r="F2909" s="449"/>
      <c r="G2909" s="245"/>
      <c r="H2909" s="245"/>
      <c r="I2909" s="476">
        <f t="shared" si="820"/>
        <v>0</v>
      </c>
      <c r="J2909" s="243" t="str">
        <f t="shared" si="814"/>
        <v/>
      </c>
      <c r="K2909" s="244"/>
      <c r="L2909" s="423"/>
      <c r="M2909" s="252"/>
      <c r="N2909" s="315">
        <f t="shared" si="821"/>
        <v>0</v>
      </c>
      <c r="O2909" s="424">
        <f t="shared" si="822"/>
        <v>0</v>
      </c>
      <c r="P2909" s="244"/>
      <c r="Q2909" s="423"/>
      <c r="R2909" s="252"/>
      <c r="S2909" s="429">
        <f t="shared" si="823"/>
        <v>0</v>
      </c>
      <c r="T2909" s="315">
        <f t="shared" si="824"/>
        <v>0</v>
      </c>
      <c r="U2909" s="252"/>
      <c r="V2909" s="252"/>
      <c r="W2909" s="253"/>
      <c r="X2909" s="313">
        <f t="shared" si="815"/>
        <v>0</v>
      </c>
    </row>
    <row r="2910" spans="2:24" ht="18.600000000000001" hidden="1" thickBot="1">
      <c r="B2910" s="136"/>
      <c r="C2910" s="137">
        <v>1013</v>
      </c>
      <c r="D2910" s="145" t="s">
        <v>213</v>
      </c>
      <c r="E2910" s="702"/>
      <c r="F2910" s="449"/>
      <c r="G2910" s="245"/>
      <c r="H2910" s="245"/>
      <c r="I2910" s="476">
        <f t="shared" si="820"/>
        <v>0</v>
      </c>
      <c r="J2910" s="243" t="str">
        <f t="shared" si="814"/>
        <v/>
      </c>
      <c r="K2910" s="244"/>
      <c r="L2910" s="423"/>
      <c r="M2910" s="252"/>
      <c r="N2910" s="315">
        <f t="shared" si="821"/>
        <v>0</v>
      </c>
      <c r="O2910" s="424">
        <f t="shared" si="822"/>
        <v>0</v>
      </c>
      <c r="P2910" s="244"/>
      <c r="Q2910" s="423"/>
      <c r="R2910" s="252"/>
      <c r="S2910" s="429">
        <f t="shared" si="823"/>
        <v>0</v>
      </c>
      <c r="T2910" s="315">
        <f t="shared" si="824"/>
        <v>0</v>
      </c>
      <c r="U2910" s="252"/>
      <c r="V2910" s="252"/>
      <c r="W2910" s="253"/>
      <c r="X2910" s="313">
        <f t="shared" si="815"/>
        <v>0</v>
      </c>
    </row>
    <row r="2911" spans="2:24" ht="18.600000000000001" hidden="1" thickBot="1">
      <c r="B2911" s="136"/>
      <c r="C2911" s="137">
        <v>1014</v>
      </c>
      <c r="D2911" s="145" t="s">
        <v>214</v>
      </c>
      <c r="E2911" s="702"/>
      <c r="F2911" s="449"/>
      <c r="G2911" s="245"/>
      <c r="H2911" s="245"/>
      <c r="I2911" s="476">
        <f t="shared" si="820"/>
        <v>0</v>
      </c>
      <c r="J2911" s="243" t="str">
        <f t="shared" si="814"/>
        <v/>
      </c>
      <c r="K2911" s="244"/>
      <c r="L2911" s="423"/>
      <c r="M2911" s="252"/>
      <c r="N2911" s="315">
        <f t="shared" si="821"/>
        <v>0</v>
      </c>
      <c r="O2911" s="424">
        <f t="shared" si="822"/>
        <v>0</v>
      </c>
      <c r="P2911" s="244"/>
      <c r="Q2911" s="423"/>
      <c r="R2911" s="252"/>
      <c r="S2911" s="429">
        <f t="shared" si="823"/>
        <v>0</v>
      </c>
      <c r="T2911" s="315">
        <f t="shared" si="824"/>
        <v>0</v>
      </c>
      <c r="U2911" s="252"/>
      <c r="V2911" s="252"/>
      <c r="W2911" s="253"/>
      <c r="X2911" s="313">
        <f t="shared" si="815"/>
        <v>0</v>
      </c>
    </row>
    <row r="2912" spans="2:24" ht="18.600000000000001" thickBot="1">
      <c r="B2912" s="136"/>
      <c r="C2912" s="137">
        <v>1015</v>
      </c>
      <c r="D2912" s="145" t="s">
        <v>215</v>
      </c>
      <c r="E2912" s="702"/>
      <c r="F2912" s="449"/>
      <c r="G2912" s="245">
        <v>8000</v>
      </c>
      <c r="H2912" s="245"/>
      <c r="I2912" s="476">
        <f t="shared" si="820"/>
        <v>8000</v>
      </c>
      <c r="J2912" s="243">
        <f t="shared" si="814"/>
        <v>1</v>
      </c>
      <c r="K2912" s="244"/>
      <c r="L2912" s="423"/>
      <c r="M2912" s="252"/>
      <c r="N2912" s="315">
        <f t="shared" si="821"/>
        <v>8000</v>
      </c>
      <c r="O2912" s="424">
        <f t="shared" si="822"/>
        <v>-8000</v>
      </c>
      <c r="P2912" s="244"/>
      <c r="Q2912" s="423"/>
      <c r="R2912" s="252"/>
      <c r="S2912" s="429">
        <f t="shared" si="823"/>
        <v>8000</v>
      </c>
      <c r="T2912" s="315">
        <f t="shared" si="824"/>
        <v>-8000</v>
      </c>
      <c r="U2912" s="252"/>
      <c r="V2912" s="252"/>
      <c r="W2912" s="253"/>
      <c r="X2912" s="313">
        <f t="shared" si="815"/>
        <v>-8000</v>
      </c>
    </row>
    <row r="2913" spans="2:24" ht="18.600000000000001" thickBot="1">
      <c r="B2913" s="136"/>
      <c r="C2913" s="137">
        <v>1016</v>
      </c>
      <c r="D2913" s="145" t="s">
        <v>216</v>
      </c>
      <c r="E2913" s="702"/>
      <c r="F2913" s="449"/>
      <c r="G2913" s="245">
        <v>10795</v>
      </c>
      <c r="H2913" s="245"/>
      <c r="I2913" s="476">
        <f t="shared" si="820"/>
        <v>10795</v>
      </c>
      <c r="J2913" s="243">
        <f t="shared" si="814"/>
        <v>1</v>
      </c>
      <c r="K2913" s="244"/>
      <c r="L2913" s="423"/>
      <c r="M2913" s="252"/>
      <c r="N2913" s="315">
        <f t="shared" si="821"/>
        <v>10795</v>
      </c>
      <c r="O2913" s="424">
        <f t="shared" si="822"/>
        <v>-10795</v>
      </c>
      <c r="P2913" s="244"/>
      <c r="Q2913" s="423"/>
      <c r="R2913" s="252"/>
      <c r="S2913" s="429">
        <f t="shared" si="823"/>
        <v>10795</v>
      </c>
      <c r="T2913" s="315">
        <f t="shared" si="824"/>
        <v>-10795</v>
      </c>
      <c r="U2913" s="252"/>
      <c r="V2913" s="252"/>
      <c r="W2913" s="253"/>
      <c r="X2913" s="313">
        <f t="shared" si="815"/>
        <v>-10795</v>
      </c>
    </row>
    <row r="2914" spans="2:24" ht="18.600000000000001" thickBot="1">
      <c r="B2914" s="140"/>
      <c r="C2914" s="164">
        <v>1020</v>
      </c>
      <c r="D2914" s="165" t="s">
        <v>217</v>
      </c>
      <c r="E2914" s="702"/>
      <c r="F2914" s="449"/>
      <c r="G2914" s="245">
        <v>5000</v>
      </c>
      <c r="H2914" s="245"/>
      <c r="I2914" s="476">
        <f t="shared" si="820"/>
        <v>5000</v>
      </c>
      <c r="J2914" s="243">
        <f t="shared" si="814"/>
        <v>1</v>
      </c>
      <c r="K2914" s="244"/>
      <c r="L2914" s="423"/>
      <c r="M2914" s="252"/>
      <c r="N2914" s="315">
        <f t="shared" si="821"/>
        <v>5000</v>
      </c>
      <c r="O2914" s="424">
        <f t="shared" si="822"/>
        <v>-5000</v>
      </c>
      <c r="P2914" s="244"/>
      <c r="Q2914" s="423"/>
      <c r="R2914" s="252"/>
      <c r="S2914" s="429">
        <f t="shared" si="823"/>
        <v>5000</v>
      </c>
      <c r="T2914" s="315">
        <f t="shared" si="824"/>
        <v>-5000</v>
      </c>
      <c r="U2914" s="252"/>
      <c r="V2914" s="252"/>
      <c r="W2914" s="253"/>
      <c r="X2914" s="313">
        <f t="shared" si="815"/>
        <v>-5000</v>
      </c>
    </row>
    <row r="2915" spans="2:24" ht="18.600000000000001" thickBot="1">
      <c r="B2915" s="136"/>
      <c r="C2915" s="137">
        <v>1030</v>
      </c>
      <c r="D2915" s="145" t="s">
        <v>218</v>
      </c>
      <c r="E2915" s="702"/>
      <c r="F2915" s="449"/>
      <c r="G2915" s="245">
        <v>4000</v>
      </c>
      <c r="H2915" s="245"/>
      <c r="I2915" s="476">
        <f t="shared" si="820"/>
        <v>4000</v>
      </c>
      <c r="J2915" s="243">
        <f t="shared" si="814"/>
        <v>1</v>
      </c>
      <c r="K2915" s="244"/>
      <c r="L2915" s="423"/>
      <c r="M2915" s="252"/>
      <c r="N2915" s="315">
        <f t="shared" si="821"/>
        <v>4000</v>
      </c>
      <c r="O2915" s="424">
        <f t="shared" si="822"/>
        <v>-4000</v>
      </c>
      <c r="P2915" s="244"/>
      <c r="Q2915" s="423"/>
      <c r="R2915" s="252"/>
      <c r="S2915" s="429">
        <f t="shared" si="823"/>
        <v>4000</v>
      </c>
      <c r="T2915" s="315">
        <f t="shared" si="824"/>
        <v>-4000</v>
      </c>
      <c r="U2915" s="252"/>
      <c r="V2915" s="252"/>
      <c r="W2915" s="253"/>
      <c r="X2915" s="313">
        <f t="shared" si="815"/>
        <v>-4000</v>
      </c>
    </row>
    <row r="2916" spans="2:24" ht="18.600000000000001" thickBot="1">
      <c r="B2916" s="136"/>
      <c r="C2916" s="164">
        <v>1051</v>
      </c>
      <c r="D2916" s="167" t="s">
        <v>219</v>
      </c>
      <c r="E2916" s="702"/>
      <c r="F2916" s="449"/>
      <c r="G2916" s="245">
        <v>1000</v>
      </c>
      <c r="H2916" s="245"/>
      <c r="I2916" s="476">
        <f t="shared" si="820"/>
        <v>1000</v>
      </c>
      <c r="J2916" s="243">
        <f t="shared" si="814"/>
        <v>1</v>
      </c>
      <c r="K2916" s="244"/>
      <c r="L2916" s="423"/>
      <c r="M2916" s="252"/>
      <c r="N2916" s="315">
        <f t="shared" si="821"/>
        <v>1000</v>
      </c>
      <c r="O2916" s="424">
        <f t="shared" si="822"/>
        <v>-1000</v>
      </c>
      <c r="P2916" s="244"/>
      <c r="Q2916" s="661"/>
      <c r="R2916" s="665"/>
      <c r="S2916" s="665"/>
      <c r="T2916" s="665"/>
      <c r="U2916" s="665"/>
      <c r="V2916" s="665"/>
      <c r="W2916" s="709"/>
      <c r="X2916" s="313">
        <f t="shared" si="815"/>
        <v>0</v>
      </c>
    </row>
    <row r="2917" spans="2:24" ht="18.600000000000001" hidden="1" thickBot="1">
      <c r="B2917" s="136"/>
      <c r="C2917" s="137">
        <v>1052</v>
      </c>
      <c r="D2917" s="145" t="s">
        <v>220</v>
      </c>
      <c r="E2917" s="702"/>
      <c r="F2917" s="449"/>
      <c r="G2917" s="245"/>
      <c r="H2917" s="245"/>
      <c r="I2917" s="476">
        <f t="shared" si="820"/>
        <v>0</v>
      </c>
      <c r="J2917" s="243" t="str">
        <f t="shared" si="814"/>
        <v/>
      </c>
      <c r="K2917" s="244"/>
      <c r="L2917" s="423"/>
      <c r="M2917" s="252"/>
      <c r="N2917" s="315">
        <f t="shared" si="821"/>
        <v>0</v>
      </c>
      <c r="O2917" s="424">
        <f t="shared" si="822"/>
        <v>0</v>
      </c>
      <c r="P2917" s="244"/>
      <c r="Q2917" s="661"/>
      <c r="R2917" s="665"/>
      <c r="S2917" s="665"/>
      <c r="T2917" s="665"/>
      <c r="U2917" s="665"/>
      <c r="V2917" s="665"/>
      <c r="W2917" s="709"/>
      <c r="X2917" s="313">
        <f t="shared" si="815"/>
        <v>0</v>
      </c>
    </row>
    <row r="2918" spans="2:24" ht="18.600000000000001" hidden="1" thickBot="1">
      <c r="B2918" s="136"/>
      <c r="C2918" s="168">
        <v>1053</v>
      </c>
      <c r="D2918" s="169" t="s">
        <v>1680</v>
      </c>
      <c r="E2918" s="702"/>
      <c r="F2918" s="449"/>
      <c r="G2918" s="245"/>
      <c r="H2918" s="245"/>
      <c r="I2918" s="476">
        <f t="shared" si="820"/>
        <v>0</v>
      </c>
      <c r="J2918" s="243" t="str">
        <f t="shared" si="814"/>
        <v/>
      </c>
      <c r="K2918" s="244"/>
      <c r="L2918" s="423"/>
      <c r="M2918" s="252"/>
      <c r="N2918" s="315">
        <f t="shared" si="821"/>
        <v>0</v>
      </c>
      <c r="O2918" s="424">
        <f t="shared" si="822"/>
        <v>0</v>
      </c>
      <c r="P2918" s="244"/>
      <c r="Q2918" s="661"/>
      <c r="R2918" s="665"/>
      <c r="S2918" s="665"/>
      <c r="T2918" s="665"/>
      <c r="U2918" s="665"/>
      <c r="V2918" s="665"/>
      <c r="W2918" s="709"/>
      <c r="X2918" s="313">
        <f t="shared" si="815"/>
        <v>0</v>
      </c>
    </row>
    <row r="2919" spans="2:24" ht="18.600000000000001" thickBot="1">
      <c r="B2919" s="136"/>
      <c r="C2919" s="137">
        <v>1062</v>
      </c>
      <c r="D2919" s="139" t="s">
        <v>221</v>
      </c>
      <c r="E2919" s="702"/>
      <c r="F2919" s="449"/>
      <c r="G2919" s="245">
        <v>1000</v>
      </c>
      <c r="H2919" s="245"/>
      <c r="I2919" s="476">
        <f t="shared" si="820"/>
        <v>1000</v>
      </c>
      <c r="J2919" s="243">
        <f t="shared" si="814"/>
        <v>1</v>
      </c>
      <c r="K2919" s="244"/>
      <c r="L2919" s="423"/>
      <c r="M2919" s="252"/>
      <c r="N2919" s="315">
        <f t="shared" si="821"/>
        <v>1000</v>
      </c>
      <c r="O2919" s="424">
        <f t="shared" si="822"/>
        <v>-1000</v>
      </c>
      <c r="P2919" s="244"/>
      <c r="Q2919" s="423"/>
      <c r="R2919" s="252"/>
      <c r="S2919" s="429">
        <f>+IF(+(L2919+M2919)&gt;=I2919,+M2919,+(+I2919-L2919))</f>
        <v>1000</v>
      </c>
      <c r="T2919" s="315">
        <f>Q2919+R2919-S2919</f>
        <v>-1000</v>
      </c>
      <c r="U2919" s="252"/>
      <c r="V2919" s="252"/>
      <c r="W2919" s="253"/>
      <c r="X2919" s="313">
        <f t="shared" si="815"/>
        <v>-1000</v>
      </c>
    </row>
    <row r="2920" spans="2:24" ht="18.600000000000001" hidden="1" thickBot="1">
      <c r="B2920" s="136"/>
      <c r="C2920" s="137">
        <v>1063</v>
      </c>
      <c r="D2920" s="139" t="s">
        <v>222</v>
      </c>
      <c r="E2920" s="702"/>
      <c r="F2920" s="449"/>
      <c r="G2920" s="245"/>
      <c r="H2920" s="245"/>
      <c r="I2920" s="476">
        <f t="shared" si="820"/>
        <v>0</v>
      </c>
      <c r="J2920" s="243" t="str">
        <f t="shared" si="814"/>
        <v/>
      </c>
      <c r="K2920" s="244"/>
      <c r="L2920" s="423"/>
      <c r="M2920" s="252"/>
      <c r="N2920" s="315">
        <f t="shared" si="821"/>
        <v>0</v>
      </c>
      <c r="O2920" s="424">
        <f t="shared" si="822"/>
        <v>0</v>
      </c>
      <c r="P2920" s="244"/>
      <c r="Q2920" s="661"/>
      <c r="R2920" s="665"/>
      <c r="S2920" s="665"/>
      <c r="T2920" s="665"/>
      <c r="U2920" s="665"/>
      <c r="V2920" s="665"/>
      <c r="W2920" s="709"/>
      <c r="X2920" s="313">
        <f t="shared" si="815"/>
        <v>0</v>
      </c>
    </row>
    <row r="2921" spans="2:24" ht="18.600000000000001" hidden="1" thickBot="1">
      <c r="B2921" s="136"/>
      <c r="C2921" s="168">
        <v>1069</v>
      </c>
      <c r="D2921" s="170" t="s">
        <v>223</v>
      </c>
      <c r="E2921" s="702"/>
      <c r="F2921" s="449"/>
      <c r="G2921" s="245"/>
      <c r="H2921" s="245"/>
      <c r="I2921" s="476">
        <f t="shared" si="820"/>
        <v>0</v>
      </c>
      <c r="J2921" s="243" t="str">
        <f t="shared" ref="J2921:J2952" si="825">(IF($E2921&lt;&gt;0,$J$2,IF($I2921&lt;&gt;0,$J$2,"")))</f>
        <v/>
      </c>
      <c r="K2921" s="244"/>
      <c r="L2921" s="423"/>
      <c r="M2921" s="252"/>
      <c r="N2921" s="315">
        <f t="shared" si="821"/>
        <v>0</v>
      </c>
      <c r="O2921" s="424">
        <f t="shared" si="822"/>
        <v>0</v>
      </c>
      <c r="P2921" s="244"/>
      <c r="Q2921" s="423"/>
      <c r="R2921" s="252"/>
      <c r="S2921" s="429">
        <f>+IF(+(L2921+M2921)&gt;=I2921,+M2921,+(+I2921-L2921))</f>
        <v>0</v>
      </c>
      <c r="T2921" s="315">
        <f>Q2921+R2921-S2921</f>
        <v>0</v>
      </c>
      <c r="U2921" s="252"/>
      <c r="V2921" s="252"/>
      <c r="W2921" s="253"/>
      <c r="X2921" s="313">
        <f t="shared" ref="X2921:X2952" si="826">T2921-U2921-V2921-W2921</f>
        <v>0</v>
      </c>
    </row>
    <row r="2922" spans="2:24" ht="31.8" hidden="1" thickBot="1">
      <c r="B2922" s="140"/>
      <c r="C2922" s="137">
        <v>1091</v>
      </c>
      <c r="D2922" s="145" t="s">
        <v>224</v>
      </c>
      <c r="E2922" s="702"/>
      <c r="F2922" s="449"/>
      <c r="G2922" s="245"/>
      <c r="H2922" s="245"/>
      <c r="I2922" s="476">
        <f t="shared" si="820"/>
        <v>0</v>
      </c>
      <c r="J2922" s="243" t="str">
        <f t="shared" si="825"/>
        <v/>
      </c>
      <c r="K2922" s="244"/>
      <c r="L2922" s="423"/>
      <c r="M2922" s="252"/>
      <c r="N2922" s="315">
        <f t="shared" si="821"/>
        <v>0</v>
      </c>
      <c r="O2922" s="424">
        <f t="shared" si="822"/>
        <v>0</v>
      </c>
      <c r="P2922" s="244"/>
      <c r="Q2922" s="423"/>
      <c r="R2922" s="252"/>
      <c r="S2922" s="429">
        <f>+IF(+(L2922+M2922)&gt;=I2922,+M2922,+(+I2922-L2922))</f>
        <v>0</v>
      </c>
      <c r="T2922" s="315">
        <f>Q2922+R2922-S2922</f>
        <v>0</v>
      </c>
      <c r="U2922" s="252"/>
      <c r="V2922" s="252"/>
      <c r="W2922" s="253"/>
      <c r="X2922" s="313">
        <f t="shared" si="826"/>
        <v>0</v>
      </c>
    </row>
    <row r="2923" spans="2:24" ht="18.600000000000001" hidden="1" thickBot="1">
      <c r="B2923" s="136"/>
      <c r="C2923" s="137">
        <v>1092</v>
      </c>
      <c r="D2923" s="145" t="s">
        <v>351</v>
      </c>
      <c r="E2923" s="702"/>
      <c r="F2923" s="449"/>
      <c r="G2923" s="245"/>
      <c r="H2923" s="245"/>
      <c r="I2923" s="476">
        <f t="shared" si="820"/>
        <v>0</v>
      </c>
      <c r="J2923" s="243" t="str">
        <f t="shared" si="825"/>
        <v/>
      </c>
      <c r="K2923" s="244"/>
      <c r="L2923" s="423"/>
      <c r="M2923" s="252"/>
      <c r="N2923" s="315">
        <f t="shared" si="821"/>
        <v>0</v>
      </c>
      <c r="O2923" s="424">
        <f t="shared" si="822"/>
        <v>0</v>
      </c>
      <c r="P2923" s="244"/>
      <c r="Q2923" s="661"/>
      <c r="R2923" s="665"/>
      <c r="S2923" s="665"/>
      <c r="T2923" s="665"/>
      <c r="U2923" s="665"/>
      <c r="V2923" s="665"/>
      <c r="W2923" s="709"/>
      <c r="X2923" s="313">
        <f t="shared" si="826"/>
        <v>0</v>
      </c>
    </row>
    <row r="2924" spans="2:24" ht="18.600000000000001" hidden="1" thickBot="1">
      <c r="B2924" s="136"/>
      <c r="C2924" s="142">
        <v>1098</v>
      </c>
      <c r="D2924" s="146" t="s">
        <v>225</v>
      </c>
      <c r="E2924" s="702"/>
      <c r="F2924" s="449"/>
      <c r="G2924" s="245"/>
      <c r="H2924" s="245"/>
      <c r="I2924" s="476">
        <f t="shared" si="820"/>
        <v>0</v>
      </c>
      <c r="J2924" s="243" t="str">
        <f t="shared" si="825"/>
        <v/>
      </c>
      <c r="K2924" s="244"/>
      <c r="L2924" s="423"/>
      <c r="M2924" s="252"/>
      <c r="N2924" s="315">
        <f t="shared" si="821"/>
        <v>0</v>
      </c>
      <c r="O2924" s="424">
        <f t="shared" si="822"/>
        <v>0</v>
      </c>
      <c r="P2924" s="244"/>
      <c r="Q2924" s="423"/>
      <c r="R2924" s="252"/>
      <c r="S2924" s="429">
        <f>+IF(+(L2924+M2924)&gt;=I2924,+M2924,+(+I2924-L2924))</f>
        <v>0</v>
      </c>
      <c r="T2924" s="315">
        <f>Q2924+R2924-S2924</f>
        <v>0</v>
      </c>
      <c r="U2924" s="252"/>
      <c r="V2924" s="252"/>
      <c r="W2924" s="253"/>
      <c r="X2924" s="313">
        <f t="shared" si="826"/>
        <v>0</v>
      </c>
    </row>
    <row r="2925" spans="2:24" ht="18.600000000000001" hidden="1" thickBot="1">
      <c r="B2925" s="684">
        <v>1900</v>
      </c>
      <c r="C2925" s="946" t="s">
        <v>285</v>
      </c>
      <c r="D2925" s="946"/>
      <c r="E2925" s="685"/>
      <c r="F2925" s="686">
        <f>SUM(F2926:F2928)</f>
        <v>0</v>
      </c>
      <c r="G2925" s="687">
        <f>SUM(G2926:G2928)</f>
        <v>0</v>
      </c>
      <c r="H2925" s="687">
        <f>SUM(H2926:H2928)</f>
        <v>0</v>
      </c>
      <c r="I2925" s="687">
        <f>SUM(I2926:I2928)</f>
        <v>0</v>
      </c>
      <c r="J2925" s="243" t="str">
        <f t="shared" si="825"/>
        <v/>
      </c>
      <c r="K2925" s="244"/>
      <c r="L2925" s="316">
        <f>SUM(L2926:L2928)</f>
        <v>0</v>
      </c>
      <c r="M2925" s="317">
        <f>SUM(M2926:M2928)</f>
        <v>0</v>
      </c>
      <c r="N2925" s="425">
        <f>SUM(N2926:N2928)</f>
        <v>0</v>
      </c>
      <c r="O2925" s="426">
        <f>SUM(O2926:O2928)</f>
        <v>0</v>
      </c>
      <c r="P2925" s="244"/>
      <c r="Q2925" s="663"/>
      <c r="R2925" s="664"/>
      <c r="S2925" s="664"/>
      <c r="T2925" s="664"/>
      <c r="U2925" s="664"/>
      <c r="V2925" s="664"/>
      <c r="W2925" s="710"/>
      <c r="X2925" s="313">
        <f t="shared" si="826"/>
        <v>0</v>
      </c>
    </row>
    <row r="2926" spans="2:24" ht="18.600000000000001" hidden="1" thickBot="1">
      <c r="B2926" s="136"/>
      <c r="C2926" s="144">
        <v>1901</v>
      </c>
      <c r="D2926" s="138" t="s">
        <v>286</v>
      </c>
      <c r="E2926" s="702"/>
      <c r="F2926" s="449"/>
      <c r="G2926" s="245"/>
      <c r="H2926" s="245"/>
      <c r="I2926" s="476">
        <f>F2926+G2926+H2926</f>
        <v>0</v>
      </c>
      <c r="J2926" s="243" t="str">
        <f t="shared" si="825"/>
        <v/>
      </c>
      <c r="K2926" s="244"/>
      <c r="L2926" s="423"/>
      <c r="M2926" s="252"/>
      <c r="N2926" s="315">
        <f>I2926</f>
        <v>0</v>
      </c>
      <c r="O2926" s="424">
        <f>L2926+M2926-N2926</f>
        <v>0</v>
      </c>
      <c r="P2926" s="244"/>
      <c r="Q2926" s="661"/>
      <c r="R2926" s="665"/>
      <c r="S2926" s="665"/>
      <c r="T2926" s="665"/>
      <c r="U2926" s="665"/>
      <c r="V2926" s="665"/>
      <c r="W2926" s="709"/>
      <c r="X2926" s="313">
        <f t="shared" si="826"/>
        <v>0</v>
      </c>
    </row>
    <row r="2927" spans="2:24" ht="18.600000000000001" hidden="1" thickBot="1">
      <c r="B2927" s="136"/>
      <c r="C2927" s="137">
        <v>1981</v>
      </c>
      <c r="D2927" s="139" t="s">
        <v>287</v>
      </c>
      <c r="E2927" s="702"/>
      <c r="F2927" s="449"/>
      <c r="G2927" s="245"/>
      <c r="H2927" s="245"/>
      <c r="I2927" s="476">
        <f>F2927+G2927+H2927</f>
        <v>0</v>
      </c>
      <c r="J2927" s="243" t="str">
        <f t="shared" si="825"/>
        <v/>
      </c>
      <c r="K2927" s="244"/>
      <c r="L2927" s="423"/>
      <c r="M2927" s="252"/>
      <c r="N2927" s="315">
        <f>I2927</f>
        <v>0</v>
      </c>
      <c r="O2927" s="424">
        <f>L2927+M2927-N2927</f>
        <v>0</v>
      </c>
      <c r="P2927" s="244"/>
      <c r="Q2927" s="661"/>
      <c r="R2927" s="665"/>
      <c r="S2927" s="665"/>
      <c r="T2927" s="665"/>
      <c r="U2927" s="665"/>
      <c r="V2927" s="665"/>
      <c r="W2927" s="709"/>
      <c r="X2927" s="313">
        <f t="shared" si="826"/>
        <v>0</v>
      </c>
    </row>
    <row r="2928" spans="2:24" ht="18.600000000000001" hidden="1" thickBot="1">
      <c r="B2928" s="136"/>
      <c r="C2928" s="142">
        <v>1991</v>
      </c>
      <c r="D2928" s="141" t="s">
        <v>288</v>
      </c>
      <c r="E2928" s="702"/>
      <c r="F2928" s="449"/>
      <c r="G2928" s="245"/>
      <c r="H2928" s="245"/>
      <c r="I2928" s="476">
        <f>F2928+G2928+H2928</f>
        <v>0</v>
      </c>
      <c r="J2928" s="243" t="str">
        <f t="shared" si="825"/>
        <v/>
      </c>
      <c r="K2928" s="244"/>
      <c r="L2928" s="423"/>
      <c r="M2928" s="252"/>
      <c r="N2928" s="315">
        <f>I2928</f>
        <v>0</v>
      </c>
      <c r="O2928" s="424">
        <f>L2928+M2928-N2928</f>
        <v>0</v>
      </c>
      <c r="P2928" s="244"/>
      <c r="Q2928" s="661"/>
      <c r="R2928" s="665"/>
      <c r="S2928" s="665"/>
      <c r="T2928" s="665"/>
      <c r="U2928" s="665"/>
      <c r="V2928" s="665"/>
      <c r="W2928" s="709"/>
      <c r="X2928" s="313">
        <f t="shared" si="826"/>
        <v>0</v>
      </c>
    </row>
    <row r="2929" spans="2:24" ht="18.600000000000001" hidden="1" thickBot="1">
      <c r="B2929" s="684">
        <v>2100</v>
      </c>
      <c r="C2929" s="946" t="s">
        <v>1066</v>
      </c>
      <c r="D2929" s="946"/>
      <c r="E2929" s="685"/>
      <c r="F2929" s="686">
        <f>SUM(F2930:F2934)</f>
        <v>0</v>
      </c>
      <c r="G2929" s="687">
        <f>SUM(G2930:G2934)</f>
        <v>0</v>
      </c>
      <c r="H2929" s="687">
        <f>SUM(H2930:H2934)</f>
        <v>0</v>
      </c>
      <c r="I2929" s="687">
        <f>SUM(I2930:I2934)</f>
        <v>0</v>
      </c>
      <c r="J2929" s="243" t="str">
        <f t="shared" si="825"/>
        <v/>
      </c>
      <c r="K2929" s="244"/>
      <c r="L2929" s="316">
        <f>SUM(L2930:L2934)</f>
        <v>0</v>
      </c>
      <c r="M2929" s="317">
        <f>SUM(M2930:M2934)</f>
        <v>0</v>
      </c>
      <c r="N2929" s="425">
        <f>SUM(N2930:N2934)</f>
        <v>0</v>
      </c>
      <c r="O2929" s="426">
        <f>SUM(O2930:O2934)</f>
        <v>0</v>
      </c>
      <c r="P2929" s="244"/>
      <c r="Q2929" s="663"/>
      <c r="R2929" s="664"/>
      <c r="S2929" s="664"/>
      <c r="T2929" s="664"/>
      <c r="U2929" s="664"/>
      <c r="V2929" s="664"/>
      <c r="W2929" s="710"/>
      <c r="X2929" s="313">
        <f t="shared" si="826"/>
        <v>0</v>
      </c>
    </row>
    <row r="2930" spans="2:24" ht="18.600000000000001" hidden="1" thickBot="1">
      <c r="B2930" s="136"/>
      <c r="C2930" s="144">
        <v>2110</v>
      </c>
      <c r="D2930" s="147" t="s">
        <v>226</v>
      </c>
      <c r="E2930" s="702"/>
      <c r="F2930" s="449"/>
      <c r="G2930" s="245"/>
      <c r="H2930" s="245"/>
      <c r="I2930" s="476">
        <f>F2930+G2930+H2930</f>
        <v>0</v>
      </c>
      <c r="J2930" s="243" t="str">
        <f t="shared" si="825"/>
        <v/>
      </c>
      <c r="K2930" s="244"/>
      <c r="L2930" s="423"/>
      <c r="M2930" s="252"/>
      <c r="N2930" s="315">
        <f>I2930</f>
        <v>0</v>
      </c>
      <c r="O2930" s="424">
        <f>L2930+M2930-N2930</f>
        <v>0</v>
      </c>
      <c r="P2930" s="244"/>
      <c r="Q2930" s="661"/>
      <c r="R2930" s="665"/>
      <c r="S2930" s="665"/>
      <c r="T2930" s="665"/>
      <c r="U2930" s="665"/>
      <c r="V2930" s="665"/>
      <c r="W2930" s="709"/>
      <c r="X2930" s="313">
        <f t="shared" si="826"/>
        <v>0</v>
      </c>
    </row>
    <row r="2931" spans="2:24" ht="18.600000000000001" hidden="1" thickBot="1">
      <c r="B2931" s="171"/>
      <c r="C2931" s="137">
        <v>2120</v>
      </c>
      <c r="D2931" s="159" t="s">
        <v>227</v>
      </c>
      <c r="E2931" s="702"/>
      <c r="F2931" s="449"/>
      <c r="G2931" s="245"/>
      <c r="H2931" s="245"/>
      <c r="I2931" s="476">
        <f>F2931+G2931+H2931</f>
        <v>0</v>
      </c>
      <c r="J2931" s="243" t="str">
        <f t="shared" si="825"/>
        <v/>
      </c>
      <c r="K2931" s="244"/>
      <c r="L2931" s="423"/>
      <c r="M2931" s="252"/>
      <c r="N2931" s="315">
        <f>I2931</f>
        <v>0</v>
      </c>
      <c r="O2931" s="424">
        <f>L2931+M2931-N2931</f>
        <v>0</v>
      </c>
      <c r="P2931" s="244"/>
      <c r="Q2931" s="661"/>
      <c r="R2931" s="665"/>
      <c r="S2931" s="665"/>
      <c r="T2931" s="665"/>
      <c r="U2931" s="665"/>
      <c r="V2931" s="665"/>
      <c r="W2931" s="709"/>
      <c r="X2931" s="313">
        <f t="shared" si="826"/>
        <v>0</v>
      </c>
    </row>
    <row r="2932" spans="2:24" ht="18.600000000000001" hidden="1" thickBot="1">
      <c r="B2932" s="171"/>
      <c r="C2932" s="137">
        <v>2125</v>
      </c>
      <c r="D2932" s="156" t="s">
        <v>1059</v>
      </c>
      <c r="E2932" s="702"/>
      <c r="F2932" s="592">
        <v>0</v>
      </c>
      <c r="G2932" s="592">
        <v>0</v>
      </c>
      <c r="H2932" s="592">
        <v>0</v>
      </c>
      <c r="I2932" s="476">
        <f>F2932+G2932+H2932</f>
        <v>0</v>
      </c>
      <c r="J2932" s="243" t="str">
        <f t="shared" si="825"/>
        <v/>
      </c>
      <c r="K2932" s="244"/>
      <c r="L2932" s="423"/>
      <c r="M2932" s="252"/>
      <c r="N2932" s="315">
        <f>I2932</f>
        <v>0</v>
      </c>
      <c r="O2932" s="424">
        <f>L2932+M2932-N2932</f>
        <v>0</v>
      </c>
      <c r="P2932" s="244"/>
      <c r="Q2932" s="661"/>
      <c r="R2932" s="665"/>
      <c r="S2932" s="665"/>
      <c r="T2932" s="665"/>
      <c r="U2932" s="665"/>
      <c r="V2932" s="665"/>
      <c r="W2932" s="709"/>
      <c r="X2932" s="313">
        <f t="shared" si="826"/>
        <v>0</v>
      </c>
    </row>
    <row r="2933" spans="2:24" ht="18.600000000000001" hidden="1" thickBot="1">
      <c r="B2933" s="143"/>
      <c r="C2933" s="137">
        <v>2140</v>
      </c>
      <c r="D2933" s="159" t="s">
        <v>229</v>
      </c>
      <c r="E2933" s="702"/>
      <c r="F2933" s="592">
        <v>0</v>
      </c>
      <c r="G2933" s="592">
        <v>0</v>
      </c>
      <c r="H2933" s="592">
        <v>0</v>
      </c>
      <c r="I2933" s="476">
        <f>F2933+G2933+H2933</f>
        <v>0</v>
      </c>
      <c r="J2933" s="243" t="str">
        <f t="shared" si="825"/>
        <v/>
      </c>
      <c r="K2933" s="244"/>
      <c r="L2933" s="423"/>
      <c r="M2933" s="252"/>
      <c r="N2933" s="315">
        <f>I2933</f>
        <v>0</v>
      </c>
      <c r="O2933" s="424">
        <f>L2933+M2933-N2933</f>
        <v>0</v>
      </c>
      <c r="P2933" s="244"/>
      <c r="Q2933" s="661"/>
      <c r="R2933" s="665"/>
      <c r="S2933" s="665"/>
      <c r="T2933" s="665"/>
      <c r="U2933" s="665"/>
      <c r="V2933" s="665"/>
      <c r="W2933" s="709"/>
      <c r="X2933" s="313">
        <f t="shared" si="826"/>
        <v>0</v>
      </c>
    </row>
    <row r="2934" spans="2:24" ht="18.600000000000001" hidden="1" thickBot="1">
      <c r="B2934" s="136"/>
      <c r="C2934" s="142">
        <v>2190</v>
      </c>
      <c r="D2934" s="491" t="s">
        <v>230</v>
      </c>
      <c r="E2934" s="702"/>
      <c r="F2934" s="449"/>
      <c r="G2934" s="245"/>
      <c r="H2934" s="245"/>
      <c r="I2934" s="476">
        <f>F2934+G2934+H2934</f>
        <v>0</v>
      </c>
      <c r="J2934" s="243" t="str">
        <f t="shared" si="825"/>
        <v/>
      </c>
      <c r="K2934" s="244"/>
      <c r="L2934" s="423"/>
      <c r="M2934" s="252"/>
      <c r="N2934" s="315">
        <f>I2934</f>
        <v>0</v>
      </c>
      <c r="O2934" s="424">
        <f>L2934+M2934-N2934</f>
        <v>0</v>
      </c>
      <c r="P2934" s="244"/>
      <c r="Q2934" s="661"/>
      <c r="R2934" s="665"/>
      <c r="S2934" s="665"/>
      <c r="T2934" s="665"/>
      <c r="U2934" s="665"/>
      <c r="V2934" s="665"/>
      <c r="W2934" s="709"/>
      <c r="X2934" s="313">
        <f t="shared" si="826"/>
        <v>0</v>
      </c>
    </row>
    <row r="2935" spans="2:24" ht="18.600000000000001" hidden="1" thickBot="1">
      <c r="B2935" s="684">
        <v>2200</v>
      </c>
      <c r="C2935" s="946" t="s">
        <v>231</v>
      </c>
      <c r="D2935" s="946"/>
      <c r="E2935" s="685"/>
      <c r="F2935" s="686">
        <f>SUM(F2936:F2937)</f>
        <v>0</v>
      </c>
      <c r="G2935" s="687">
        <f>SUM(G2936:G2937)</f>
        <v>0</v>
      </c>
      <c r="H2935" s="687">
        <f>SUM(H2936:H2937)</f>
        <v>0</v>
      </c>
      <c r="I2935" s="687">
        <f>SUM(I2936:I2937)</f>
        <v>0</v>
      </c>
      <c r="J2935" s="243" t="str">
        <f t="shared" si="825"/>
        <v/>
      </c>
      <c r="K2935" s="244"/>
      <c r="L2935" s="316">
        <f>SUM(L2936:L2937)</f>
        <v>0</v>
      </c>
      <c r="M2935" s="317">
        <f>SUM(M2936:M2937)</f>
        <v>0</v>
      </c>
      <c r="N2935" s="425">
        <f>SUM(N2936:N2937)</f>
        <v>0</v>
      </c>
      <c r="O2935" s="426">
        <f>SUM(O2936:O2937)</f>
        <v>0</v>
      </c>
      <c r="P2935" s="244"/>
      <c r="Q2935" s="663"/>
      <c r="R2935" s="664"/>
      <c r="S2935" s="664"/>
      <c r="T2935" s="664"/>
      <c r="U2935" s="664"/>
      <c r="V2935" s="664"/>
      <c r="W2935" s="710"/>
      <c r="X2935" s="313">
        <f t="shared" si="826"/>
        <v>0</v>
      </c>
    </row>
    <row r="2936" spans="2:24" ht="18.600000000000001" hidden="1" thickBot="1">
      <c r="B2936" s="136"/>
      <c r="C2936" s="137">
        <v>2221</v>
      </c>
      <c r="D2936" s="139" t="s">
        <v>1439</v>
      </c>
      <c r="E2936" s="702"/>
      <c r="F2936" s="449"/>
      <c r="G2936" s="245"/>
      <c r="H2936" s="245"/>
      <c r="I2936" s="476">
        <f>F2936+G2936+H2936</f>
        <v>0</v>
      </c>
      <c r="J2936" s="243" t="str">
        <f t="shared" si="825"/>
        <v/>
      </c>
      <c r="K2936" s="244"/>
      <c r="L2936" s="423"/>
      <c r="M2936" s="252"/>
      <c r="N2936" s="315">
        <f t="shared" ref="N2936:N2944" si="827">I2936</f>
        <v>0</v>
      </c>
      <c r="O2936" s="424">
        <f t="shared" ref="O2936:O2944" si="828">L2936+M2936-N2936</f>
        <v>0</v>
      </c>
      <c r="P2936" s="244"/>
      <c r="Q2936" s="661"/>
      <c r="R2936" s="665"/>
      <c r="S2936" s="665"/>
      <c r="T2936" s="665"/>
      <c r="U2936" s="665"/>
      <c r="V2936" s="665"/>
      <c r="W2936" s="709"/>
      <c r="X2936" s="313">
        <f t="shared" si="826"/>
        <v>0</v>
      </c>
    </row>
    <row r="2937" spans="2:24" ht="18.600000000000001" hidden="1" thickBot="1">
      <c r="B2937" s="136"/>
      <c r="C2937" s="142">
        <v>2224</v>
      </c>
      <c r="D2937" s="141" t="s">
        <v>232</v>
      </c>
      <c r="E2937" s="702"/>
      <c r="F2937" s="449"/>
      <c r="G2937" s="245"/>
      <c r="H2937" s="245"/>
      <c r="I2937" s="476">
        <f>F2937+G2937+H2937</f>
        <v>0</v>
      </c>
      <c r="J2937" s="243" t="str">
        <f t="shared" si="825"/>
        <v/>
      </c>
      <c r="K2937" s="244"/>
      <c r="L2937" s="423"/>
      <c r="M2937" s="252"/>
      <c r="N2937" s="315">
        <f t="shared" si="827"/>
        <v>0</v>
      </c>
      <c r="O2937" s="424">
        <f t="shared" si="828"/>
        <v>0</v>
      </c>
      <c r="P2937" s="244"/>
      <c r="Q2937" s="661"/>
      <c r="R2937" s="665"/>
      <c r="S2937" s="665"/>
      <c r="T2937" s="665"/>
      <c r="U2937" s="665"/>
      <c r="V2937" s="665"/>
      <c r="W2937" s="709"/>
      <c r="X2937" s="313">
        <f t="shared" si="826"/>
        <v>0</v>
      </c>
    </row>
    <row r="2938" spans="2:24" ht="18.600000000000001" hidden="1" thickBot="1">
      <c r="B2938" s="684">
        <v>2500</v>
      </c>
      <c r="C2938" s="949" t="s">
        <v>233</v>
      </c>
      <c r="D2938" s="949"/>
      <c r="E2938" s="685"/>
      <c r="F2938" s="688"/>
      <c r="G2938" s="689"/>
      <c r="H2938" s="689"/>
      <c r="I2938" s="690">
        <f>F2938+G2938+H2938</f>
        <v>0</v>
      </c>
      <c r="J2938" s="243" t="str">
        <f t="shared" si="825"/>
        <v/>
      </c>
      <c r="K2938" s="244"/>
      <c r="L2938" s="428"/>
      <c r="M2938" s="254"/>
      <c r="N2938" s="315">
        <f t="shared" si="827"/>
        <v>0</v>
      </c>
      <c r="O2938" s="424">
        <f t="shared" si="828"/>
        <v>0</v>
      </c>
      <c r="P2938" s="244"/>
      <c r="Q2938" s="663"/>
      <c r="R2938" s="664"/>
      <c r="S2938" s="665"/>
      <c r="T2938" s="665"/>
      <c r="U2938" s="664"/>
      <c r="V2938" s="665"/>
      <c r="W2938" s="709"/>
      <c r="X2938" s="313">
        <f t="shared" si="826"/>
        <v>0</v>
      </c>
    </row>
    <row r="2939" spans="2:24" ht="18.600000000000001" hidden="1" thickBot="1">
      <c r="B2939" s="684">
        <v>2600</v>
      </c>
      <c r="C2939" s="952" t="s">
        <v>234</v>
      </c>
      <c r="D2939" s="962"/>
      <c r="E2939" s="685"/>
      <c r="F2939" s="688"/>
      <c r="G2939" s="689"/>
      <c r="H2939" s="689"/>
      <c r="I2939" s="690">
        <f>F2939+G2939+H2939</f>
        <v>0</v>
      </c>
      <c r="J2939" s="243" t="str">
        <f t="shared" si="825"/>
        <v/>
      </c>
      <c r="K2939" s="244"/>
      <c r="L2939" s="428"/>
      <c r="M2939" s="254"/>
      <c r="N2939" s="315">
        <f t="shared" si="827"/>
        <v>0</v>
      </c>
      <c r="O2939" s="424">
        <f t="shared" si="828"/>
        <v>0</v>
      </c>
      <c r="P2939" s="244"/>
      <c r="Q2939" s="663"/>
      <c r="R2939" s="664"/>
      <c r="S2939" s="665"/>
      <c r="T2939" s="665"/>
      <c r="U2939" s="664"/>
      <c r="V2939" s="665"/>
      <c r="W2939" s="709"/>
      <c r="X2939" s="313">
        <f t="shared" si="826"/>
        <v>0</v>
      </c>
    </row>
    <row r="2940" spans="2:24" ht="18.600000000000001" hidden="1" thickBot="1">
      <c r="B2940" s="684">
        <v>2700</v>
      </c>
      <c r="C2940" s="952" t="s">
        <v>235</v>
      </c>
      <c r="D2940" s="962"/>
      <c r="E2940" s="685"/>
      <c r="F2940" s="688"/>
      <c r="G2940" s="689"/>
      <c r="H2940" s="689"/>
      <c r="I2940" s="690">
        <f>F2940+G2940+H2940</f>
        <v>0</v>
      </c>
      <c r="J2940" s="243" t="str">
        <f t="shared" si="825"/>
        <v/>
      </c>
      <c r="K2940" s="244"/>
      <c r="L2940" s="428"/>
      <c r="M2940" s="254"/>
      <c r="N2940" s="315">
        <f t="shared" si="827"/>
        <v>0</v>
      </c>
      <c r="O2940" s="424">
        <f t="shared" si="828"/>
        <v>0</v>
      </c>
      <c r="P2940" s="244"/>
      <c r="Q2940" s="663"/>
      <c r="R2940" s="664"/>
      <c r="S2940" s="665"/>
      <c r="T2940" s="665"/>
      <c r="U2940" s="664"/>
      <c r="V2940" s="665"/>
      <c r="W2940" s="709"/>
      <c r="X2940" s="313">
        <f t="shared" si="826"/>
        <v>0</v>
      </c>
    </row>
    <row r="2941" spans="2:24" ht="18.600000000000001" hidden="1" thickBot="1">
      <c r="B2941" s="684">
        <v>2800</v>
      </c>
      <c r="C2941" s="952" t="s">
        <v>1681</v>
      </c>
      <c r="D2941" s="962"/>
      <c r="E2941" s="685"/>
      <c r="F2941" s="686">
        <f>SUM(F2942:F2944)</f>
        <v>0</v>
      </c>
      <c r="G2941" s="687">
        <f>SUM(G2942:G2944)</f>
        <v>0</v>
      </c>
      <c r="H2941" s="687">
        <f>SUM(H2942:H2944)</f>
        <v>0</v>
      </c>
      <c r="I2941" s="687">
        <f>SUM(I2942:I2944)</f>
        <v>0</v>
      </c>
      <c r="J2941" s="243" t="str">
        <f t="shared" si="825"/>
        <v/>
      </c>
      <c r="K2941" s="244"/>
      <c r="L2941" s="428"/>
      <c r="M2941" s="254"/>
      <c r="N2941" s="315">
        <f t="shared" si="827"/>
        <v>0</v>
      </c>
      <c r="O2941" s="424">
        <f t="shared" si="828"/>
        <v>0</v>
      </c>
      <c r="P2941" s="244"/>
      <c r="Q2941" s="663"/>
      <c r="R2941" s="664"/>
      <c r="S2941" s="665"/>
      <c r="T2941" s="665"/>
      <c r="U2941" s="664"/>
      <c r="V2941" s="665"/>
      <c r="W2941" s="709"/>
      <c r="X2941" s="313">
        <f t="shared" si="826"/>
        <v>0</v>
      </c>
    </row>
    <row r="2942" spans="2:24" ht="18.600000000000001" hidden="1" thickBot="1">
      <c r="B2942" s="136"/>
      <c r="C2942" s="144">
        <v>2810</v>
      </c>
      <c r="D2942" s="138" t="s">
        <v>1880</v>
      </c>
      <c r="E2942" s="702"/>
      <c r="F2942" s="449"/>
      <c r="G2942" s="245"/>
      <c r="H2942" s="245"/>
      <c r="I2942" s="476"/>
      <c r="J2942" s="243" t="str">
        <f t="shared" si="825"/>
        <v/>
      </c>
      <c r="K2942" s="244"/>
      <c r="L2942" s="423"/>
      <c r="M2942" s="252"/>
      <c r="N2942" s="315">
        <f t="shared" si="827"/>
        <v>0</v>
      </c>
      <c r="O2942" s="424">
        <f t="shared" si="828"/>
        <v>0</v>
      </c>
      <c r="P2942" s="244"/>
      <c r="Q2942" s="661"/>
      <c r="R2942" s="665"/>
      <c r="S2942" s="665"/>
      <c r="T2942" s="665"/>
      <c r="U2942" s="665"/>
      <c r="V2942" s="665"/>
      <c r="W2942" s="709"/>
      <c r="X2942" s="313">
        <f t="shared" si="826"/>
        <v>0</v>
      </c>
    </row>
    <row r="2943" spans="2:24" ht="18.600000000000001" hidden="1" thickBot="1">
      <c r="B2943" s="136"/>
      <c r="C2943" s="137">
        <v>2820</v>
      </c>
      <c r="D2943" s="139" t="s">
        <v>1881</v>
      </c>
      <c r="E2943" s="702"/>
      <c r="F2943" s="449"/>
      <c r="G2943" s="245"/>
      <c r="H2943" s="245"/>
      <c r="I2943" s="476">
        <f>F2943+G2943+H2943</f>
        <v>0</v>
      </c>
      <c r="J2943" s="243" t="str">
        <f t="shared" si="825"/>
        <v/>
      </c>
      <c r="K2943" s="244"/>
      <c r="L2943" s="423"/>
      <c r="M2943" s="252"/>
      <c r="N2943" s="315">
        <f t="shared" si="827"/>
        <v>0</v>
      </c>
      <c r="O2943" s="424">
        <f t="shared" si="828"/>
        <v>0</v>
      </c>
      <c r="P2943" s="244"/>
      <c r="Q2943" s="661"/>
      <c r="R2943" s="665"/>
      <c r="S2943" s="665"/>
      <c r="T2943" s="665"/>
      <c r="U2943" s="665"/>
      <c r="V2943" s="665"/>
      <c r="W2943" s="709"/>
      <c r="X2943" s="313">
        <f t="shared" si="826"/>
        <v>0</v>
      </c>
    </row>
    <row r="2944" spans="2:24" ht="31.8" hidden="1" thickBot="1">
      <c r="B2944" s="136"/>
      <c r="C2944" s="142">
        <v>2890</v>
      </c>
      <c r="D2944" s="141" t="s">
        <v>1882</v>
      </c>
      <c r="E2944" s="702"/>
      <c r="F2944" s="449"/>
      <c r="G2944" s="245"/>
      <c r="H2944" s="245"/>
      <c r="I2944" s="476">
        <f>F2944+G2944+H2944</f>
        <v>0</v>
      </c>
      <c r="J2944" s="243" t="str">
        <f t="shared" si="825"/>
        <v/>
      </c>
      <c r="K2944" s="244"/>
      <c r="L2944" s="423"/>
      <c r="M2944" s="252"/>
      <c r="N2944" s="315">
        <f t="shared" si="827"/>
        <v>0</v>
      </c>
      <c r="O2944" s="424">
        <f t="shared" si="828"/>
        <v>0</v>
      </c>
      <c r="P2944" s="244"/>
      <c r="Q2944" s="661"/>
      <c r="R2944" s="665"/>
      <c r="S2944" s="665"/>
      <c r="T2944" s="665"/>
      <c r="U2944" s="665"/>
      <c r="V2944" s="665"/>
      <c r="W2944" s="709"/>
      <c r="X2944" s="313">
        <f t="shared" si="826"/>
        <v>0</v>
      </c>
    </row>
    <row r="2945" spans="2:24" ht="18.600000000000001" hidden="1" thickBot="1">
      <c r="B2945" s="684">
        <v>2900</v>
      </c>
      <c r="C2945" s="948" t="s">
        <v>236</v>
      </c>
      <c r="D2945" s="966"/>
      <c r="E2945" s="685"/>
      <c r="F2945" s="686">
        <f>SUM(F2946:F2953)</f>
        <v>0</v>
      </c>
      <c r="G2945" s="687">
        <f>SUM(G2946:G2953)</f>
        <v>0</v>
      </c>
      <c r="H2945" s="687">
        <f>SUM(H2946:H2953)</f>
        <v>0</v>
      </c>
      <c r="I2945" s="687">
        <f>SUM(I2946:I2953)</f>
        <v>0</v>
      </c>
      <c r="J2945" s="243" t="str">
        <f t="shared" si="825"/>
        <v/>
      </c>
      <c r="K2945" s="244"/>
      <c r="L2945" s="316">
        <f>SUM(L2946:L2953)</f>
        <v>0</v>
      </c>
      <c r="M2945" s="317">
        <f>SUM(M2946:M2953)</f>
        <v>0</v>
      </c>
      <c r="N2945" s="425">
        <f>SUM(N2946:N2953)</f>
        <v>0</v>
      </c>
      <c r="O2945" s="426">
        <f>SUM(O2946:O2953)</f>
        <v>0</v>
      </c>
      <c r="P2945" s="244"/>
      <c r="Q2945" s="663"/>
      <c r="R2945" s="664"/>
      <c r="S2945" s="664"/>
      <c r="T2945" s="664"/>
      <c r="U2945" s="664"/>
      <c r="V2945" s="664"/>
      <c r="W2945" s="710"/>
      <c r="X2945" s="313">
        <f t="shared" si="826"/>
        <v>0</v>
      </c>
    </row>
    <row r="2946" spans="2:24" ht="18.600000000000001" hidden="1" thickBot="1">
      <c r="B2946" s="172"/>
      <c r="C2946" s="144">
        <v>2910</v>
      </c>
      <c r="D2946" s="319" t="s">
        <v>1718</v>
      </c>
      <c r="E2946" s="702"/>
      <c r="F2946" s="449"/>
      <c r="G2946" s="245"/>
      <c r="H2946" s="245"/>
      <c r="I2946" s="476">
        <f t="shared" ref="I2946:I2953" si="829">F2946+G2946+H2946</f>
        <v>0</v>
      </c>
      <c r="J2946" s="243" t="str">
        <f t="shared" si="825"/>
        <v/>
      </c>
      <c r="K2946" s="244"/>
      <c r="L2946" s="423"/>
      <c r="M2946" s="252"/>
      <c r="N2946" s="315">
        <f t="shared" ref="N2946:N2953" si="830">I2946</f>
        <v>0</v>
      </c>
      <c r="O2946" s="424">
        <f t="shared" ref="O2946:O2953" si="831">L2946+M2946-N2946</f>
        <v>0</v>
      </c>
      <c r="P2946" s="244"/>
      <c r="Q2946" s="661"/>
      <c r="R2946" s="665"/>
      <c r="S2946" s="665"/>
      <c r="T2946" s="665"/>
      <c r="U2946" s="665"/>
      <c r="V2946" s="665"/>
      <c r="W2946" s="709"/>
      <c r="X2946" s="313">
        <f t="shared" si="826"/>
        <v>0</v>
      </c>
    </row>
    <row r="2947" spans="2:24" ht="18.600000000000001" hidden="1" thickBot="1">
      <c r="B2947" s="172"/>
      <c r="C2947" s="144">
        <v>2920</v>
      </c>
      <c r="D2947" s="319" t="s">
        <v>237</v>
      </c>
      <c r="E2947" s="702"/>
      <c r="F2947" s="449"/>
      <c r="G2947" s="245"/>
      <c r="H2947" s="245"/>
      <c r="I2947" s="476">
        <f t="shared" si="829"/>
        <v>0</v>
      </c>
      <c r="J2947" s="243" t="str">
        <f t="shared" si="825"/>
        <v/>
      </c>
      <c r="K2947" s="244"/>
      <c r="L2947" s="423"/>
      <c r="M2947" s="252"/>
      <c r="N2947" s="315">
        <f t="shared" si="830"/>
        <v>0</v>
      </c>
      <c r="O2947" s="424">
        <f t="shared" si="831"/>
        <v>0</v>
      </c>
      <c r="P2947" s="244"/>
      <c r="Q2947" s="661"/>
      <c r="R2947" s="665"/>
      <c r="S2947" s="665"/>
      <c r="T2947" s="665"/>
      <c r="U2947" s="665"/>
      <c r="V2947" s="665"/>
      <c r="W2947" s="709"/>
      <c r="X2947" s="313">
        <f t="shared" si="826"/>
        <v>0</v>
      </c>
    </row>
    <row r="2948" spans="2:24" ht="33" hidden="1" thickBot="1">
      <c r="B2948" s="172"/>
      <c r="C2948" s="168">
        <v>2969</v>
      </c>
      <c r="D2948" s="320" t="s">
        <v>238</v>
      </c>
      <c r="E2948" s="702"/>
      <c r="F2948" s="449"/>
      <c r="G2948" s="245"/>
      <c r="H2948" s="245"/>
      <c r="I2948" s="476">
        <f t="shared" si="829"/>
        <v>0</v>
      </c>
      <c r="J2948" s="243" t="str">
        <f t="shared" si="825"/>
        <v/>
      </c>
      <c r="K2948" s="244"/>
      <c r="L2948" s="423"/>
      <c r="M2948" s="252"/>
      <c r="N2948" s="315">
        <f t="shared" si="830"/>
        <v>0</v>
      </c>
      <c r="O2948" s="424">
        <f t="shared" si="831"/>
        <v>0</v>
      </c>
      <c r="P2948" s="244"/>
      <c r="Q2948" s="661"/>
      <c r="R2948" s="665"/>
      <c r="S2948" s="665"/>
      <c r="T2948" s="665"/>
      <c r="U2948" s="665"/>
      <c r="V2948" s="665"/>
      <c r="W2948" s="709"/>
      <c r="X2948" s="313">
        <f t="shared" si="826"/>
        <v>0</v>
      </c>
    </row>
    <row r="2949" spans="2:24" ht="33" hidden="1" thickBot="1">
      <c r="B2949" s="172"/>
      <c r="C2949" s="168">
        <v>2970</v>
      </c>
      <c r="D2949" s="320" t="s">
        <v>239</v>
      </c>
      <c r="E2949" s="702"/>
      <c r="F2949" s="449"/>
      <c r="G2949" s="245"/>
      <c r="H2949" s="245"/>
      <c r="I2949" s="476">
        <f t="shared" si="829"/>
        <v>0</v>
      </c>
      <c r="J2949" s="243" t="str">
        <f t="shared" si="825"/>
        <v/>
      </c>
      <c r="K2949" s="244"/>
      <c r="L2949" s="423"/>
      <c r="M2949" s="252"/>
      <c r="N2949" s="315">
        <f t="shared" si="830"/>
        <v>0</v>
      </c>
      <c r="O2949" s="424">
        <f t="shared" si="831"/>
        <v>0</v>
      </c>
      <c r="P2949" s="244"/>
      <c r="Q2949" s="661"/>
      <c r="R2949" s="665"/>
      <c r="S2949" s="665"/>
      <c r="T2949" s="665"/>
      <c r="U2949" s="665"/>
      <c r="V2949" s="665"/>
      <c r="W2949" s="709"/>
      <c r="X2949" s="313">
        <f t="shared" si="826"/>
        <v>0</v>
      </c>
    </row>
    <row r="2950" spans="2:24" ht="18.600000000000001" hidden="1" thickBot="1">
      <c r="B2950" s="172"/>
      <c r="C2950" s="166">
        <v>2989</v>
      </c>
      <c r="D2950" s="321" t="s">
        <v>240</v>
      </c>
      <c r="E2950" s="702"/>
      <c r="F2950" s="449"/>
      <c r="G2950" s="245"/>
      <c r="H2950" s="245"/>
      <c r="I2950" s="476">
        <f t="shared" si="829"/>
        <v>0</v>
      </c>
      <c r="J2950" s="243" t="str">
        <f t="shared" si="825"/>
        <v/>
      </c>
      <c r="K2950" s="244"/>
      <c r="L2950" s="423"/>
      <c r="M2950" s="252"/>
      <c r="N2950" s="315">
        <f t="shared" si="830"/>
        <v>0</v>
      </c>
      <c r="O2950" s="424">
        <f t="shared" si="831"/>
        <v>0</v>
      </c>
      <c r="P2950" s="244"/>
      <c r="Q2950" s="661"/>
      <c r="R2950" s="665"/>
      <c r="S2950" s="665"/>
      <c r="T2950" s="665"/>
      <c r="U2950" s="665"/>
      <c r="V2950" s="665"/>
      <c r="W2950" s="709"/>
      <c r="X2950" s="313">
        <f t="shared" si="826"/>
        <v>0</v>
      </c>
    </row>
    <row r="2951" spans="2:24" ht="33" hidden="1" thickBot="1">
      <c r="B2951" s="136"/>
      <c r="C2951" s="137">
        <v>2990</v>
      </c>
      <c r="D2951" s="322" t="s">
        <v>1699</v>
      </c>
      <c r="E2951" s="702"/>
      <c r="F2951" s="449"/>
      <c r="G2951" s="245"/>
      <c r="H2951" s="245"/>
      <c r="I2951" s="476">
        <f t="shared" si="829"/>
        <v>0</v>
      </c>
      <c r="J2951" s="243" t="str">
        <f t="shared" si="825"/>
        <v/>
      </c>
      <c r="K2951" s="244"/>
      <c r="L2951" s="423"/>
      <c r="M2951" s="252"/>
      <c r="N2951" s="315">
        <f t="shared" si="830"/>
        <v>0</v>
      </c>
      <c r="O2951" s="424">
        <f t="shared" si="831"/>
        <v>0</v>
      </c>
      <c r="P2951" s="244"/>
      <c r="Q2951" s="661"/>
      <c r="R2951" s="665"/>
      <c r="S2951" s="665"/>
      <c r="T2951" s="665"/>
      <c r="U2951" s="665"/>
      <c r="V2951" s="665"/>
      <c r="W2951" s="709"/>
      <c r="X2951" s="313">
        <f t="shared" si="826"/>
        <v>0</v>
      </c>
    </row>
    <row r="2952" spans="2:24" ht="18.600000000000001" hidden="1" thickBot="1">
      <c r="B2952" s="136"/>
      <c r="C2952" s="137">
        <v>2991</v>
      </c>
      <c r="D2952" s="322" t="s">
        <v>241</v>
      </c>
      <c r="E2952" s="702"/>
      <c r="F2952" s="449"/>
      <c r="G2952" s="245"/>
      <c r="H2952" s="245"/>
      <c r="I2952" s="476">
        <f t="shared" si="829"/>
        <v>0</v>
      </c>
      <c r="J2952" s="243" t="str">
        <f t="shared" si="825"/>
        <v/>
      </c>
      <c r="K2952" s="244"/>
      <c r="L2952" s="423"/>
      <c r="M2952" s="252"/>
      <c r="N2952" s="315">
        <f t="shared" si="830"/>
        <v>0</v>
      </c>
      <c r="O2952" s="424">
        <f t="shared" si="831"/>
        <v>0</v>
      </c>
      <c r="P2952" s="244"/>
      <c r="Q2952" s="661"/>
      <c r="R2952" s="665"/>
      <c r="S2952" s="665"/>
      <c r="T2952" s="665"/>
      <c r="U2952" s="665"/>
      <c r="V2952" s="665"/>
      <c r="W2952" s="709"/>
      <c r="X2952" s="313">
        <f t="shared" si="826"/>
        <v>0</v>
      </c>
    </row>
    <row r="2953" spans="2:24" ht="18.600000000000001" hidden="1" thickBot="1">
      <c r="B2953" s="136"/>
      <c r="C2953" s="142">
        <v>2992</v>
      </c>
      <c r="D2953" s="154" t="s">
        <v>242</v>
      </c>
      <c r="E2953" s="702"/>
      <c r="F2953" s="449"/>
      <c r="G2953" s="245"/>
      <c r="H2953" s="245"/>
      <c r="I2953" s="476">
        <f t="shared" si="829"/>
        <v>0</v>
      </c>
      <c r="J2953" s="243" t="str">
        <f t="shared" ref="J2953:J2984" si="832">(IF($E2953&lt;&gt;0,$J$2,IF($I2953&lt;&gt;0,$J$2,"")))</f>
        <v/>
      </c>
      <c r="K2953" s="244"/>
      <c r="L2953" s="423"/>
      <c r="M2953" s="252"/>
      <c r="N2953" s="315">
        <f t="shared" si="830"/>
        <v>0</v>
      </c>
      <c r="O2953" s="424">
        <f t="shared" si="831"/>
        <v>0</v>
      </c>
      <c r="P2953" s="244"/>
      <c r="Q2953" s="661"/>
      <c r="R2953" s="665"/>
      <c r="S2953" s="665"/>
      <c r="T2953" s="665"/>
      <c r="U2953" s="665"/>
      <c r="V2953" s="665"/>
      <c r="W2953" s="709"/>
      <c r="X2953" s="313">
        <f t="shared" ref="X2953:X2984" si="833">T2953-U2953-V2953-W2953</f>
        <v>0</v>
      </c>
    </row>
    <row r="2954" spans="2:24" ht="18.600000000000001" hidden="1" thickBot="1">
      <c r="B2954" s="684">
        <v>3300</v>
      </c>
      <c r="C2954" s="948" t="s">
        <v>1738</v>
      </c>
      <c r="D2954" s="948"/>
      <c r="E2954" s="685"/>
      <c r="F2954" s="671">
        <v>0</v>
      </c>
      <c r="G2954" s="671">
        <v>0</v>
      </c>
      <c r="H2954" s="671">
        <v>0</v>
      </c>
      <c r="I2954" s="687">
        <f>SUM(I2955:I2959)</f>
        <v>0</v>
      </c>
      <c r="J2954" s="243" t="str">
        <f t="shared" si="832"/>
        <v/>
      </c>
      <c r="K2954" s="244"/>
      <c r="L2954" s="663"/>
      <c r="M2954" s="664"/>
      <c r="N2954" s="664"/>
      <c r="O2954" s="710"/>
      <c r="P2954" s="244"/>
      <c r="Q2954" s="663"/>
      <c r="R2954" s="664"/>
      <c r="S2954" s="664"/>
      <c r="T2954" s="664"/>
      <c r="U2954" s="664"/>
      <c r="V2954" s="664"/>
      <c r="W2954" s="710"/>
      <c r="X2954" s="313">
        <f t="shared" si="833"/>
        <v>0</v>
      </c>
    </row>
    <row r="2955" spans="2:24" ht="18.600000000000001" hidden="1" thickBot="1">
      <c r="B2955" s="143"/>
      <c r="C2955" s="144">
        <v>3301</v>
      </c>
      <c r="D2955" s="460" t="s">
        <v>243</v>
      </c>
      <c r="E2955" s="702"/>
      <c r="F2955" s="592">
        <v>0</v>
      </c>
      <c r="G2955" s="592">
        <v>0</v>
      </c>
      <c r="H2955" s="592">
        <v>0</v>
      </c>
      <c r="I2955" s="476">
        <f t="shared" ref="I2955:I2962" si="834">F2955+G2955+H2955</f>
        <v>0</v>
      </c>
      <c r="J2955" s="243" t="str">
        <f t="shared" si="832"/>
        <v/>
      </c>
      <c r="K2955" s="244"/>
      <c r="L2955" s="661"/>
      <c r="M2955" s="665"/>
      <c r="N2955" s="665"/>
      <c r="O2955" s="709"/>
      <c r="P2955" s="244"/>
      <c r="Q2955" s="661"/>
      <c r="R2955" s="665"/>
      <c r="S2955" s="665"/>
      <c r="T2955" s="665"/>
      <c r="U2955" s="665"/>
      <c r="V2955" s="665"/>
      <c r="W2955" s="709"/>
      <c r="X2955" s="313">
        <f t="shared" si="833"/>
        <v>0</v>
      </c>
    </row>
    <row r="2956" spans="2:24" ht="18.600000000000001" hidden="1" thickBot="1">
      <c r="B2956" s="143"/>
      <c r="C2956" s="168">
        <v>3302</v>
      </c>
      <c r="D2956" s="461" t="s">
        <v>1060</v>
      </c>
      <c r="E2956" s="702"/>
      <c r="F2956" s="592">
        <v>0</v>
      </c>
      <c r="G2956" s="592">
        <v>0</v>
      </c>
      <c r="H2956" s="592">
        <v>0</v>
      </c>
      <c r="I2956" s="476">
        <f t="shared" si="834"/>
        <v>0</v>
      </c>
      <c r="J2956" s="243" t="str">
        <f t="shared" si="832"/>
        <v/>
      </c>
      <c r="K2956" s="244"/>
      <c r="L2956" s="661"/>
      <c r="M2956" s="665"/>
      <c r="N2956" s="665"/>
      <c r="O2956" s="709"/>
      <c r="P2956" s="244"/>
      <c r="Q2956" s="661"/>
      <c r="R2956" s="665"/>
      <c r="S2956" s="665"/>
      <c r="T2956" s="665"/>
      <c r="U2956" s="665"/>
      <c r="V2956" s="665"/>
      <c r="W2956" s="709"/>
      <c r="X2956" s="313">
        <f t="shared" si="833"/>
        <v>0</v>
      </c>
    </row>
    <row r="2957" spans="2:24" ht="18.600000000000001" hidden="1" thickBot="1">
      <c r="B2957" s="143"/>
      <c r="C2957" s="166">
        <v>3304</v>
      </c>
      <c r="D2957" s="462" t="s">
        <v>245</v>
      </c>
      <c r="E2957" s="702"/>
      <c r="F2957" s="592">
        <v>0</v>
      </c>
      <c r="G2957" s="592">
        <v>0</v>
      </c>
      <c r="H2957" s="592">
        <v>0</v>
      </c>
      <c r="I2957" s="476">
        <f t="shared" si="834"/>
        <v>0</v>
      </c>
      <c r="J2957" s="243" t="str">
        <f t="shared" si="832"/>
        <v/>
      </c>
      <c r="K2957" s="244"/>
      <c r="L2957" s="661"/>
      <c r="M2957" s="665"/>
      <c r="N2957" s="665"/>
      <c r="O2957" s="709"/>
      <c r="P2957" s="244"/>
      <c r="Q2957" s="661"/>
      <c r="R2957" s="665"/>
      <c r="S2957" s="665"/>
      <c r="T2957" s="665"/>
      <c r="U2957" s="665"/>
      <c r="V2957" s="665"/>
      <c r="W2957" s="709"/>
      <c r="X2957" s="313">
        <f t="shared" si="833"/>
        <v>0</v>
      </c>
    </row>
    <row r="2958" spans="2:24" ht="47.4" hidden="1" thickBot="1">
      <c r="B2958" s="143"/>
      <c r="C2958" s="142">
        <v>3306</v>
      </c>
      <c r="D2958" s="463" t="s">
        <v>1883</v>
      </c>
      <c r="E2958" s="702"/>
      <c r="F2958" s="592">
        <v>0</v>
      </c>
      <c r="G2958" s="592">
        <v>0</v>
      </c>
      <c r="H2958" s="592">
        <v>0</v>
      </c>
      <c r="I2958" s="476">
        <f t="shared" si="834"/>
        <v>0</v>
      </c>
      <c r="J2958" s="243" t="str">
        <f t="shared" si="832"/>
        <v/>
      </c>
      <c r="K2958" s="244"/>
      <c r="L2958" s="661"/>
      <c r="M2958" s="665"/>
      <c r="N2958" s="665"/>
      <c r="O2958" s="709"/>
      <c r="P2958" s="244"/>
      <c r="Q2958" s="661"/>
      <c r="R2958" s="665"/>
      <c r="S2958" s="665"/>
      <c r="T2958" s="665"/>
      <c r="U2958" s="665"/>
      <c r="V2958" s="665"/>
      <c r="W2958" s="709"/>
      <c r="X2958" s="313">
        <f t="shared" si="833"/>
        <v>0</v>
      </c>
    </row>
    <row r="2959" spans="2:24" ht="18.600000000000001" hidden="1" thickBot="1">
      <c r="B2959" s="143"/>
      <c r="C2959" s="142">
        <v>3307</v>
      </c>
      <c r="D2959" s="463" t="s">
        <v>1771</v>
      </c>
      <c r="E2959" s="702"/>
      <c r="F2959" s="592">
        <v>0</v>
      </c>
      <c r="G2959" s="592">
        <v>0</v>
      </c>
      <c r="H2959" s="592">
        <v>0</v>
      </c>
      <c r="I2959" s="476">
        <f t="shared" si="834"/>
        <v>0</v>
      </c>
      <c r="J2959" s="243" t="str">
        <f t="shared" si="832"/>
        <v/>
      </c>
      <c r="K2959" s="244"/>
      <c r="L2959" s="661"/>
      <c r="M2959" s="665"/>
      <c r="N2959" s="665"/>
      <c r="O2959" s="709"/>
      <c r="P2959" s="244"/>
      <c r="Q2959" s="661"/>
      <c r="R2959" s="665"/>
      <c r="S2959" s="665"/>
      <c r="T2959" s="665"/>
      <c r="U2959" s="665"/>
      <c r="V2959" s="665"/>
      <c r="W2959" s="709"/>
      <c r="X2959" s="313">
        <f t="shared" si="833"/>
        <v>0</v>
      </c>
    </row>
    <row r="2960" spans="2:24" ht="18.600000000000001" hidden="1" thickBot="1">
      <c r="B2960" s="684">
        <v>3900</v>
      </c>
      <c r="C2960" s="949" t="s">
        <v>246</v>
      </c>
      <c r="D2960" s="950"/>
      <c r="E2960" s="685"/>
      <c r="F2960" s="671">
        <v>0</v>
      </c>
      <c r="G2960" s="671">
        <v>0</v>
      </c>
      <c r="H2960" s="671">
        <v>0</v>
      </c>
      <c r="I2960" s="690">
        <f t="shared" si="834"/>
        <v>0</v>
      </c>
      <c r="J2960" s="243" t="str">
        <f t="shared" si="832"/>
        <v/>
      </c>
      <c r="K2960" s="244"/>
      <c r="L2960" s="428"/>
      <c r="M2960" s="254"/>
      <c r="N2960" s="317">
        <f>I2960</f>
        <v>0</v>
      </c>
      <c r="O2960" s="424">
        <f>L2960+M2960-N2960</f>
        <v>0</v>
      </c>
      <c r="P2960" s="244"/>
      <c r="Q2960" s="428"/>
      <c r="R2960" s="254"/>
      <c r="S2960" s="429">
        <f>+IF(+(L2960+M2960)&gt;=I2960,+M2960,+(+I2960-L2960))</f>
        <v>0</v>
      </c>
      <c r="T2960" s="315">
        <f>Q2960+R2960-S2960</f>
        <v>0</v>
      </c>
      <c r="U2960" s="254"/>
      <c r="V2960" s="254"/>
      <c r="W2960" s="253"/>
      <c r="X2960" s="313">
        <f t="shared" si="833"/>
        <v>0</v>
      </c>
    </row>
    <row r="2961" spans="2:24" ht="18.600000000000001" hidden="1" thickBot="1">
      <c r="B2961" s="684">
        <v>4000</v>
      </c>
      <c r="C2961" s="951" t="s">
        <v>247</v>
      </c>
      <c r="D2961" s="951"/>
      <c r="E2961" s="685"/>
      <c r="F2961" s="688"/>
      <c r="G2961" s="689"/>
      <c r="H2961" s="689"/>
      <c r="I2961" s="690">
        <f t="shared" si="834"/>
        <v>0</v>
      </c>
      <c r="J2961" s="243" t="str">
        <f t="shared" si="832"/>
        <v/>
      </c>
      <c r="K2961" s="244"/>
      <c r="L2961" s="428"/>
      <c r="M2961" s="254"/>
      <c r="N2961" s="317">
        <f>I2961</f>
        <v>0</v>
      </c>
      <c r="O2961" s="424">
        <f>L2961+M2961-N2961</f>
        <v>0</v>
      </c>
      <c r="P2961" s="244"/>
      <c r="Q2961" s="663"/>
      <c r="R2961" s="664"/>
      <c r="S2961" s="664"/>
      <c r="T2961" s="665"/>
      <c r="U2961" s="664"/>
      <c r="V2961" s="664"/>
      <c r="W2961" s="709"/>
      <c r="X2961" s="313">
        <f t="shared" si="833"/>
        <v>0</v>
      </c>
    </row>
    <row r="2962" spans="2:24" ht="18.600000000000001" hidden="1" thickBot="1">
      <c r="B2962" s="684">
        <v>4100</v>
      </c>
      <c r="C2962" s="951" t="s">
        <v>248</v>
      </c>
      <c r="D2962" s="951"/>
      <c r="E2962" s="685"/>
      <c r="F2962" s="671">
        <v>0</v>
      </c>
      <c r="G2962" s="671">
        <v>0</v>
      </c>
      <c r="H2962" s="671">
        <v>0</v>
      </c>
      <c r="I2962" s="690">
        <f t="shared" si="834"/>
        <v>0</v>
      </c>
      <c r="J2962" s="243" t="str">
        <f t="shared" si="832"/>
        <v/>
      </c>
      <c r="K2962" s="244"/>
      <c r="L2962" s="663"/>
      <c r="M2962" s="664"/>
      <c r="N2962" s="664"/>
      <c r="O2962" s="710"/>
      <c r="P2962" s="244"/>
      <c r="Q2962" s="663"/>
      <c r="R2962" s="664"/>
      <c r="S2962" s="664"/>
      <c r="T2962" s="664"/>
      <c r="U2962" s="664"/>
      <c r="V2962" s="664"/>
      <c r="W2962" s="710"/>
      <c r="X2962" s="313">
        <f t="shared" si="833"/>
        <v>0</v>
      </c>
    </row>
    <row r="2963" spans="2:24" ht="18.600000000000001" hidden="1" thickBot="1">
      <c r="B2963" s="684">
        <v>4200</v>
      </c>
      <c r="C2963" s="948" t="s">
        <v>249</v>
      </c>
      <c r="D2963" s="966"/>
      <c r="E2963" s="685"/>
      <c r="F2963" s="686">
        <f>SUM(F2964:F2969)</f>
        <v>0</v>
      </c>
      <c r="G2963" s="687">
        <f>SUM(G2964:G2969)</f>
        <v>0</v>
      </c>
      <c r="H2963" s="687">
        <f>SUM(H2964:H2969)</f>
        <v>0</v>
      </c>
      <c r="I2963" s="687">
        <f>SUM(I2964:I2969)</f>
        <v>0</v>
      </c>
      <c r="J2963" s="243" t="str">
        <f t="shared" si="832"/>
        <v/>
      </c>
      <c r="K2963" s="244"/>
      <c r="L2963" s="316">
        <f>SUM(L2964:L2969)</f>
        <v>0</v>
      </c>
      <c r="M2963" s="317">
        <f>SUM(M2964:M2969)</f>
        <v>0</v>
      </c>
      <c r="N2963" s="425">
        <f>SUM(N2964:N2969)</f>
        <v>0</v>
      </c>
      <c r="O2963" s="426">
        <f>SUM(O2964:O2969)</f>
        <v>0</v>
      </c>
      <c r="P2963" s="244"/>
      <c r="Q2963" s="316">
        <f t="shared" ref="Q2963:W2963" si="835">SUM(Q2964:Q2969)</f>
        <v>0</v>
      </c>
      <c r="R2963" s="317">
        <f t="shared" si="835"/>
        <v>0</v>
      </c>
      <c r="S2963" s="317">
        <f t="shared" si="835"/>
        <v>0</v>
      </c>
      <c r="T2963" s="317">
        <f t="shared" si="835"/>
        <v>0</v>
      </c>
      <c r="U2963" s="317">
        <f t="shared" si="835"/>
        <v>0</v>
      </c>
      <c r="V2963" s="317">
        <f t="shared" si="835"/>
        <v>0</v>
      </c>
      <c r="W2963" s="426">
        <f t="shared" si="835"/>
        <v>0</v>
      </c>
      <c r="X2963" s="313">
        <f t="shared" si="833"/>
        <v>0</v>
      </c>
    </row>
    <row r="2964" spans="2:24" ht="18.600000000000001" hidden="1" thickBot="1">
      <c r="B2964" s="173"/>
      <c r="C2964" s="144">
        <v>4201</v>
      </c>
      <c r="D2964" s="138" t="s">
        <v>250</v>
      </c>
      <c r="E2964" s="702"/>
      <c r="F2964" s="449"/>
      <c r="G2964" s="245"/>
      <c r="H2964" s="245"/>
      <c r="I2964" s="476">
        <f t="shared" ref="I2964:I2969" si="836">F2964+G2964+H2964</f>
        <v>0</v>
      </c>
      <c r="J2964" s="243" t="str">
        <f t="shared" si="832"/>
        <v/>
      </c>
      <c r="K2964" s="244"/>
      <c r="L2964" s="423"/>
      <c r="M2964" s="252"/>
      <c r="N2964" s="315">
        <f t="shared" ref="N2964:N2969" si="837">I2964</f>
        <v>0</v>
      </c>
      <c r="O2964" s="424">
        <f t="shared" ref="O2964:O2969" si="838">L2964+M2964-N2964</f>
        <v>0</v>
      </c>
      <c r="P2964" s="244"/>
      <c r="Q2964" s="423"/>
      <c r="R2964" s="252"/>
      <c r="S2964" s="429">
        <f t="shared" ref="S2964:S2969" si="839">+IF(+(L2964+M2964)&gt;=I2964,+M2964,+(+I2964-L2964))</f>
        <v>0</v>
      </c>
      <c r="T2964" s="315">
        <f t="shared" ref="T2964:T2969" si="840">Q2964+R2964-S2964</f>
        <v>0</v>
      </c>
      <c r="U2964" s="252"/>
      <c r="V2964" s="252"/>
      <c r="W2964" s="253"/>
      <c r="X2964" s="313">
        <f t="shared" si="833"/>
        <v>0</v>
      </c>
    </row>
    <row r="2965" spans="2:24" ht="18.600000000000001" hidden="1" thickBot="1">
      <c r="B2965" s="173"/>
      <c r="C2965" s="137">
        <v>4202</v>
      </c>
      <c r="D2965" s="139" t="s">
        <v>251</v>
      </c>
      <c r="E2965" s="702"/>
      <c r="F2965" s="449"/>
      <c r="G2965" s="245"/>
      <c r="H2965" s="245"/>
      <c r="I2965" s="476">
        <f t="shared" si="836"/>
        <v>0</v>
      </c>
      <c r="J2965" s="243" t="str">
        <f t="shared" si="832"/>
        <v/>
      </c>
      <c r="K2965" s="244"/>
      <c r="L2965" s="423"/>
      <c r="M2965" s="252"/>
      <c r="N2965" s="315">
        <f t="shared" si="837"/>
        <v>0</v>
      </c>
      <c r="O2965" s="424">
        <f t="shared" si="838"/>
        <v>0</v>
      </c>
      <c r="P2965" s="244"/>
      <c r="Q2965" s="423"/>
      <c r="R2965" s="252"/>
      <c r="S2965" s="429">
        <f t="shared" si="839"/>
        <v>0</v>
      </c>
      <c r="T2965" s="315">
        <f t="shared" si="840"/>
        <v>0</v>
      </c>
      <c r="U2965" s="252"/>
      <c r="V2965" s="252"/>
      <c r="W2965" s="253"/>
      <c r="X2965" s="313">
        <f t="shared" si="833"/>
        <v>0</v>
      </c>
    </row>
    <row r="2966" spans="2:24" ht="18.600000000000001" hidden="1" thickBot="1">
      <c r="B2966" s="173"/>
      <c r="C2966" s="137">
        <v>4214</v>
      </c>
      <c r="D2966" s="139" t="s">
        <v>252</v>
      </c>
      <c r="E2966" s="702"/>
      <c r="F2966" s="449"/>
      <c r="G2966" s="245"/>
      <c r="H2966" s="245"/>
      <c r="I2966" s="476">
        <f t="shared" si="836"/>
        <v>0</v>
      </c>
      <c r="J2966" s="243" t="str">
        <f t="shared" si="832"/>
        <v/>
      </c>
      <c r="K2966" s="244"/>
      <c r="L2966" s="423"/>
      <c r="M2966" s="252"/>
      <c r="N2966" s="315">
        <f t="shared" si="837"/>
        <v>0</v>
      </c>
      <c r="O2966" s="424">
        <f t="shared" si="838"/>
        <v>0</v>
      </c>
      <c r="P2966" s="244"/>
      <c r="Q2966" s="423"/>
      <c r="R2966" s="252"/>
      <c r="S2966" s="429">
        <f t="shared" si="839"/>
        <v>0</v>
      </c>
      <c r="T2966" s="315">
        <f t="shared" si="840"/>
        <v>0</v>
      </c>
      <c r="U2966" s="252"/>
      <c r="V2966" s="252"/>
      <c r="W2966" s="253"/>
      <c r="X2966" s="313">
        <f t="shared" si="833"/>
        <v>0</v>
      </c>
    </row>
    <row r="2967" spans="2:24" ht="18.600000000000001" hidden="1" thickBot="1">
      <c r="B2967" s="173"/>
      <c r="C2967" s="137">
        <v>4217</v>
      </c>
      <c r="D2967" s="139" t="s">
        <v>253</v>
      </c>
      <c r="E2967" s="702"/>
      <c r="F2967" s="449"/>
      <c r="G2967" s="245"/>
      <c r="H2967" s="245"/>
      <c r="I2967" s="476">
        <f t="shared" si="836"/>
        <v>0</v>
      </c>
      <c r="J2967" s="243" t="str">
        <f t="shared" si="832"/>
        <v/>
      </c>
      <c r="K2967" s="244"/>
      <c r="L2967" s="423"/>
      <c r="M2967" s="252"/>
      <c r="N2967" s="315">
        <f t="shared" si="837"/>
        <v>0</v>
      </c>
      <c r="O2967" s="424">
        <f t="shared" si="838"/>
        <v>0</v>
      </c>
      <c r="P2967" s="244"/>
      <c r="Q2967" s="423"/>
      <c r="R2967" s="252"/>
      <c r="S2967" s="429">
        <f t="shared" si="839"/>
        <v>0</v>
      </c>
      <c r="T2967" s="315">
        <f t="shared" si="840"/>
        <v>0</v>
      </c>
      <c r="U2967" s="252"/>
      <c r="V2967" s="252"/>
      <c r="W2967" s="253"/>
      <c r="X2967" s="313">
        <f t="shared" si="833"/>
        <v>0</v>
      </c>
    </row>
    <row r="2968" spans="2:24" ht="18.600000000000001" hidden="1" thickBot="1">
      <c r="B2968" s="173"/>
      <c r="C2968" s="137">
        <v>4218</v>
      </c>
      <c r="D2968" s="145" t="s">
        <v>254</v>
      </c>
      <c r="E2968" s="702"/>
      <c r="F2968" s="449"/>
      <c r="G2968" s="245"/>
      <c r="H2968" s="245"/>
      <c r="I2968" s="476">
        <f t="shared" si="836"/>
        <v>0</v>
      </c>
      <c r="J2968" s="243" t="str">
        <f t="shared" si="832"/>
        <v/>
      </c>
      <c r="K2968" s="244"/>
      <c r="L2968" s="423"/>
      <c r="M2968" s="252"/>
      <c r="N2968" s="315">
        <f t="shared" si="837"/>
        <v>0</v>
      </c>
      <c r="O2968" s="424">
        <f t="shared" si="838"/>
        <v>0</v>
      </c>
      <c r="P2968" s="244"/>
      <c r="Q2968" s="423"/>
      <c r="R2968" s="252"/>
      <c r="S2968" s="429">
        <f t="shared" si="839"/>
        <v>0</v>
      </c>
      <c r="T2968" s="315">
        <f t="shared" si="840"/>
        <v>0</v>
      </c>
      <c r="U2968" s="252"/>
      <c r="V2968" s="252"/>
      <c r="W2968" s="253"/>
      <c r="X2968" s="313">
        <f t="shared" si="833"/>
        <v>0</v>
      </c>
    </row>
    <row r="2969" spans="2:24" ht="18.600000000000001" hidden="1" thickBot="1">
      <c r="B2969" s="173"/>
      <c r="C2969" s="137">
        <v>4219</v>
      </c>
      <c r="D2969" s="156" t="s">
        <v>255</v>
      </c>
      <c r="E2969" s="702"/>
      <c r="F2969" s="449"/>
      <c r="G2969" s="245"/>
      <c r="H2969" s="245"/>
      <c r="I2969" s="476">
        <f t="shared" si="836"/>
        <v>0</v>
      </c>
      <c r="J2969" s="243" t="str">
        <f t="shared" si="832"/>
        <v/>
      </c>
      <c r="K2969" s="244"/>
      <c r="L2969" s="423"/>
      <c r="M2969" s="252"/>
      <c r="N2969" s="315">
        <f t="shared" si="837"/>
        <v>0</v>
      </c>
      <c r="O2969" s="424">
        <f t="shared" si="838"/>
        <v>0</v>
      </c>
      <c r="P2969" s="244"/>
      <c r="Q2969" s="423"/>
      <c r="R2969" s="252"/>
      <c r="S2969" s="429">
        <f t="shared" si="839"/>
        <v>0</v>
      </c>
      <c r="T2969" s="315">
        <f t="shared" si="840"/>
        <v>0</v>
      </c>
      <c r="U2969" s="252"/>
      <c r="V2969" s="252"/>
      <c r="W2969" s="253"/>
      <c r="X2969" s="313">
        <f t="shared" si="833"/>
        <v>0</v>
      </c>
    </row>
    <row r="2970" spans="2:24" ht="18.600000000000001" hidden="1" thickBot="1">
      <c r="B2970" s="684">
        <v>4300</v>
      </c>
      <c r="C2970" s="946" t="s">
        <v>1683</v>
      </c>
      <c r="D2970" s="946"/>
      <c r="E2970" s="685"/>
      <c r="F2970" s="686">
        <f>SUM(F2971:F2973)</f>
        <v>0</v>
      </c>
      <c r="G2970" s="687">
        <f>SUM(G2971:G2973)</f>
        <v>0</v>
      </c>
      <c r="H2970" s="687">
        <f>SUM(H2971:H2973)</f>
        <v>0</v>
      </c>
      <c r="I2970" s="687">
        <f>SUM(I2971:I2973)</f>
        <v>0</v>
      </c>
      <c r="J2970" s="243" t="str">
        <f t="shared" si="832"/>
        <v/>
      </c>
      <c r="K2970" s="244"/>
      <c r="L2970" s="316">
        <f>SUM(L2971:L2973)</f>
        <v>0</v>
      </c>
      <c r="M2970" s="317">
        <f>SUM(M2971:M2973)</f>
        <v>0</v>
      </c>
      <c r="N2970" s="425">
        <f>SUM(N2971:N2973)</f>
        <v>0</v>
      </c>
      <c r="O2970" s="426">
        <f>SUM(O2971:O2973)</f>
        <v>0</v>
      </c>
      <c r="P2970" s="244"/>
      <c r="Q2970" s="316">
        <f t="shared" ref="Q2970:W2970" si="841">SUM(Q2971:Q2973)</f>
        <v>0</v>
      </c>
      <c r="R2970" s="317">
        <f t="shared" si="841"/>
        <v>0</v>
      </c>
      <c r="S2970" s="317">
        <f t="shared" si="841"/>
        <v>0</v>
      </c>
      <c r="T2970" s="317">
        <f t="shared" si="841"/>
        <v>0</v>
      </c>
      <c r="U2970" s="317">
        <f t="shared" si="841"/>
        <v>0</v>
      </c>
      <c r="V2970" s="317">
        <f t="shared" si="841"/>
        <v>0</v>
      </c>
      <c r="W2970" s="426">
        <f t="shared" si="841"/>
        <v>0</v>
      </c>
      <c r="X2970" s="313">
        <f t="shared" si="833"/>
        <v>0</v>
      </c>
    </row>
    <row r="2971" spans="2:24" ht="18.600000000000001" hidden="1" thickBot="1">
      <c r="B2971" s="173"/>
      <c r="C2971" s="144">
        <v>4301</v>
      </c>
      <c r="D2971" s="163" t="s">
        <v>256</v>
      </c>
      <c r="E2971" s="702"/>
      <c r="F2971" s="449"/>
      <c r="G2971" s="245"/>
      <c r="H2971" s="245"/>
      <c r="I2971" s="476">
        <f t="shared" ref="I2971:I2976" si="842">F2971+G2971+H2971</f>
        <v>0</v>
      </c>
      <c r="J2971" s="243" t="str">
        <f t="shared" si="832"/>
        <v/>
      </c>
      <c r="K2971" s="244"/>
      <c r="L2971" s="423"/>
      <c r="M2971" s="252"/>
      <c r="N2971" s="315">
        <f t="shared" ref="N2971:N2976" si="843">I2971</f>
        <v>0</v>
      </c>
      <c r="O2971" s="424">
        <f t="shared" ref="O2971:O2976" si="844">L2971+M2971-N2971</f>
        <v>0</v>
      </c>
      <c r="P2971" s="244"/>
      <c r="Q2971" s="423"/>
      <c r="R2971" s="252"/>
      <c r="S2971" s="429">
        <f t="shared" ref="S2971:S2976" si="845">+IF(+(L2971+M2971)&gt;=I2971,+M2971,+(+I2971-L2971))</f>
        <v>0</v>
      </c>
      <c r="T2971" s="315">
        <f t="shared" ref="T2971:T2976" si="846">Q2971+R2971-S2971</f>
        <v>0</v>
      </c>
      <c r="U2971" s="252"/>
      <c r="V2971" s="252"/>
      <c r="W2971" s="253"/>
      <c r="X2971" s="313">
        <f t="shared" si="833"/>
        <v>0</v>
      </c>
    </row>
    <row r="2972" spans="2:24" ht="18.600000000000001" hidden="1" thickBot="1">
      <c r="B2972" s="173"/>
      <c r="C2972" s="137">
        <v>4302</v>
      </c>
      <c r="D2972" s="139" t="s">
        <v>1061</v>
      </c>
      <c r="E2972" s="702"/>
      <c r="F2972" s="449"/>
      <c r="G2972" s="245"/>
      <c r="H2972" s="245"/>
      <c r="I2972" s="476">
        <f t="shared" si="842"/>
        <v>0</v>
      </c>
      <c r="J2972" s="243" t="str">
        <f t="shared" si="832"/>
        <v/>
      </c>
      <c r="K2972" s="244"/>
      <c r="L2972" s="423"/>
      <c r="M2972" s="252"/>
      <c r="N2972" s="315">
        <f t="shared" si="843"/>
        <v>0</v>
      </c>
      <c r="O2972" s="424">
        <f t="shared" si="844"/>
        <v>0</v>
      </c>
      <c r="P2972" s="244"/>
      <c r="Q2972" s="423"/>
      <c r="R2972" s="252"/>
      <c r="S2972" s="429">
        <f t="shared" si="845"/>
        <v>0</v>
      </c>
      <c r="T2972" s="315">
        <f t="shared" si="846"/>
        <v>0</v>
      </c>
      <c r="U2972" s="252"/>
      <c r="V2972" s="252"/>
      <c r="W2972" s="253"/>
      <c r="X2972" s="313">
        <f t="shared" si="833"/>
        <v>0</v>
      </c>
    </row>
    <row r="2973" spans="2:24" ht="18.600000000000001" hidden="1" thickBot="1">
      <c r="B2973" s="173"/>
      <c r="C2973" s="142">
        <v>4309</v>
      </c>
      <c r="D2973" s="148" t="s">
        <v>258</v>
      </c>
      <c r="E2973" s="702"/>
      <c r="F2973" s="449"/>
      <c r="G2973" s="245"/>
      <c r="H2973" s="245"/>
      <c r="I2973" s="476">
        <f t="shared" si="842"/>
        <v>0</v>
      </c>
      <c r="J2973" s="243" t="str">
        <f t="shared" si="832"/>
        <v/>
      </c>
      <c r="K2973" s="244"/>
      <c r="L2973" s="423"/>
      <c r="M2973" s="252"/>
      <c r="N2973" s="315">
        <f t="shared" si="843"/>
        <v>0</v>
      </c>
      <c r="O2973" s="424">
        <f t="shared" si="844"/>
        <v>0</v>
      </c>
      <c r="P2973" s="244"/>
      <c r="Q2973" s="423"/>
      <c r="R2973" s="252"/>
      <c r="S2973" s="429">
        <f t="shared" si="845"/>
        <v>0</v>
      </c>
      <c r="T2973" s="315">
        <f t="shared" si="846"/>
        <v>0</v>
      </c>
      <c r="U2973" s="252"/>
      <c r="V2973" s="252"/>
      <c r="W2973" s="253"/>
      <c r="X2973" s="313">
        <f t="shared" si="833"/>
        <v>0</v>
      </c>
    </row>
    <row r="2974" spans="2:24" ht="18.600000000000001" hidden="1" thickBot="1">
      <c r="B2974" s="684">
        <v>4400</v>
      </c>
      <c r="C2974" s="949" t="s">
        <v>1684</v>
      </c>
      <c r="D2974" s="949"/>
      <c r="E2974" s="685"/>
      <c r="F2974" s="688"/>
      <c r="G2974" s="689"/>
      <c r="H2974" s="689"/>
      <c r="I2974" s="690">
        <f t="shared" si="842"/>
        <v>0</v>
      </c>
      <c r="J2974" s="243" t="str">
        <f t="shared" si="832"/>
        <v/>
      </c>
      <c r="K2974" s="244"/>
      <c r="L2974" s="428"/>
      <c r="M2974" s="254"/>
      <c r="N2974" s="317">
        <f t="shared" si="843"/>
        <v>0</v>
      </c>
      <c r="O2974" s="424">
        <f t="shared" si="844"/>
        <v>0</v>
      </c>
      <c r="P2974" s="244"/>
      <c r="Q2974" s="428"/>
      <c r="R2974" s="254"/>
      <c r="S2974" s="429">
        <f t="shared" si="845"/>
        <v>0</v>
      </c>
      <c r="T2974" s="315">
        <f t="shared" si="846"/>
        <v>0</v>
      </c>
      <c r="U2974" s="254"/>
      <c r="V2974" s="254"/>
      <c r="W2974" s="253"/>
      <c r="X2974" s="313">
        <f t="shared" si="833"/>
        <v>0</v>
      </c>
    </row>
    <row r="2975" spans="2:24" ht="18.600000000000001" hidden="1" thickBot="1">
      <c r="B2975" s="684">
        <v>4500</v>
      </c>
      <c r="C2975" s="951" t="s">
        <v>1685</v>
      </c>
      <c r="D2975" s="951"/>
      <c r="E2975" s="685"/>
      <c r="F2975" s="688"/>
      <c r="G2975" s="689"/>
      <c r="H2975" s="689"/>
      <c r="I2975" s="690">
        <f t="shared" si="842"/>
        <v>0</v>
      </c>
      <c r="J2975" s="243" t="str">
        <f t="shared" si="832"/>
        <v/>
      </c>
      <c r="K2975" s="244"/>
      <c r="L2975" s="428"/>
      <c r="M2975" s="254"/>
      <c r="N2975" s="317">
        <f t="shared" si="843"/>
        <v>0</v>
      </c>
      <c r="O2975" s="424">
        <f t="shared" si="844"/>
        <v>0</v>
      </c>
      <c r="P2975" s="244"/>
      <c r="Q2975" s="428"/>
      <c r="R2975" s="254"/>
      <c r="S2975" s="429">
        <f t="shared" si="845"/>
        <v>0</v>
      </c>
      <c r="T2975" s="315">
        <f t="shared" si="846"/>
        <v>0</v>
      </c>
      <c r="U2975" s="254"/>
      <c r="V2975" s="254"/>
      <c r="W2975" s="253"/>
      <c r="X2975" s="313">
        <f t="shared" si="833"/>
        <v>0</v>
      </c>
    </row>
    <row r="2976" spans="2:24" ht="18.600000000000001" hidden="1" thickBot="1">
      <c r="B2976" s="684">
        <v>4600</v>
      </c>
      <c r="C2976" s="952" t="s">
        <v>259</v>
      </c>
      <c r="D2976" s="953"/>
      <c r="E2976" s="685"/>
      <c r="F2976" s="688"/>
      <c r="G2976" s="689"/>
      <c r="H2976" s="689"/>
      <c r="I2976" s="690">
        <f t="shared" si="842"/>
        <v>0</v>
      </c>
      <c r="J2976" s="243" t="str">
        <f t="shared" si="832"/>
        <v/>
      </c>
      <c r="K2976" s="244"/>
      <c r="L2976" s="428"/>
      <c r="M2976" s="254"/>
      <c r="N2976" s="317">
        <f t="shared" si="843"/>
        <v>0</v>
      </c>
      <c r="O2976" s="424">
        <f t="shared" si="844"/>
        <v>0</v>
      </c>
      <c r="P2976" s="244"/>
      <c r="Q2976" s="428"/>
      <c r="R2976" s="254"/>
      <c r="S2976" s="429">
        <f t="shared" si="845"/>
        <v>0</v>
      </c>
      <c r="T2976" s="315">
        <f t="shared" si="846"/>
        <v>0</v>
      </c>
      <c r="U2976" s="254"/>
      <c r="V2976" s="254"/>
      <c r="W2976" s="253"/>
      <c r="X2976" s="313">
        <f t="shared" si="833"/>
        <v>0</v>
      </c>
    </row>
    <row r="2977" spans="2:24" ht="18.600000000000001" hidden="1" thickBot="1">
      <c r="B2977" s="684">
        <v>4900</v>
      </c>
      <c r="C2977" s="948" t="s">
        <v>289</v>
      </c>
      <c r="D2977" s="948"/>
      <c r="E2977" s="685"/>
      <c r="F2977" s="686">
        <f>+F2978+F2979</f>
        <v>0</v>
      </c>
      <c r="G2977" s="687">
        <f>+G2978+G2979</f>
        <v>0</v>
      </c>
      <c r="H2977" s="687">
        <f>+H2978+H2979</f>
        <v>0</v>
      </c>
      <c r="I2977" s="687">
        <f>+I2978+I2979</f>
        <v>0</v>
      </c>
      <c r="J2977" s="243" t="str">
        <f t="shared" si="832"/>
        <v/>
      </c>
      <c r="K2977" s="244"/>
      <c r="L2977" s="663"/>
      <c r="M2977" s="664"/>
      <c r="N2977" s="664"/>
      <c r="O2977" s="710"/>
      <c r="P2977" s="244"/>
      <c r="Q2977" s="663"/>
      <c r="R2977" s="664"/>
      <c r="S2977" s="664"/>
      <c r="T2977" s="664"/>
      <c r="U2977" s="664"/>
      <c r="V2977" s="664"/>
      <c r="W2977" s="710"/>
      <c r="X2977" s="313">
        <f t="shared" si="833"/>
        <v>0</v>
      </c>
    </row>
    <row r="2978" spans="2:24" ht="18.600000000000001" hidden="1" thickBot="1">
      <c r="B2978" s="173"/>
      <c r="C2978" s="144">
        <v>4901</v>
      </c>
      <c r="D2978" s="174" t="s">
        <v>290</v>
      </c>
      <c r="E2978" s="702"/>
      <c r="F2978" s="449"/>
      <c r="G2978" s="245"/>
      <c r="H2978" s="245"/>
      <c r="I2978" s="476">
        <f>F2978+G2978+H2978</f>
        <v>0</v>
      </c>
      <c r="J2978" s="243" t="str">
        <f t="shared" si="832"/>
        <v/>
      </c>
      <c r="K2978" s="244"/>
      <c r="L2978" s="661"/>
      <c r="M2978" s="665"/>
      <c r="N2978" s="665"/>
      <c r="O2978" s="709"/>
      <c r="P2978" s="244"/>
      <c r="Q2978" s="661"/>
      <c r="R2978" s="665"/>
      <c r="S2978" s="665"/>
      <c r="T2978" s="665"/>
      <c r="U2978" s="665"/>
      <c r="V2978" s="665"/>
      <c r="W2978" s="709"/>
      <c r="X2978" s="313">
        <f t="shared" si="833"/>
        <v>0</v>
      </c>
    </row>
    <row r="2979" spans="2:24" ht="18.600000000000001" hidden="1" thickBot="1">
      <c r="B2979" s="173"/>
      <c r="C2979" s="142">
        <v>4902</v>
      </c>
      <c r="D2979" s="148" t="s">
        <v>291</v>
      </c>
      <c r="E2979" s="702"/>
      <c r="F2979" s="449"/>
      <c r="G2979" s="245"/>
      <c r="H2979" s="245"/>
      <c r="I2979" s="476">
        <f>F2979+G2979+H2979</f>
        <v>0</v>
      </c>
      <c r="J2979" s="243" t="str">
        <f t="shared" si="832"/>
        <v/>
      </c>
      <c r="K2979" s="244"/>
      <c r="L2979" s="661"/>
      <c r="M2979" s="665"/>
      <c r="N2979" s="665"/>
      <c r="O2979" s="709"/>
      <c r="P2979" s="244"/>
      <c r="Q2979" s="661"/>
      <c r="R2979" s="665"/>
      <c r="S2979" s="665"/>
      <c r="T2979" s="665"/>
      <c r="U2979" s="665"/>
      <c r="V2979" s="665"/>
      <c r="W2979" s="709"/>
      <c r="X2979" s="313">
        <f t="shared" si="833"/>
        <v>0</v>
      </c>
    </row>
    <row r="2980" spans="2:24" ht="18.600000000000001" thickBot="1">
      <c r="B2980" s="691">
        <v>5100</v>
      </c>
      <c r="C2980" s="963" t="s">
        <v>260</v>
      </c>
      <c r="D2980" s="963"/>
      <c r="E2980" s="692"/>
      <c r="F2980" s="693"/>
      <c r="G2980" s="694">
        <v>27600</v>
      </c>
      <c r="H2980" s="694"/>
      <c r="I2980" s="690">
        <f>F2980+G2980+H2980</f>
        <v>27600</v>
      </c>
      <c r="J2980" s="243">
        <f t="shared" si="832"/>
        <v>1</v>
      </c>
      <c r="K2980" s="244"/>
      <c r="L2980" s="430"/>
      <c r="M2980" s="431"/>
      <c r="N2980" s="327">
        <f>I2980</f>
        <v>27600</v>
      </c>
      <c r="O2980" s="424">
        <f>L2980+M2980-N2980</f>
        <v>-27600</v>
      </c>
      <c r="P2980" s="244"/>
      <c r="Q2980" s="430"/>
      <c r="R2980" s="431"/>
      <c r="S2980" s="429">
        <f>+IF(+(L2980+M2980)&gt;=I2980,+M2980,+(+I2980-L2980))</f>
        <v>27600</v>
      </c>
      <c r="T2980" s="315">
        <f>Q2980+R2980-S2980</f>
        <v>-27600</v>
      </c>
      <c r="U2980" s="431"/>
      <c r="V2980" s="431"/>
      <c r="W2980" s="253"/>
      <c r="X2980" s="313">
        <f t="shared" si="833"/>
        <v>-27600</v>
      </c>
    </row>
    <row r="2981" spans="2:24" ht="18.600000000000001" thickBot="1">
      <c r="B2981" s="691">
        <v>5200</v>
      </c>
      <c r="C2981" s="947" t="s">
        <v>261</v>
      </c>
      <c r="D2981" s="947"/>
      <c r="E2981" s="692"/>
      <c r="F2981" s="695">
        <f>SUM(F2982:F2988)</f>
        <v>0</v>
      </c>
      <c r="G2981" s="696">
        <f>SUM(G2982:G2988)</f>
        <v>15000</v>
      </c>
      <c r="H2981" s="696">
        <f>SUM(H2982:H2988)</f>
        <v>0</v>
      </c>
      <c r="I2981" s="696">
        <f>SUM(I2982:I2988)</f>
        <v>15000</v>
      </c>
      <c r="J2981" s="243">
        <f t="shared" si="832"/>
        <v>1</v>
      </c>
      <c r="K2981" s="244"/>
      <c r="L2981" s="326">
        <f>SUM(L2982:L2988)</f>
        <v>0</v>
      </c>
      <c r="M2981" s="327">
        <f>SUM(M2982:M2988)</f>
        <v>0</v>
      </c>
      <c r="N2981" s="432">
        <f>SUM(N2982:N2988)</f>
        <v>15000</v>
      </c>
      <c r="O2981" s="433">
        <f>SUM(O2982:O2988)</f>
        <v>-15000</v>
      </c>
      <c r="P2981" s="244"/>
      <c r="Q2981" s="326">
        <f t="shared" ref="Q2981:W2981" si="847">SUM(Q2982:Q2988)</f>
        <v>0</v>
      </c>
      <c r="R2981" s="327">
        <f t="shared" si="847"/>
        <v>0</v>
      </c>
      <c r="S2981" s="327">
        <f t="shared" si="847"/>
        <v>15000</v>
      </c>
      <c r="T2981" s="327">
        <f t="shared" si="847"/>
        <v>-15000</v>
      </c>
      <c r="U2981" s="327">
        <f t="shared" si="847"/>
        <v>0</v>
      </c>
      <c r="V2981" s="327">
        <f t="shared" si="847"/>
        <v>0</v>
      </c>
      <c r="W2981" s="433">
        <f t="shared" si="847"/>
        <v>0</v>
      </c>
      <c r="X2981" s="313">
        <f t="shared" si="833"/>
        <v>-15000</v>
      </c>
    </row>
    <row r="2982" spans="2:24" ht="18.600000000000001" hidden="1" thickBot="1">
      <c r="B2982" s="175"/>
      <c r="C2982" s="176">
        <v>5201</v>
      </c>
      <c r="D2982" s="177" t="s">
        <v>262</v>
      </c>
      <c r="E2982" s="703"/>
      <c r="F2982" s="473"/>
      <c r="G2982" s="434"/>
      <c r="H2982" s="434"/>
      <c r="I2982" s="476">
        <f t="shared" ref="I2982:I2988" si="848">F2982+G2982+H2982</f>
        <v>0</v>
      </c>
      <c r="J2982" s="243" t="str">
        <f t="shared" si="832"/>
        <v/>
      </c>
      <c r="K2982" s="244"/>
      <c r="L2982" s="435"/>
      <c r="M2982" s="436"/>
      <c r="N2982" s="330">
        <f t="shared" ref="N2982:N2988" si="849">I2982</f>
        <v>0</v>
      </c>
      <c r="O2982" s="424">
        <f t="shared" ref="O2982:O2988" si="850">L2982+M2982-N2982</f>
        <v>0</v>
      </c>
      <c r="P2982" s="244"/>
      <c r="Q2982" s="435"/>
      <c r="R2982" s="436"/>
      <c r="S2982" s="429">
        <f t="shared" ref="S2982:S2988" si="851">+IF(+(L2982+M2982)&gt;=I2982,+M2982,+(+I2982-L2982))</f>
        <v>0</v>
      </c>
      <c r="T2982" s="315">
        <f t="shared" ref="T2982:T2988" si="852">Q2982+R2982-S2982</f>
        <v>0</v>
      </c>
      <c r="U2982" s="436"/>
      <c r="V2982" s="436"/>
      <c r="W2982" s="253"/>
      <c r="X2982" s="313">
        <f t="shared" si="833"/>
        <v>0</v>
      </c>
    </row>
    <row r="2983" spans="2:24" ht="18.600000000000001" hidden="1" thickBot="1">
      <c r="B2983" s="175"/>
      <c r="C2983" s="178">
        <v>5202</v>
      </c>
      <c r="D2983" s="179" t="s">
        <v>263</v>
      </c>
      <c r="E2983" s="703"/>
      <c r="F2983" s="473"/>
      <c r="G2983" s="434"/>
      <c r="H2983" s="434"/>
      <c r="I2983" s="476">
        <f t="shared" si="848"/>
        <v>0</v>
      </c>
      <c r="J2983" s="243" t="str">
        <f t="shared" si="832"/>
        <v/>
      </c>
      <c r="K2983" s="244"/>
      <c r="L2983" s="435"/>
      <c r="M2983" s="436"/>
      <c r="N2983" s="330">
        <f t="shared" si="849"/>
        <v>0</v>
      </c>
      <c r="O2983" s="424">
        <f t="shared" si="850"/>
        <v>0</v>
      </c>
      <c r="P2983" s="244"/>
      <c r="Q2983" s="435"/>
      <c r="R2983" s="436"/>
      <c r="S2983" s="429">
        <f t="shared" si="851"/>
        <v>0</v>
      </c>
      <c r="T2983" s="315">
        <f t="shared" si="852"/>
        <v>0</v>
      </c>
      <c r="U2983" s="436"/>
      <c r="V2983" s="436"/>
      <c r="W2983" s="253"/>
      <c r="X2983" s="313">
        <f t="shared" si="833"/>
        <v>0</v>
      </c>
    </row>
    <row r="2984" spans="2:24" ht="18.600000000000001" hidden="1" thickBot="1">
      <c r="B2984" s="175"/>
      <c r="C2984" s="178">
        <v>5203</v>
      </c>
      <c r="D2984" s="179" t="s">
        <v>923</v>
      </c>
      <c r="E2984" s="703"/>
      <c r="F2984" s="473"/>
      <c r="G2984" s="434"/>
      <c r="H2984" s="434"/>
      <c r="I2984" s="476">
        <f t="shared" si="848"/>
        <v>0</v>
      </c>
      <c r="J2984" s="243" t="str">
        <f t="shared" si="832"/>
        <v/>
      </c>
      <c r="K2984" s="244"/>
      <c r="L2984" s="435"/>
      <c r="M2984" s="436"/>
      <c r="N2984" s="330">
        <f t="shared" si="849"/>
        <v>0</v>
      </c>
      <c r="O2984" s="424">
        <f t="shared" si="850"/>
        <v>0</v>
      </c>
      <c r="P2984" s="244"/>
      <c r="Q2984" s="435"/>
      <c r="R2984" s="436"/>
      <c r="S2984" s="429">
        <f t="shared" si="851"/>
        <v>0</v>
      </c>
      <c r="T2984" s="315">
        <f t="shared" si="852"/>
        <v>0</v>
      </c>
      <c r="U2984" s="436"/>
      <c r="V2984" s="436"/>
      <c r="W2984" s="253"/>
      <c r="X2984" s="313">
        <f t="shared" si="833"/>
        <v>0</v>
      </c>
    </row>
    <row r="2985" spans="2:24" ht="18.600000000000001" hidden="1" thickBot="1">
      <c r="B2985" s="175"/>
      <c r="C2985" s="178">
        <v>5204</v>
      </c>
      <c r="D2985" s="179" t="s">
        <v>924</v>
      </c>
      <c r="E2985" s="703"/>
      <c r="F2985" s="473"/>
      <c r="G2985" s="434"/>
      <c r="H2985" s="434"/>
      <c r="I2985" s="476">
        <f t="shared" si="848"/>
        <v>0</v>
      </c>
      <c r="J2985" s="243" t="str">
        <f t="shared" ref="J2985:J3007" si="853">(IF($E2985&lt;&gt;0,$J$2,IF($I2985&lt;&gt;0,$J$2,"")))</f>
        <v/>
      </c>
      <c r="K2985" s="244"/>
      <c r="L2985" s="435"/>
      <c r="M2985" s="436"/>
      <c r="N2985" s="330">
        <f t="shared" si="849"/>
        <v>0</v>
      </c>
      <c r="O2985" s="424">
        <f t="shared" si="850"/>
        <v>0</v>
      </c>
      <c r="P2985" s="244"/>
      <c r="Q2985" s="435"/>
      <c r="R2985" s="436"/>
      <c r="S2985" s="429">
        <f t="shared" si="851"/>
        <v>0</v>
      </c>
      <c r="T2985" s="315">
        <f t="shared" si="852"/>
        <v>0</v>
      </c>
      <c r="U2985" s="436"/>
      <c r="V2985" s="436"/>
      <c r="W2985" s="253"/>
      <c r="X2985" s="313">
        <f t="shared" ref="X2985:X3016" si="854">T2985-U2985-V2985-W2985</f>
        <v>0</v>
      </c>
    </row>
    <row r="2986" spans="2:24" ht="18.600000000000001" hidden="1" thickBot="1">
      <c r="B2986" s="175"/>
      <c r="C2986" s="178">
        <v>5205</v>
      </c>
      <c r="D2986" s="179" t="s">
        <v>925</v>
      </c>
      <c r="E2986" s="703"/>
      <c r="F2986" s="473"/>
      <c r="G2986" s="434"/>
      <c r="H2986" s="434"/>
      <c r="I2986" s="476">
        <f t="shared" si="848"/>
        <v>0</v>
      </c>
      <c r="J2986" s="243" t="str">
        <f t="shared" si="853"/>
        <v/>
      </c>
      <c r="K2986" s="244"/>
      <c r="L2986" s="435"/>
      <c r="M2986" s="436"/>
      <c r="N2986" s="330">
        <f t="shared" si="849"/>
        <v>0</v>
      </c>
      <c r="O2986" s="424">
        <f t="shared" si="850"/>
        <v>0</v>
      </c>
      <c r="P2986" s="244"/>
      <c r="Q2986" s="435"/>
      <c r="R2986" s="436"/>
      <c r="S2986" s="429">
        <f t="shared" si="851"/>
        <v>0</v>
      </c>
      <c r="T2986" s="315">
        <f t="shared" si="852"/>
        <v>0</v>
      </c>
      <c r="U2986" s="436"/>
      <c r="V2986" s="436"/>
      <c r="W2986" s="253"/>
      <c r="X2986" s="313">
        <f t="shared" si="854"/>
        <v>0</v>
      </c>
    </row>
    <row r="2987" spans="2:24" ht="18.600000000000001" thickBot="1">
      <c r="B2987" s="175"/>
      <c r="C2987" s="178">
        <v>5206</v>
      </c>
      <c r="D2987" s="179" t="s">
        <v>926</v>
      </c>
      <c r="E2987" s="703"/>
      <c r="F2987" s="473"/>
      <c r="G2987" s="434">
        <v>15000</v>
      </c>
      <c r="H2987" s="434"/>
      <c r="I2987" s="476">
        <f t="shared" si="848"/>
        <v>15000</v>
      </c>
      <c r="J2987" s="243">
        <f t="shared" si="853"/>
        <v>1</v>
      </c>
      <c r="K2987" s="244"/>
      <c r="L2987" s="435"/>
      <c r="M2987" s="436"/>
      <c r="N2987" s="330">
        <f t="shared" si="849"/>
        <v>15000</v>
      </c>
      <c r="O2987" s="424">
        <f t="shared" si="850"/>
        <v>-15000</v>
      </c>
      <c r="P2987" s="244"/>
      <c r="Q2987" s="435"/>
      <c r="R2987" s="436"/>
      <c r="S2987" s="429">
        <f t="shared" si="851"/>
        <v>15000</v>
      </c>
      <c r="T2987" s="315">
        <f t="shared" si="852"/>
        <v>-15000</v>
      </c>
      <c r="U2987" s="436"/>
      <c r="V2987" s="436"/>
      <c r="W2987" s="253"/>
      <c r="X2987" s="313">
        <f t="shared" si="854"/>
        <v>-15000</v>
      </c>
    </row>
    <row r="2988" spans="2:24" ht="18.600000000000001" hidden="1" thickBot="1">
      <c r="B2988" s="175"/>
      <c r="C2988" s="180">
        <v>5219</v>
      </c>
      <c r="D2988" s="181" t="s">
        <v>927</v>
      </c>
      <c r="E2988" s="703"/>
      <c r="F2988" s="473"/>
      <c r="G2988" s="434"/>
      <c r="H2988" s="434"/>
      <c r="I2988" s="476">
        <f t="shared" si="848"/>
        <v>0</v>
      </c>
      <c r="J2988" s="243" t="str">
        <f t="shared" si="853"/>
        <v/>
      </c>
      <c r="K2988" s="244"/>
      <c r="L2988" s="435"/>
      <c r="M2988" s="436"/>
      <c r="N2988" s="330">
        <f t="shared" si="849"/>
        <v>0</v>
      </c>
      <c r="O2988" s="424">
        <f t="shared" si="850"/>
        <v>0</v>
      </c>
      <c r="P2988" s="244"/>
      <c r="Q2988" s="435"/>
      <c r="R2988" s="436"/>
      <c r="S2988" s="429">
        <f t="shared" si="851"/>
        <v>0</v>
      </c>
      <c r="T2988" s="315">
        <f t="shared" si="852"/>
        <v>0</v>
      </c>
      <c r="U2988" s="436"/>
      <c r="V2988" s="436"/>
      <c r="W2988" s="253"/>
      <c r="X2988" s="313">
        <f t="shared" si="854"/>
        <v>0</v>
      </c>
    </row>
    <row r="2989" spans="2:24" ht="18.600000000000001" hidden="1" thickBot="1">
      <c r="B2989" s="691">
        <v>5300</v>
      </c>
      <c r="C2989" s="954" t="s">
        <v>928</v>
      </c>
      <c r="D2989" s="954"/>
      <c r="E2989" s="692"/>
      <c r="F2989" s="695">
        <f>SUM(F2990:F2991)</f>
        <v>0</v>
      </c>
      <c r="G2989" s="696">
        <f>SUM(G2990:G2991)</f>
        <v>0</v>
      </c>
      <c r="H2989" s="696">
        <f>SUM(H2990:H2991)</f>
        <v>0</v>
      </c>
      <c r="I2989" s="696">
        <f>SUM(I2990:I2991)</f>
        <v>0</v>
      </c>
      <c r="J2989" s="243" t="str">
        <f t="shared" si="853"/>
        <v/>
      </c>
      <c r="K2989" s="244"/>
      <c r="L2989" s="326">
        <f>SUM(L2990:L2991)</f>
        <v>0</v>
      </c>
      <c r="M2989" s="327">
        <f>SUM(M2990:M2991)</f>
        <v>0</v>
      </c>
      <c r="N2989" s="432">
        <f>SUM(N2990:N2991)</f>
        <v>0</v>
      </c>
      <c r="O2989" s="433">
        <f>SUM(O2990:O2991)</f>
        <v>0</v>
      </c>
      <c r="P2989" s="244"/>
      <c r="Q2989" s="326">
        <f t="shared" ref="Q2989:W2989" si="855">SUM(Q2990:Q2991)</f>
        <v>0</v>
      </c>
      <c r="R2989" s="327">
        <f t="shared" si="855"/>
        <v>0</v>
      </c>
      <c r="S2989" s="327">
        <f t="shared" si="855"/>
        <v>0</v>
      </c>
      <c r="T2989" s="327">
        <f t="shared" si="855"/>
        <v>0</v>
      </c>
      <c r="U2989" s="327">
        <f t="shared" si="855"/>
        <v>0</v>
      </c>
      <c r="V2989" s="327">
        <f t="shared" si="855"/>
        <v>0</v>
      </c>
      <c r="W2989" s="433">
        <f t="shared" si="855"/>
        <v>0</v>
      </c>
      <c r="X2989" s="313">
        <f t="shared" si="854"/>
        <v>0</v>
      </c>
    </row>
    <row r="2990" spans="2:24" ht="18.600000000000001" hidden="1" thickBot="1">
      <c r="B2990" s="175"/>
      <c r="C2990" s="176">
        <v>5301</v>
      </c>
      <c r="D2990" s="177" t="s">
        <v>1440</v>
      </c>
      <c r="E2990" s="703"/>
      <c r="F2990" s="473"/>
      <c r="G2990" s="434"/>
      <c r="H2990" s="434"/>
      <c r="I2990" s="476">
        <f>F2990+G2990+H2990</f>
        <v>0</v>
      </c>
      <c r="J2990" s="243" t="str">
        <f t="shared" si="853"/>
        <v/>
      </c>
      <c r="K2990" s="244"/>
      <c r="L2990" s="435"/>
      <c r="M2990" s="436"/>
      <c r="N2990" s="330">
        <f>I2990</f>
        <v>0</v>
      </c>
      <c r="O2990" s="424">
        <f>L2990+M2990-N2990</f>
        <v>0</v>
      </c>
      <c r="P2990" s="244"/>
      <c r="Q2990" s="435"/>
      <c r="R2990" s="436"/>
      <c r="S2990" s="429">
        <f>+IF(+(L2990+M2990)&gt;=I2990,+M2990,+(+I2990-L2990))</f>
        <v>0</v>
      </c>
      <c r="T2990" s="315">
        <f>Q2990+R2990-S2990</f>
        <v>0</v>
      </c>
      <c r="U2990" s="436"/>
      <c r="V2990" s="436"/>
      <c r="W2990" s="253"/>
      <c r="X2990" s="313">
        <f t="shared" si="854"/>
        <v>0</v>
      </c>
    </row>
    <row r="2991" spans="2:24" ht="18.600000000000001" hidden="1" thickBot="1">
      <c r="B2991" s="175"/>
      <c r="C2991" s="180">
        <v>5309</v>
      </c>
      <c r="D2991" s="181" t="s">
        <v>929</v>
      </c>
      <c r="E2991" s="703"/>
      <c r="F2991" s="473"/>
      <c r="G2991" s="434"/>
      <c r="H2991" s="434"/>
      <c r="I2991" s="476">
        <f>F2991+G2991+H2991</f>
        <v>0</v>
      </c>
      <c r="J2991" s="243" t="str">
        <f t="shared" si="853"/>
        <v/>
      </c>
      <c r="K2991" s="244"/>
      <c r="L2991" s="435"/>
      <c r="M2991" s="436"/>
      <c r="N2991" s="330">
        <f>I2991</f>
        <v>0</v>
      </c>
      <c r="O2991" s="424">
        <f>L2991+M2991-N2991</f>
        <v>0</v>
      </c>
      <c r="P2991" s="244"/>
      <c r="Q2991" s="435"/>
      <c r="R2991" s="436"/>
      <c r="S2991" s="429">
        <f>+IF(+(L2991+M2991)&gt;=I2991,+M2991,+(+I2991-L2991))</f>
        <v>0</v>
      </c>
      <c r="T2991" s="315">
        <f>Q2991+R2991-S2991</f>
        <v>0</v>
      </c>
      <c r="U2991" s="436"/>
      <c r="V2991" s="436"/>
      <c r="W2991" s="253"/>
      <c r="X2991" s="313">
        <f t="shared" si="854"/>
        <v>0</v>
      </c>
    </row>
    <row r="2992" spans="2:24" ht="18.600000000000001" hidden="1" thickBot="1">
      <c r="B2992" s="691">
        <v>5400</v>
      </c>
      <c r="C2992" s="963" t="s">
        <v>1010</v>
      </c>
      <c r="D2992" s="963"/>
      <c r="E2992" s="692"/>
      <c r="F2992" s="693"/>
      <c r="G2992" s="694"/>
      <c r="H2992" s="694"/>
      <c r="I2992" s="690">
        <f>F2992+G2992+H2992</f>
        <v>0</v>
      </c>
      <c r="J2992" s="243" t="str">
        <f t="shared" si="853"/>
        <v/>
      </c>
      <c r="K2992" s="244"/>
      <c r="L2992" s="430"/>
      <c r="M2992" s="431"/>
      <c r="N2992" s="327">
        <f>I2992</f>
        <v>0</v>
      </c>
      <c r="O2992" s="424">
        <f>L2992+M2992-N2992</f>
        <v>0</v>
      </c>
      <c r="P2992" s="244"/>
      <c r="Q2992" s="430"/>
      <c r="R2992" s="431"/>
      <c r="S2992" s="429">
        <f>+IF(+(L2992+M2992)&gt;=I2992,+M2992,+(+I2992-L2992))</f>
        <v>0</v>
      </c>
      <c r="T2992" s="315">
        <f>Q2992+R2992-S2992</f>
        <v>0</v>
      </c>
      <c r="U2992" s="431"/>
      <c r="V2992" s="431"/>
      <c r="W2992" s="253"/>
      <c r="X2992" s="313">
        <f t="shared" si="854"/>
        <v>0</v>
      </c>
    </row>
    <row r="2993" spans="2:24" ht="18.600000000000001" hidden="1" thickBot="1">
      <c r="B2993" s="684">
        <v>5500</v>
      </c>
      <c r="C2993" s="948" t="s">
        <v>1011</v>
      </c>
      <c r="D2993" s="948"/>
      <c r="E2993" s="685"/>
      <c r="F2993" s="686">
        <f>SUM(F2994:F2997)</f>
        <v>0</v>
      </c>
      <c r="G2993" s="687">
        <f>SUM(G2994:G2997)</f>
        <v>0</v>
      </c>
      <c r="H2993" s="687">
        <f>SUM(H2994:H2997)</f>
        <v>0</v>
      </c>
      <c r="I2993" s="687">
        <f>SUM(I2994:I2997)</f>
        <v>0</v>
      </c>
      <c r="J2993" s="243" t="str">
        <f t="shared" si="853"/>
        <v/>
      </c>
      <c r="K2993" s="244"/>
      <c r="L2993" s="316">
        <f>SUM(L2994:L2997)</f>
        <v>0</v>
      </c>
      <c r="M2993" s="317">
        <f>SUM(M2994:M2997)</f>
        <v>0</v>
      </c>
      <c r="N2993" s="425">
        <f>SUM(N2994:N2997)</f>
        <v>0</v>
      </c>
      <c r="O2993" s="426">
        <f>SUM(O2994:O2997)</f>
        <v>0</v>
      </c>
      <c r="P2993" s="244"/>
      <c r="Q2993" s="316">
        <f t="shared" ref="Q2993:W2993" si="856">SUM(Q2994:Q2997)</f>
        <v>0</v>
      </c>
      <c r="R2993" s="317">
        <f t="shared" si="856"/>
        <v>0</v>
      </c>
      <c r="S2993" s="317">
        <f t="shared" si="856"/>
        <v>0</v>
      </c>
      <c r="T2993" s="317">
        <f t="shared" si="856"/>
        <v>0</v>
      </c>
      <c r="U2993" s="317">
        <f t="shared" si="856"/>
        <v>0</v>
      </c>
      <c r="V2993" s="317">
        <f t="shared" si="856"/>
        <v>0</v>
      </c>
      <c r="W2993" s="426">
        <f t="shared" si="856"/>
        <v>0</v>
      </c>
      <c r="X2993" s="313">
        <f t="shared" si="854"/>
        <v>0</v>
      </c>
    </row>
    <row r="2994" spans="2:24" ht="18.600000000000001" hidden="1" thickBot="1">
      <c r="B2994" s="173"/>
      <c r="C2994" s="144">
        <v>5501</v>
      </c>
      <c r="D2994" s="163" t="s">
        <v>1012</v>
      </c>
      <c r="E2994" s="702"/>
      <c r="F2994" s="449"/>
      <c r="G2994" s="245"/>
      <c r="H2994" s="245"/>
      <c r="I2994" s="476">
        <f>F2994+G2994+H2994</f>
        <v>0</v>
      </c>
      <c r="J2994" s="243" t="str">
        <f t="shared" si="853"/>
        <v/>
      </c>
      <c r="K2994" s="244"/>
      <c r="L2994" s="423"/>
      <c r="M2994" s="252"/>
      <c r="N2994" s="315">
        <f>I2994</f>
        <v>0</v>
      </c>
      <c r="O2994" s="424">
        <f>L2994+M2994-N2994</f>
        <v>0</v>
      </c>
      <c r="P2994" s="244"/>
      <c r="Q2994" s="423"/>
      <c r="R2994" s="252"/>
      <c r="S2994" s="429">
        <f>+IF(+(L2994+M2994)&gt;=I2994,+M2994,+(+I2994-L2994))</f>
        <v>0</v>
      </c>
      <c r="T2994" s="315">
        <f>Q2994+R2994-S2994</f>
        <v>0</v>
      </c>
      <c r="U2994" s="252"/>
      <c r="V2994" s="252"/>
      <c r="W2994" s="253"/>
      <c r="X2994" s="313">
        <f t="shared" si="854"/>
        <v>0</v>
      </c>
    </row>
    <row r="2995" spans="2:24" ht="18.600000000000001" hidden="1" thickBot="1">
      <c r="B2995" s="173"/>
      <c r="C2995" s="137">
        <v>5502</v>
      </c>
      <c r="D2995" s="145" t="s">
        <v>1013</v>
      </c>
      <c r="E2995" s="702"/>
      <c r="F2995" s="449"/>
      <c r="G2995" s="245"/>
      <c r="H2995" s="245"/>
      <c r="I2995" s="476">
        <f>F2995+G2995+H2995</f>
        <v>0</v>
      </c>
      <c r="J2995" s="243" t="str">
        <f t="shared" si="853"/>
        <v/>
      </c>
      <c r="K2995" s="244"/>
      <c r="L2995" s="423"/>
      <c r="M2995" s="252"/>
      <c r="N2995" s="315">
        <f>I2995</f>
        <v>0</v>
      </c>
      <c r="O2995" s="424">
        <f>L2995+M2995-N2995</f>
        <v>0</v>
      </c>
      <c r="P2995" s="244"/>
      <c r="Q2995" s="423"/>
      <c r="R2995" s="252"/>
      <c r="S2995" s="429">
        <f>+IF(+(L2995+M2995)&gt;=I2995,+M2995,+(+I2995-L2995))</f>
        <v>0</v>
      </c>
      <c r="T2995" s="315">
        <f>Q2995+R2995-S2995</f>
        <v>0</v>
      </c>
      <c r="U2995" s="252"/>
      <c r="V2995" s="252"/>
      <c r="W2995" s="253"/>
      <c r="X2995" s="313">
        <f t="shared" si="854"/>
        <v>0</v>
      </c>
    </row>
    <row r="2996" spans="2:24" ht="18.600000000000001" hidden="1" thickBot="1">
      <c r="B2996" s="173"/>
      <c r="C2996" s="137">
        <v>5503</v>
      </c>
      <c r="D2996" s="139" t="s">
        <v>1014</v>
      </c>
      <c r="E2996" s="702"/>
      <c r="F2996" s="449"/>
      <c r="G2996" s="245"/>
      <c r="H2996" s="245"/>
      <c r="I2996" s="476">
        <f>F2996+G2996+H2996</f>
        <v>0</v>
      </c>
      <c r="J2996" s="243" t="str">
        <f t="shared" si="853"/>
        <v/>
      </c>
      <c r="K2996" s="244"/>
      <c r="L2996" s="423"/>
      <c r="M2996" s="252"/>
      <c r="N2996" s="315">
        <f>I2996</f>
        <v>0</v>
      </c>
      <c r="O2996" s="424">
        <f>L2996+M2996-N2996</f>
        <v>0</v>
      </c>
      <c r="P2996" s="244"/>
      <c r="Q2996" s="423"/>
      <c r="R2996" s="252"/>
      <c r="S2996" s="429">
        <f>+IF(+(L2996+M2996)&gt;=I2996,+M2996,+(+I2996-L2996))</f>
        <v>0</v>
      </c>
      <c r="T2996" s="315">
        <f>Q2996+R2996-S2996</f>
        <v>0</v>
      </c>
      <c r="U2996" s="252"/>
      <c r="V2996" s="252"/>
      <c r="W2996" s="253"/>
      <c r="X2996" s="313">
        <f t="shared" si="854"/>
        <v>0</v>
      </c>
    </row>
    <row r="2997" spans="2:24" ht="18.600000000000001" hidden="1" thickBot="1">
      <c r="B2997" s="173"/>
      <c r="C2997" s="137">
        <v>5504</v>
      </c>
      <c r="D2997" s="145" t="s">
        <v>1015</v>
      </c>
      <c r="E2997" s="702"/>
      <c r="F2997" s="449"/>
      <c r="G2997" s="245"/>
      <c r="H2997" s="245"/>
      <c r="I2997" s="476">
        <f>F2997+G2997+H2997</f>
        <v>0</v>
      </c>
      <c r="J2997" s="243" t="str">
        <f t="shared" si="853"/>
        <v/>
      </c>
      <c r="K2997" s="244"/>
      <c r="L2997" s="423"/>
      <c r="M2997" s="252"/>
      <c r="N2997" s="315">
        <f>I2997</f>
        <v>0</v>
      </c>
      <c r="O2997" s="424">
        <f>L2997+M2997-N2997</f>
        <v>0</v>
      </c>
      <c r="P2997" s="244"/>
      <c r="Q2997" s="423"/>
      <c r="R2997" s="252"/>
      <c r="S2997" s="429">
        <f>+IF(+(L2997+M2997)&gt;=I2997,+M2997,+(+I2997-L2997))</f>
        <v>0</v>
      </c>
      <c r="T2997" s="315">
        <f>Q2997+R2997-S2997</f>
        <v>0</v>
      </c>
      <c r="U2997" s="252"/>
      <c r="V2997" s="252"/>
      <c r="W2997" s="253"/>
      <c r="X2997" s="313">
        <f t="shared" si="854"/>
        <v>0</v>
      </c>
    </row>
    <row r="2998" spans="2:24" ht="18.600000000000001" hidden="1" thickBot="1">
      <c r="B2998" s="684">
        <v>5700</v>
      </c>
      <c r="C2998" s="964" t="s">
        <v>1016</v>
      </c>
      <c r="D2998" s="965"/>
      <c r="E2998" s="692"/>
      <c r="F2998" s="671">
        <v>0</v>
      </c>
      <c r="G2998" s="671">
        <v>0</v>
      </c>
      <c r="H2998" s="671">
        <v>0</v>
      </c>
      <c r="I2998" s="696">
        <f>SUM(I2999:I3001)</f>
        <v>0</v>
      </c>
      <c r="J2998" s="243" t="str">
        <f t="shared" si="853"/>
        <v/>
      </c>
      <c r="K2998" s="244"/>
      <c r="L2998" s="326">
        <f>SUM(L2999:L3001)</f>
        <v>0</v>
      </c>
      <c r="M2998" s="327">
        <f>SUM(M2999:M3001)</f>
        <v>0</v>
      </c>
      <c r="N2998" s="432">
        <f>SUM(N2999:N3000)</f>
        <v>0</v>
      </c>
      <c r="O2998" s="433">
        <f>SUM(O2999:O3001)</f>
        <v>0</v>
      </c>
      <c r="P2998" s="244"/>
      <c r="Q2998" s="326">
        <f>SUM(Q2999:Q3001)</f>
        <v>0</v>
      </c>
      <c r="R2998" s="327">
        <f>SUM(R2999:R3001)</f>
        <v>0</v>
      </c>
      <c r="S2998" s="327">
        <f>SUM(S2999:S3001)</f>
        <v>0</v>
      </c>
      <c r="T2998" s="327">
        <f>SUM(T2999:T3001)</f>
        <v>0</v>
      </c>
      <c r="U2998" s="327">
        <f>SUM(U2999:U3001)</f>
        <v>0</v>
      </c>
      <c r="V2998" s="327">
        <f>SUM(V2999:V3000)</f>
        <v>0</v>
      </c>
      <c r="W2998" s="433">
        <f>SUM(W2999:W3001)</f>
        <v>0</v>
      </c>
      <c r="X2998" s="313">
        <f t="shared" si="854"/>
        <v>0</v>
      </c>
    </row>
    <row r="2999" spans="2:24" ht="18.600000000000001" hidden="1" thickBot="1">
      <c r="B2999" s="175"/>
      <c r="C2999" s="176">
        <v>5701</v>
      </c>
      <c r="D2999" s="177" t="s">
        <v>1017</v>
      </c>
      <c r="E2999" s="703"/>
      <c r="F2999" s="592">
        <v>0</v>
      </c>
      <c r="G2999" s="592">
        <v>0</v>
      </c>
      <c r="H2999" s="592">
        <v>0</v>
      </c>
      <c r="I2999" s="476">
        <f>F2999+G2999+H2999</f>
        <v>0</v>
      </c>
      <c r="J2999" s="243" t="str">
        <f t="shared" si="853"/>
        <v/>
      </c>
      <c r="K2999" s="244"/>
      <c r="L2999" s="435"/>
      <c r="M2999" s="436"/>
      <c r="N2999" s="330">
        <f>I2999</f>
        <v>0</v>
      </c>
      <c r="O2999" s="424">
        <f>L2999+M2999-N2999</f>
        <v>0</v>
      </c>
      <c r="P2999" s="244"/>
      <c r="Q2999" s="435"/>
      <c r="R2999" s="436"/>
      <c r="S2999" s="429">
        <f>+IF(+(L2999+M2999)&gt;=I2999,+M2999,+(+I2999-L2999))</f>
        <v>0</v>
      </c>
      <c r="T2999" s="315">
        <f>Q2999+R2999-S2999</f>
        <v>0</v>
      </c>
      <c r="U2999" s="436"/>
      <c r="V2999" s="436"/>
      <c r="W2999" s="253"/>
      <c r="X2999" s="313">
        <f t="shared" si="854"/>
        <v>0</v>
      </c>
    </row>
    <row r="3000" spans="2:24" ht="18.600000000000001" hidden="1" thickBot="1">
      <c r="B3000" s="175"/>
      <c r="C3000" s="180">
        <v>5702</v>
      </c>
      <c r="D3000" s="181" t="s">
        <v>1018</v>
      </c>
      <c r="E3000" s="703"/>
      <c r="F3000" s="592">
        <v>0</v>
      </c>
      <c r="G3000" s="592">
        <v>0</v>
      </c>
      <c r="H3000" s="592">
        <v>0</v>
      </c>
      <c r="I3000" s="476">
        <f>F3000+G3000+H3000</f>
        <v>0</v>
      </c>
      <c r="J3000" s="243" t="str">
        <f t="shared" si="853"/>
        <v/>
      </c>
      <c r="K3000" s="244"/>
      <c r="L3000" s="435"/>
      <c r="M3000" s="436"/>
      <c r="N3000" s="330">
        <f>I3000</f>
        <v>0</v>
      </c>
      <c r="O3000" s="424">
        <f>L3000+M3000-N3000</f>
        <v>0</v>
      </c>
      <c r="P3000" s="244"/>
      <c r="Q3000" s="435"/>
      <c r="R3000" s="436"/>
      <c r="S3000" s="429">
        <f>+IF(+(L3000+M3000)&gt;=I3000,+M3000,+(+I3000-L3000))</f>
        <v>0</v>
      </c>
      <c r="T3000" s="315">
        <f>Q3000+R3000-S3000</f>
        <v>0</v>
      </c>
      <c r="U3000" s="436"/>
      <c r="V3000" s="436"/>
      <c r="W3000" s="253"/>
      <c r="X3000" s="313">
        <f t="shared" si="854"/>
        <v>0</v>
      </c>
    </row>
    <row r="3001" spans="2:24" ht="18.600000000000001" hidden="1" thickBot="1">
      <c r="B3001" s="136"/>
      <c r="C3001" s="182">
        <v>4071</v>
      </c>
      <c r="D3001" s="464" t="s">
        <v>1019</v>
      </c>
      <c r="E3001" s="702"/>
      <c r="F3001" s="592">
        <v>0</v>
      </c>
      <c r="G3001" s="592">
        <v>0</v>
      </c>
      <c r="H3001" s="592">
        <v>0</v>
      </c>
      <c r="I3001" s="476">
        <f>F3001+G3001+H3001</f>
        <v>0</v>
      </c>
      <c r="J3001" s="243" t="str">
        <f t="shared" si="853"/>
        <v/>
      </c>
      <c r="K3001" s="244"/>
      <c r="L3001" s="711"/>
      <c r="M3001" s="665"/>
      <c r="N3001" s="665"/>
      <c r="O3001" s="712"/>
      <c r="P3001" s="244"/>
      <c r="Q3001" s="661"/>
      <c r="R3001" s="665"/>
      <c r="S3001" s="665"/>
      <c r="T3001" s="665"/>
      <c r="U3001" s="665"/>
      <c r="V3001" s="665"/>
      <c r="W3001" s="709"/>
      <c r="X3001" s="313">
        <f t="shared" si="854"/>
        <v>0</v>
      </c>
    </row>
    <row r="3002" spans="2:24" ht="16.2" hidden="1" thickBot="1">
      <c r="B3002" s="173"/>
      <c r="C3002" s="183"/>
      <c r="D3002" s="334"/>
      <c r="E3002" s="704"/>
      <c r="F3002" s="248"/>
      <c r="G3002" s="248"/>
      <c r="H3002" s="248"/>
      <c r="I3002" s="249"/>
      <c r="J3002" s="243" t="str">
        <f t="shared" si="853"/>
        <v/>
      </c>
      <c r="K3002" s="244"/>
      <c r="L3002" s="437"/>
      <c r="M3002" s="438"/>
      <c r="N3002" s="323"/>
      <c r="O3002" s="324"/>
      <c r="P3002" s="244"/>
      <c r="Q3002" s="437"/>
      <c r="R3002" s="438"/>
      <c r="S3002" s="323"/>
      <c r="T3002" s="323"/>
      <c r="U3002" s="438"/>
      <c r="V3002" s="323"/>
      <c r="W3002" s="324"/>
      <c r="X3002" s="324"/>
    </row>
    <row r="3003" spans="2:24" ht="18.600000000000001" hidden="1" thickBot="1">
      <c r="B3003" s="697">
        <v>98</v>
      </c>
      <c r="C3003" s="945" t="s">
        <v>1020</v>
      </c>
      <c r="D3003" s="946"/>
      <c r="E3003" s="685"/>
      <c r="F3003" s="688"/>
      <c r="G3003" s="689"/>
      <c r="H3003" s="689"/>
      <c r="I3003" s="690">
        <f>F3003+G3003+H3003</f>
        <v>0</v>
      </c>
      <c r="J3003" s="243" t="str">
        <f t="shared" si="853"/>
        <v/>
      </c>
      <c r="K3003" s="244"/>
      <c r="L3003" s="428"/>
      <c r="M3003" s="254"/>
      <c r="N3003" s="317">
        <f>I3003</f>
        <v>0</v>
      </c>
      <c r="O3003" s="424">
        <f>L3003+M3003-N3003</f>
        <v>0</v>
      </c>
      <c r="P3003" s="244"/>
      <c r="Q3003" s="428"/>
      <c r="R3003" s="254"/>
      <c r="S3003" s="429">
        <f>+IF(+(L3003+M3003)&gt;=I3003,+M3003,+(+I3003-L3003))</f>
        <v>0</v>
      </c>
      <c r="T3003" s="315">
        <f>Q3003+R3003-S3003</f>
        <v>0</v>
      </c>
      <c r="U3003" s="254"/>
      <c r="V3003" s="254"/>
      <c r="W3003" s="253"/>
      <c r="X3003" s="313">
        <f>T3003-U3003-V3003-W3003</f>
        <v>0</v>
      </c>
    </row>
    <row r="3004" spans="2:24" ht="16.8" hidden="1" thickBot="1">
      <c r="B3004" s="184"/>
      <c r="C3004" s="335" t="s">
        <v>1021</v>
      </c>
      <c r="D3004" s="336"/>
      <c r="E3004" s="395"/>
      <c r="F3004" s="395"/>
      <c r="G3004" s="395"/>
      <c r="H3004" s="395"/>
      <c r="I3004" s="337"/>
      <c r="J3004" s="243" t="str">
        <f t="shared" si="853"/>
        <v/>
      </c>
      <c r="K3004" s="244"/>
      <c r="L3004" s="338"/>
      <c r="M3004" s="339"/>
      <c r="N3004" s="339"/>
      <c r="O3004" s="340"/>
      <c r="P3004" s="244"/>
      <c r="Q3004" s="338"/>
      <c r="R3004" s="339"/>
      <c r="S3004" s="339"/>
      <c r="T3004" s="339"/>
      <c r="U3004" s="339"/>
      <c r="V3004" s="339"/>
      <c r="W3004" s="340"/>
      <c r="X3004" s="340"/>
    </row>
    <row r="3005" spans="2:24" ht="16.8" hidden="1" thickBot="1">
      <c r="B3005" s="184"/>
      <c r="C3005" s="341" t="s">
        <v>1022</v>
      </c>
      <c r="D3005" s="334"/>
      <c r="E3005" s="384"/>
      <c r="F3005" s="384"/>
      <c r="G3005" s="384"/>
      <c r="H3005" s="384"/>
      <c r="I3005" s="307"/>
      <c r="J3005" s="243" t="str">
        <f t="shared" si="853"/>
        <v/>
      </c>
      <c r="K3005" s="244"/>
      <c r="L3005" s="342"/>
      <c r="M3005" s="343"/>
      <c r="N3005" s="343"/>
      <c r="O3005" s="344"/>
      <c r="P3005" s="244"/>
      <c r="Q3005" s="342"/>
      <c r="R3005" s="343"/>
      <c r="S3005" s="343"/>
      <c r="T3005" s="343"/>
      <c r="U3005" s="343"/>
      <c r="V3005" s="343"/>
      <c r="W3005" s="344"/>
      <c r="X3005" s="344"/>
    </row>
    <row r="3006" spans="2:24" ht="16.8" hidden="1" thickBot="1">
      <c r="B3006" s="185"/>
      <c r="C3006" s="345" t="s">
        <v>1686</v>
      </c>
      <c r="D3006" s="346"/>
      <c r="E3006" s="396"/>
      <c r="F3006" s="396"/>
      <c r="G3006" s="396"/>
      <c r="H3006" s="396"/>
      <c r="I3006" s="309"/>
      <c r="J3006" s="243" t="str">
        <f t="shared" si="853"/>
        <v/>
      </c>
      <c r="K3006" s="244"/>
      <c r="L3006" s="347"/>
      <c r="M3006" s="348"/>
      <c r="N3006" s="348"/>
      <c r="O3006" s="349"/>
      <c r="P3006" s="244"/>
      <c r="Q3006" s="347"/>
      <c r="R3006" s="348"/>
      <c r="S3006" s="348"/>
      <c r="T3006" s="348"/>
      <c r="U3006" s="348"/>
      <c r="V3006" s="348"/>
      <c r="W3006" s="349"/>
      <c r="X3006" s="349"/>
    </row>
    <row r="3007" spans="2:24" ht="18.600000000000001" thickBot="1">
      <c r="B3007" s="607"/>
      <c r="C3007" s="608" t="s">
        <v>1241</v>
      </c>
      <c r="D3007" s="609" t="s">
        <v>1023</v>
      </c>
      <c r="E3007" s="698"/>
      <c r="F3007" s="698">
        <f>SUM(F2889,F2892,F2898,F2906,F2907,F2925,F2929,F2935,F2938,F2939,F2940,F2941,F2945,F2954,F2960,F2961,F2962,F2963,F2970,F2974,F2975,F2976,F2977,F2980,F2981,F2989,F2992,F2993,F2998)+F3003</f>
        <v>0</v>
      </c>
      <c r="G3007" s="698">
        <f>SUM(G2889,G2892,G2898,G2906,G2907,G2925,G2929,G2935,G2938,G2939,G2940,G2941,G2945,G2954,G2960,G2961,G2962,G2963,G2970,G2974,G2975,G2976,G2977,G2980,G2981,G2989,G2992,G2993,G2998)+G3003</f>
        <v>163395</v>
      </c>
      <c r="H3007" s="698">
        <f>SUM(H2889,H2892,H2898,H2906,H2907,H2925,H2929,H2935,H2938,H2939,H2940,H2941,H2945,H2954,H2960,H2961,H2962,H2963,H2970,H2974,H2975,H2976,H2977,H2980,H2981,H2989,H2992,H2993,H2998)+H3003</f>
        <v>0</v>
      </c>
      <c r="I3007" s="698">
        <f>SUM(I2889,I2892,I2898,I2906,I2907,I2925,I2929,I2935,I2938,I2939,I2940,I2941,I2945,I2954,I2960,I2961,I2962,I2963,I2970,I2974,I2975,I2976,I2977,I2980,I2981,I2989,I2992,I2993,I2998)+I3003</f>
        <v>163395</v>
      </c>
      <c r="J3007" s="243">
        <f t="shared" si="853"/>
        <v>1</v>
      </c>
      <c r="K3007" s="439" t="str">
        <f>LEFT(C2886,1)</f>
        <v>6</v>
      </c>
      <c r="L3007" s="276">
        <f>SUM(L2889,L2892,L2898,L2906,L2907,L2925,L2929,L2935,L2938,L2939,L2940,L2941,L2945,L2954,L2960,L2961,L2962,L2963,L2970,L2974,L2975,L2976,L2977,L2980,L2981,L2989,L2992,L2993,L2998)+L3003</f>
        <v>0</v>
      </c>
      <c r="M3007" s="276">
        <f>SUM(M2889,M2892,M2898,M2906,M2907,M2925,M2929,M2935,M2938,M2939,M2940,M2941,M2945,M2954,M2960,M2961,M2962,M2963,M2970,M2974,M2975,M2976,M2977,M2980,M2981,M2989,M2992,M2993,M2998)+M3003</f>
        <v>0</v>
      </c>
      <c r="N3007" s="276">
        <f>SUM(N2889,N2892,N2898,N2906,N2907,N2925,N2929,N2935,N2938,N2939,N2940,N2941,N2945,N2954,N2960,N2961,N2962,N2963,N2970,N2974,N2975,N2976,N2977,N2980,N2981,N2989,N2992,N2993,N2998)+N3003</f>
        <v>163395</v>
      </c>
      <c r="O3007" s="276">
        <f>SUM(O2889,O2892,O2898,O2906,O2907,O2925,O2929,O2935,O2938,O2939,O2940,O2941,O2945,O2954,O2960,O2961,O2962,O2963,O2970,O2974,O2975,O2976,O2977,O2980,O2981,O2989,O2992,O2993,O2998)+O3003</f>
        <v>-163395</v>
      </c>
      <c r="P3007" s="222"/>
      <c r="Q3007" s="276">
        <f t="shared" ref="Q3007:W3007" si="857">SUM(Q2889,Q2892,Q2898,Q2906,Q2907,Q2925,Q2929,Q2935,Q2938,Q2939,Q2940,Q2941,Q2945,Q2954,Q2960,Q2961,Q2962,Q2963,Q2970,Q2974,Q2975,Q2976,Q2977,Q2980,Q2981,Q2989,Q2992,Q2993,Q2998)+Q3003</f>
        <v>0</v>
      </c>
      <c r="R3007" s="276">
        <f t="shared" si="857"/>
        <v>0</v>
      </c>
      <c r="S3007" s="276">
        <f t="shared" si="857"/>
        <v>71395</v>
      </c>
      <c r="T3007" s="276">
        <f t="shared" si="857"/>
        <v>-71395</v>
      </c>
      <c r="U3007" s="276">
        <f t="shared" si="857"/>
        <v>0</v>
      </c>
      <c r="V3007" s="276">
        <f t="shared" si="857"/>
        <v>0</v>
      </c>
      <c r="W3007" s="276">
        <f t="shared" si="857"/>
        <v>0</v>
      </c>
      <c r="X3007" s="313">
        <f>T3007-U3007-V3007-W3007</f>
        <v>-71395</v>
      </c>
    </row>
    <row r="3008" spans="2:24">
      <c r="B3008" s="554" t="s">
        <v>32</v>
      </c>
      <c r="C3008" s="186"/>
      <c r="I3008" s="219"/>
      <c r="J3008" s="221">
        <f>J3007</f>
        <v>1</v>
      </c>
      <c r="P3008"/>
    </row>
    <row r="3009" spans="2:24">
      <c r="B3009" s="392"/>
      <c r="C3009" s="392"/>
      <c r="D3009" s="393"/>
      <c r="E3009" s="392"/>
      <c r="F3009" s="392"/>
      <c r="G3009" s="392"/>
      <c r="H3009" s="392"/>
      <c r="I3009" s="394"/>
      <c r="J3009" s="221">
        <f>J3007</f>
        <v>1</v>
      </c>
      <c r="L3009" s="392"/>
      <c r="M3009" s="392"/>
      <c r="N3009" s="394"/>
      <c r="O3009" s="394"/>
      <c r="P3009" s="394"/>
      <c r="Q3009" s="392"/>
      <c r="R3009" s="392"/>
      <c r="S3009" s="394"/>
      <c r="T3009" s="394"/>
      <c r="U3009" s="392"/>
      <c r="V3009" s="394"/>
      <c r="W3009" s="394"/>
      <c r="X3009" s="394"/>
    </row>
    <row r="3010" spans="2:24" ht="18" hidden="1">
      <c r="B3010" s="402"/>
      <c r="C3010" s="402"/>
      <c r="D3010" s="402"/>
      <c r="E3010" s="402"/>
      <c r="F3010" s="402"/>
      <c r="G3010" s="402"/>
      <c r="H3010" s="402"/>
      <c r="I3010" s="484"/>
      <c r="J3010" s="440">
        <f>(IF(E3007&lt;&gt;0,$G$2,IF(I3007&lt;&gt;0,$G$2,"")))</f>
        <v>0</v>
      </c>
    </row>
    <row r="3011" spans="2:24" ht="18" hidden="1">
      <c r="B3011" s="402"/>
      <c r="C3011" s="402"/>
      <c r="D3011" s="474"/>
      <c r="E3011" s="402"/>
      <c r="F3011" s="402"/>
      <c r="G3011" s="402"/>
      <c r="H3011" s="402"/>
      <c r="I3011" s="484"/>
      <c r="J3011" s="440" t="str">
        <f>(IF(E3008&lt;&gt;0,$G$2,IF(I3008&lt;&gt;0,$G$2,"")))</f>
        <v/>
      </c>
    </row>
    <row r="3012" spans="2:24">
      <c r="E3012" s="278"/>
      <c r="F3012" s="278"/>
      <c r="G3012" s="278"/>
      <c r="H3012" s="278"/>
      <c r="I3012" s="282"/>
      <c r="J3012" s="221">
        <f>(IF($E3148&lt;&gt;0,$J$2,IF($I3148&lt;&gt;0,$J$2,"")))</f>
        <v>1</v>
      </c>
      <c r="L3012" s="278"/>
      <c r="M3012" s="278"/>
      <c r="N3012" s="282"/>
      <c r="O3012" s="282"/>
      <c r="P3012" s="282"/>
      <c r="Q3012" s="278"/>
      <c r="R3012" s="278"/>
      <c r="S3012" s="282"/>
      <c r="T3012" s="282"/>
      <c r="U3012" s="278"/>
      <c r="V3012" s="282"/>
      <c r="W3012" s="282"/>
    </row>
    <row r="3013" spans="2:24">
      <c r="C3013" s="227"/>
      <c r="D3013" s="228"/>
      <c r="E3013" s="278"/>
      <c r="F3013" s="278"/>
      <c r="G3013" s="278"/>
      <c r="H3013" s="278"/>
      <c r="I3013" s="282"/>
      <c r="J3013" s="221">
        <f>(IF($E3148&lt;&gt;0,$J$2,IF($I3148&lt;&gt;0,$J$2,"")))</f>
        <v>1</v>
      </c>
      <c r="L3013" s="278"/>
      <c r="M3013" s="278"/>
      <c r="N3013" s="282"/>
      <c r="O3013" s="282"/>
      <c r="P3013" s="282"/>
      <c r="Q3013" s="278"/>
      <c r="R3013" s="278"/>
      <c r="S3013" s="282"/>
      <c r="T3013" s="282"/>
      <c r="U3013" s="278"/>
      <c r="V3013" s="282"/>
      <c r="W3013" s="282"/>
    </row>
    <row r="3014" spans="2:24">
      <c r="B3014" s="935" t="str">
        <f>$B$7</f>
        <v>БЮДЖЕТ - НАЧАЛЕН ПЛАН
ПО ПЪЛНА ЕДИННА БЮДЖЕТНА КЛАСИФИКАЦИЯ</v>
      </c>
      <c r="C3014" s="936"/>
      <c r="D3014" s="936"/>
      <c r="E3014" s="278"/>
      <c r="F3014" s="278"/>
      <c r="G3014" s="278"/>
      <c r="H3014" s="278"/>
      <c r="I3014" s="282"/>
      <c r="J3014" s="221">
        <f>(IF($E3148&lt;&gt;0,$J$2,IF($I3148&lt;&gt;0,$J$2,"")))</f>
        <v>1</v>
      </c>
      <c r="L3014" s="278"/>
      <c r="M3014" s="278"/>
      <c r="N3014" s="282"/>
      <c r="O3014" s="282"/>
      <c r="P3014" s="282"/>
      <c r="Q3014" s="278"/>
      <c r="R3014" s="278"/>
      <c r="S3014" s="282"/>
      <c r="T3014" s="282"/>
      <c r="U3014" s="278"/>
      <c r="V3014" s="282"/>
      <c r="W3014" s="282"/>
    </row>
    <row r="3015" spans="2:24">
      <c r="C3015" s="227"/>
      <c r="D3015" s="228"/>
      <c r="E3015" s="279" t="s">
        <v>1654</v>
      </c>
      <c r="F3015" s="279" t="s">
        <v>1522</v>
      </c>
      <c r="G3015" s="278"/>
      <c r="H3015" s="278"/>
      <c r="I3015" s="282"/>
      <c r="J3015" s="221">
        <f>(IF($E3148&lt;&gt;0,$J$2,IF($I3148&lt;&gt;0,$J$2,"")))</f>
        <v>1</v>
      </c>
      <c r="L3015" s="278"/>
      <c r="M3015" s="278"/>
      <c r="N3015" s="282"/>
      <c r="O3015" s="282"/>
      <c r="P3015" s="282"/>
      <c r="Q3015" s="278"/>
      <c r="R3015" s="278"/>
      <c r="S3015" s="282"/>
      <c r="T3015" s="282"/>
      <c r="U3015" s="278"/>
      <c r="V3015" s="282"/>
      <c r="W3015" s="282"/>
    </row>
    <row r="3016" spans="2:24" ht="17.399999999999999">
      <c r="B3016" s="937" t="str">
        <f>$B$9</f>
        <v>Маджарово</v>
      </c>
      <c r="C3016" s="938"/>
      <c r="D3016" s="939"/>
      <c r="E3016" s="578">
        <f>$E$9</f>
        <v>45292</v>
      </c>
      <c r="F3016" s="579">
        <f>$F$9</f>
        <v>45657</v>
      </c>
      <c r="G3016" s="278"/>
      <c r="H3016" s="278"/>
      <c r="I3016" s="282"/>
      <c r="J3016" s="221">
        <f>(IF($E3148&lt;&gt;0,$J$2,IF($I3148&lt;&gt;0,$J$2,"")))</f>
        <v>1</v>
      </c>
      <c r="L3016" s="278"/>
      <c r="M3016" s="278"/>
      <c r="N3016" s="282"/>
      <c r="O3016" s="282"/>
      <c r="P3016" s="282"/>
      <c r="Q3016" s="278"/>
      <c r="R3016" s="278"/>
      <c r="S3016" s="282"/>
      <c r="T3016" s="282"/>
      <c r="U3016" s="278"/>
      <c r="V3016" s="282"/>
      <c r="W3016" s="282"/>
    </row>
    <row r="3017" spans="2:24">
      <c r="B3017" s="230" t="str">
        <f>$B$10</f>
        <v>(наименование на разпоредителя с бюджет)</v>
      </c>
      <c r="E3017" s="278"/>
      <c r="F3017" s="280">
        <f>$F$10</f>
        <v>0</v>
      </c>
      <c r="G3017" s="278"/>
      <c r="H3017" s="278"/>
      <c r="I3017" s="282"/>
      <c r="J3017" s="221">
        <f>(IF($E3148&lt;&gt;0,$J$2,IF($I3148&lt;&gt;0,$J$2,"")))</f>
        <v>1</v>
      </c>
      <c r="L3017" s="278"/>
      <c r="M3017" s="278"/>
      <c r="N3017" s="282"/>
      <c r="O3017" s="282"/>
      <c r="P3017" s="282"/>
      <c r="Q3017" s="278"/>
      <c r="R3017" s="278"/>
      <c r="S3017" s="282"/>
      <c r="T3017" s="282"/>
      <c r="U3017" s="278"/>
      <c r="V3017" s="282"/>
      <c r="W3017" s="282"/>
    </row>
    <row r="3018" spans="2:24">
      <c r="B3018" s="230"/>
      <c r="E3018" s="281"/>
      <c r="F3018" s="278"/>
      <c r="G3018" s="278"/>
      <c r="H3018" s="278"/>
      <c r="I3018" s="282"/>
      <c r="J3018" s="221">
        <f>(IF($E3148&lt;&gt;0,$J$2,IF($I3148&lt;&gt;0,$J$2,"")))</f>
        <v>1</v>
      </c>
      <c r="L3018" s="278"/>
      <c r="M3018" s="278"/>
      <c r="N3018" s="282"/>
      <c r="O3018" s="282"/>
      <c r="P3018" s="282"/>
      <c r="Q3018" s="278"/>
      <c r="R3018" s="278"/>
      <c r="S3018" s="282"/>
      <c r="T3018" s="282"/>
      <c r="U3018" s="278"/>
      <c r="V3018" s="282"/>
      <c r="W3018" s="282"/>
    </row>
    <row r="3019" spans="2:24" ht="18">
      <c r="B3019" s="906" t="str">
        <f>$B$12</f>
        <v>Маджарово</v>
      </c>
      <c r="C3019" s="907"/>
      <c r="D3019" s="908"/>
      <c r="E3019" s="229" t="s">
        <v>1655</v>
      </c>
      <c r="F3019" s="580" t="str">
        <f>$F$12</f>
        <v>7604</v>
      </c>
      <c r="G3019" s="278"/>
      <c r="H3019" s="278"/>
      <c r="I3019" s="282"/>
      <c r="J3019" s="221">
        <f>(IF($E3148&lt;&gt;0,$J$2,IF($I3148&lt;&gt;0,$J$2,"")))</f>
        <v>1</v>
      </c>
      <c r="L3019" s="278"/>
      <c r="M3019" s="278"/>
      <c r="N3019" s="282"/>
      <c r="O3019" s="282"/>
      <c r="P3019" s="282"/>
      <c r="Q3019" s="278"/>
      <c r="R3019" s="278"/>
      <c r="S3019" s="282"/>
      <c r="T3019" s="282"/>
      <c r="U3019" s="278"/>
      <c r="V3019" s="282"/>
      <c r="W3019" s="282"/>
    </row>
    <row r="3020" spans="2:24">
      <c r="B3020" s="581" t="str">
        <f>$B$13</f>
        <v>(наименование на първостепенния разпоредител с бюджет)</v>
      </c>
      <c r="E3020" s="281" t="s">
        <v>1656</v>
      </c>
      <c r="F3020" s="278"/>
      <c r="G3020" s="278"/>
      <c r="H3020" s="278"/>
      <c r="I3020" s="282"/>
      <c r="J3020" s="221">
        <f>(IF($E3148&lt;&gt;0,$J$2,IF($I3148&lt;&gt;0,$J$2,"")))</f>
        <v>1</v>
      </c>
      <c r="L3020" s="278"/>
      <c r="M3020" s="278"/>
      <c r="N3020" s="282"/>
      <c r="O3020" s="282"/>
      <c r="P3020" s="282"/>
      <c r="Q3020" s="278"/>
      <c r="R3020" s="278"/>
      <c r="S3020" s="282"/>
      <c r="T3020" s="282"/>
      <c r="U3020" s="278"/>
      <c r="V3020" s="282"/>
      <c r="W3020" s="282"/>
    </row>
    <row r="3021" spans="2:24" ht="18">
      <c r="B3021" s="230"/>
      <c r="D3021" s="441"/>
      <c r="E3021" s="277"/>
      <c r="F3021" s="277"/>
      <c r="G3021" s="277"/>
      <c r="H3021" s="277"/>
      <c r="I3021" s="384"/>
      <c r="J3021" s="221">
        <f>(IF($E3148&lt;&gt;0,$J$2,IF($I3148&lt;&gt;0,$J$2,"")))</f>
        <v>1</v>
      </c>
      <c r="L3021" s="278"/>
      <c r="M3021" s="278"/>
      <c r="N3021" s="282"/>
      <c r="O3021" s="282"/>
      <c r="P3021" s="282"/>
      <c r="Q3021" s="278"/>
      <c r="R3021" s="278"/>
      <c r="S3021" s="282"/>
      <c r="T3021" s="282"/>
      <c r="U3021" s="278"/>
      <c r="V3021" s="282"/>
      <c r="W3021" s="282"/>
    </row>
    <row r="3022" spans="2:24" ht="16.8" thickBot="1">
      <c r="C3022" s="227"/>
      <c r="D3022" s="228"/>
      <c r="E3022" s="278"/>
      <c r="F3022" s="281"/>
      <c r="G3022" s="281"/>
      <c r="H3022" s="281"/>
      <c r="I3022" s="284" t="s">
        <v>1657</v>
      </c>
      <c r="J3022" s="221">
        <f>(IF($E3148&lt;&gt;0,$J$2,IF($I3148&lt;&gt;0,$J$2,"")))</f>
        <v>1</v>
      </c>
      <c r="L3022" s="283" t="s">
        <v>91</v>
      </c>
      <c r="M3022" s="278"/>
      <c r="N3022" s="282"/>
      <c r="O3022" s="284" t="s">
        <v>1657</v>
      </c>
      <c r="P3022" s="282"/>
      <c r="Q3022" s="283" t="s">
        <v>92</v>
      </c>
      <c r="R3022" s="278"/>
      <c r="S3022" s="282"/>
      <c r="T3022" s="284" t="s">
        <v>1657</v>
      </c>
      <c r="U3022" s="278"/>
      <c r="V3022" s="282"/>
      <c r="W3022" s="284" t="s">
        <v>1657</v>
      </c>
    </row>
    <row r="3023" spans="2:24" ht="18.600000000000001" thickBot="1">
      <c r="B3023" s="672"/>
      <c r="C3023" s="673"/>
      <c r="D3023" s="674" t="s">
        <v>1054</v>
      </c>
      <c r="E3023" s="675"/>
      <c r="F3023" s="956" t="s">
        <v>1459</v>
      </c>
      <c r="G3023" s="957"/>
      <c r="H3023" s="958"/>
      <c r="I3023" s="959"/>
      <c r="J3023" s="221">
        <f>(IF($E3148&lt;&gt;0,$J$2,IF($I3148&lt;&gt;0,$J$2,"")))</f>
        <v>1</v>
      </c>
      <c r="L3023" s="916" t="s">
        <v>1893</v>
      </c>
      <c r="M3023" s="916" t="s">
        <v>1894</v>
      </c>
      <c r="N3023" s="918" t="s">
        <v>1895</v>
      </c>
      <c r="O3023" s="918" t="s">
        <v>93</v>
      </c>
      <c r="P3023" s="222"/>
      <c r="Q3023" s="918" t="s">
        <v>1896</v>
      </c>
      <c r="R3023" s="918" t="s">
        <v>1897</v>
      </c>
      <c r="S3023" s="918" t="s">
        <v>1898</v>
      </c>
      <c r="T3023" s="918" t="s">
        <v>94</v>
      </c>
      <c r="U3023" s="409" t="s">
        <v>95</v>
      </c>
      <c r="V3023" s="410"/>
      <c r="W3023" s="411"/>
      <c r="X3023" s="291"/>
    </row>
    <row r="3024" spans="2:24" ht="31.8" thickBot="1">
      <c r="B3024" s="676" t="s">
        <v>1573</v>
      </c>
      <c r="C3024" s="677" t="s">
        <v>1658</v>
      </c>
      <c r="D3024" s="678" t="s">
        <v>1055</v>
      </c>
      <c r="E3024" s="679"/>
      <c r="F3024" s="605" t="s">
        <v>1460</v>
      </c>
      <c r="G3024" s="605" t="s">
        <v>1461</v>
      </c>
      <c r="H3024" s="605" t="s">
        <v>1458</v>
      </c>
      <c r="I3024" s="605" t="s">
        <v>1048</v>
      </c>
      <c r="J3024" s="221">
        <f>(IF($E3148&lt;&gt;0,$J$2,IF($I3148&lt;&gt;0,$J$2,"")))</f>
        <v>1</v>
      </c>
      <c r="L3024" s="970"/>
      <c r="M3024" s="955"/>
      <c r="N3024" s="970"/>
      <c r="O3024" s="955"/>
      <c r="P3024" s="222"/>
      <c r="Q3024" s="967"/>
      <c r="R3024" s="967"/>
      <c r="S3024" s="967"/>
      <c r="T3024" s="967"/>
      <c r="U3024" s="412">
        <f>$C$3</f>
        <v>2024</v>
      </c>
      <c r="V3024" s="412">
        <f>$C$3+1</f>
        <v>2025</v>
      </c>
      <c r="W3024" s="412" t="str">
        <f>CONCATENATE("след ",$C$3+1)</f>
        <v>след 2025</v>
      </c>
      <c r="X3024" s="413" t="s">
        <v>96</v>
      </c>
    </row>
    <row r="3025" spans="2:24" ht="18" thickBot="1">
      <c r="B3025" s="506"/>
      <c r="C3025" s="397"/>
      <c r="D3025" s="295" t="s">
        <v>1243</v>
      </c>
      <c r="E3025" s="699"/>
      <c r="F3025" s="296"/>
      <c r="G3025" s="296"/>
      <c r="H3025" s="296"/>
      <c r="I3025" s="483"/>
      <c r="J3025" s="221">
        <f>(IF($E3148&lt;&gt;0,$J$2,IF($I3148&lt;&gt;0,$J$2,"")))</f>
        <v>1</v>
      </c>
      <c r="L3025" s="297" t="s">
        <v>97</v>
      </c>
      <c r="M3025" s="297" t="s">
        <v>98</v>
      </c>
      <c r="N3025" s="298" t="s">
        <v>99</v>
      </c>
      <c r="O3025" s="298" t="s">
        <v>100</v>
      </c>
      <c r="P3025" s="222"/>
      <c r="Q3025" s="504" t="s">
        <v>101</v>
      </c>
      <c r="R3025" s="504" t="s">
        <v>102</v>
      </c>
      <c r="S3025" s="504" t="s">
        <v>103</v>
      </c>
      <c r="T3025" s="504" t="s">
        <v>104</v>
      </c>
      <c r="U3025" s="504" t="s">
        <v>1025</v>
      </c>
      <c r="V3025" s="504" t="s">
        <v>1026</v>
      </c>
      <c r="W3025" s="504" t="s">
        <v>1027</v>
      </c>
      <c r="X3025" s="414" t="s">
        <v>1028</v>
      </c>
    </row>
    <row r="3026" spans="2:24" ht="122.4" thickBot="1">
      <c r="B3026" s="236"/>
      <c r="C3026" s="511">
        <f>VLOOKUP(D3026,OP_LIST2,2,FALSE)</f>
        <v>0</v>
      </c>
      <c r="D3026" s="512" t="s">
        <v>943</v>
      </c>
      <c r="E3026" s="700"/>
      <c r="F3026" s="368"/>
      <c r="G3026" s="368"/>
      <c r="H3026" s="368"/>
      <c r="I3026" s="303"/>
      <c r="J3026" s="221">
        <f>(IF($E3148&lt;&gt;0,$J$2,IF($I3148&lt;&gt;0,$J$2,"")))</f>
        <v>1</v>
      </c>
      <c r="L3026" s="415" t="s">
        <v>1029</v>
      </c>
      <c r="M3026" s="415" t="s">
        <v>1029</v>
      </c>
      <c r="N3026" s="415" t="s">
        <v>1030</v>
      </c>
      <c r="O3026" s="415" t="s">
        <v>1031</v>
      </c>
      <c r="P3026" s="222"/>
      <c r="Q3026" s="415" t="s">
        <v>1029</v>
      </c>
      <c r="R3026" s="415" t="s">
        <v>1029</v>
      </c>
      <c r="S3026" s="415" t="s">
        <v>1056</v>
      </c>
      <c r="T3026" s="415" t="s">
        <v>1033</v>
      </c>
      <c r="U3026" s="415" t="s">
        <v>1029</v>
      </c>
      <c r="V3026" s="415" t="s">
        <v>1029</v>
      </c>
      <c r="W3026" s="415" t="s">
        <v>1029</v>
      </c>
      <c r="X3026" s="306" t="s">
        <v>1034</v>
      </c>
    </row>
    <row r="3027" spans="2:24" ht="18" thickBot="1">
      <c r="B3027" s="510"/>
      <c r="C3027" s="513">
        <f>VLOOKUP(D3028,EBK_DEIN2,2,FALSE)</f>
        <v>6623</v>
      </c>
      <c r="D3027" s="505" t="s">
        <v>1443</v>
      </c>
      <c r="E3027" s="701"/>
      <c r="F3027" s="368"/>
      <c r="G3027" s="368"/>
      <c r="H3027" s="368"/>
      <c r="I3027" s="303"/>
      <c r="J3027" s="221">
        <f>(IF($E3148&lt;&gt;0,$J$2,IF($I3148&lt;&gt;0,$J$2,"")))</f>
        <v>1</v>
      </c>
      <c r="L3027" s="416"/>
      <c r="M3027" s="416"/>
      <c r="N3027" s="344"/>
      <c r="O3027" s="417"/>
      <c r="P3027" s="222"/>
      <c r="Q3027" s="416"/>
      <c r="R3027" s="416"/>
      <c r="S3027" s="344"/>
      <c r="T3027" s="417"/>
      <c r="U3027" s="416"/>
      <c r="V3027" s="344"/>
      <c r="W3027" s="417"/>
      <c r="X3027" s="418"/>
    </row>
    <row r="3028" spans="2:24" ht="18">
      <c r="B3028" s="419"/>
      <c r="C3028" s="238"/>
      <c r="D3028" s="502" t="s">
        <v>897</v>
      </c>
      <c r="E3028" s="701"/>
      <c r="F3028" s="368"/>
      <c r="G3028" s="368"/>
      <c r="H3028" s="368"/>
      <c r="I3028" s="303"/>
      <c r="J3028" s="221">
        <f>(IF($E3148&lt;&gt;0,$J$2,IF($I3148&lt;&gt;0,$J$2,"")))</f>
        <v>1</v>
      </c>
      <c r="L3028" s="416"/>
      <c r="M3028" s="416"/>
      <c r="N3028" s="344"/>
      <c r="O3028" s="420">
        <f>SUMIF(O3031:O3032,"&lt;0")+SUMIF(O3034:O3038,"&lt;0")+SUMIF(O3040:O3047,"&lt;0")+SUMIF(O3049:O3065,"&lt;0")+SUMIF(O3071:O3075,"&lt;0")+SUMIF(O3077:O3082,"&lt;0")+SUMIF(O3088:O3094,"&lt;0")+SUMIF(O3101:O3102,"&lt;0")+SUMIF(O3105:O3110,"&lt;0")+SUMIF(O3112:O3117,"&lt;0")+SUMIF(O3121,"&lt;0")+SUMIF(O3123:O3129,"&lt;0")+SUMIF(O3131:O3133,"&lt;0")+SUMIF(O3135:O3138,"&lt;0")+SUMIF(O3140:O3141,"&lt;0")+SUMIF(O3144,"&lt;0")</f>
        <v>-111550</v>
      </c>
      <c r="P3028" s="222"/>
      <c r="Q3028" s="416"/>
      <c r="R3028" s="416"/>
      <c r="S3028" s="344"/>
      <c r="T3028" s="420">
        <f>SUMIF(T3031:T3032,"&lt;0")+SUMIF(T3034:T3038,"&lt;0")+SUMIF(T3040:T3047,"&lt;0")+SUMIF(T3049:T3065,"&lt;0")+SUMIF(T3071:T3075,"&lt;0")+SUMIF(T3077:T3082,"&lt;0")+SUMIF(T3088:T3094,"&lt;0")+SUMIF(T3101:T3102,"&lt;0")+SUMIF(T3105:T3110,"&lt;0")+SUMIF(T3112:T3117,"&lt;0")+SUMIF(T3121,"&lt;0")+SUMIF(T3123:T3129,"&lt;0")+SUMIF(T3131:T3133,"&lt;0")+SUMIF(T3135:T3138,"&lt;0")+SUMIF(T3140:T3141,"&lt;0")+SUMIF(T3144,"&lt;0")</f>
        <v>-27550</v>
      </c>
      <c r="U3028" s="416"/>
      <c r="V3028" s="344"/>
      <c r="W3028" s="417"/>
      <c r="X3028" s="308"/>
    </row>
    <row r="3029" spans="2:24" ht="18.600000000000001" thickBot="1">
      <c r="B3029" s="354"/>
      <c r="C3029" s="238"/>
      <c r="D3029" s="292" t="s">
        <v>1057</v>
      </c>
      <c r="E3029" s="701"/>
      <c r="F3029" s="368"/>
      <c r="G3029" s="368"/>
      <c r="H3029" s="368"/>
      <c r="I3029" s="303"/>
      <c r="J3029" s="221">
        <f>(IF($E3148&lt;&gt;0,$J$2,IF($I3148&lt;&gt;0,$J$2,"")))</f>
        <v>1</v>
      </c>
      <c r="L3029" s="416"/>
      <c r="M3029" s="416"/>
      <c r="N3029" s="344"/>
      <c r="O3029" s="417"/>
      <c r="P3029" s="222"/>
      <c r="Q3029" s="416"/>
      <c r="R3029" s="416"/>
      <c r="S3029" s="344"/>
      <c r="T3029" s="417"/>
      <c r="U3029" s="416"/>
      <c r="V3029" s="344"/>
      <c r="W3029" s="417"/>
      <c r="X3029" s="310"/>
    </row>
    <row r="3030" spans="2:24" ht="18.600000000000001" thickBot="1">
      <c r="B3030" s="680">
        <v>100</v>
      </c>
      <c r="C3030" s="960" t="s">
        <v>1244</v>
      </c>
      <c r="D3030" s="961"/>
      <c r="E3030" s="681"/>
      <c r="F3030" s="682">
        <f>SUM(F3031:F3032)</f>
        <v>0</v>
      </c>
      <c r="G3030" s="683">
        <f>SUM(G3031:G3032)</f>
        <v>65000</v>
      </c>
      <c r="H3030" s="683">
        <f>SUM(H3031:H3032)</f>
        <v>0</v>
      </c>
      <c r="I3030" s="683">
        <f>SUM(I3031:I3032)</f>
        <v>65000</v>
      </c>
      <c r="J3030" s="243">
        <f t="shared" ref="J3030:J3061" si="858">(IF($E3030&lt;&gt;0,$J$2,IF($I3030&lt;&gt;0,$J$2,"")))</f>
        <v>1</v>
      </c>
      <c r="K3030" s="244"/>
      <c r="L3030" s="311">
        <f>SUM(L3031:L3032)</f>
        <v>0</v>
      </c>
      <c r="M3030" s="312">
        <f>SUM(M3031:M3032)</f>
        <v>0</v>
      </c>
      <c r="N3030" s="421">
        <f>SUM(N3031:N3032)</f>
        <v>65000</v>
      </c>
      <c r="O3030" s="422">
        <f>SUM(O3031:O3032)</f>
        <v>-65000</v>
      </c>
      <c r="P3030" s="244"/>
      <c r="Q3030" s="705"/>
      <c r="R3030" s="706"/>
      <c r="S3030" s="707"/>
      <c r="T3030" s="706"/>
      <c r="U3030" s="706"/>
      <c r="V3030" s="706"/>
      <c r="W3030" s="708"/>
      <c r="X3030" s="313">
        <f t="shared" ref="X3030:X3061" si="859">T3030-U3030-V3030-W3030</f>
        <v>0</v>
      </c>
    </row>
    <row r="3031" spans="2:24" ht="18.600000000000001" thickBot="1">
      <c r="B3031" s="140"/>
      <c r="C3031" s="144">
        <v>101</v>
      </c>
      <c r="D3031" s="138" t="s">
        <v>1245</v>
      </c>
      <c r="E3031" s="702"/>
      <c r="F3031" s="449"/>
      <c r="G3031" s="245">
        <v>65000</v>
      </c>
      <c r="H3031" s="245"/>
      <c r="I3031" s="476">
        <f>F3031+G3031+H3031</f>
        <v>65000</v>
      </c>
      <c r="J3031" s="243">
        <f t="shared" si="858"/>
        <v>1</v>
      </c>
      <c r="K3031" s="244"/>
      <c r="L3031" s="423"/>
      <c r="M3031" s="252"/>
      <c r="N3031" s="315">
        <f>I3031</f>
        <v>65000</v>
      </c>
      <c r="O3031" s="424">
        <f>L3031+M3031-N3031</f>
        <v>-65000</v>
      </c>
      <c r="P3031" s="244"/>
      <c r="Q3031" s="661"/>
      <c r="R3031" s="665"/>
      <c r="S3031" s="665"/>
      <c r="T3031" s="665"/>
      <c r="U3031" s="665"/>
      <c r="V3031" s="665"/>
      <c r="W3031" s="709"/>
      <c r="X3031" s="313">
        <f t="shared" si="859"/>
        <v>0</v>
      </c>
    </row>
    <row r="3032" spans="2:24" ht="18.600000000000001" hidden="1" thickBot="1">
      <c r="B3032" s="140"/>
      <c r="C3032" s="137">
        <v>102</v>
      </c>
      <c r="D3032" s="139" t="s">
        <v>1246</v>
      </c>
      <c r="E3032" s="702"/>
      <c r="F3032" s="449"/>
      <c r="G3032" s="245"/>
      <c r="H3032" s="245"/>
      <c r="I3032" s="476">
        <f>F3032+G3032+H3032</f>
        <v>0</v>
      </c>
      <c r="J3032" s="243" t="str">
        <f t="shared" si="858"/>
        <v/>
      </c>
      <c r="K3032" s="244"/>
      <c r="L3032" s="423"/>
      <c r="M3032" s="252"/>
      <c r="N3032" s="315">
        <f>I3032</f>
        <v>0</v>
      </c>
      <c r="O3032" s="424">
        <f>L3032+M3032-N3032</f>
        <v>0</v>
      </c>
      <c r="P3032" s="244"/>
      <c r="Q3032" s="661"/>
      <c r="R3032" s="665"/>
      <c r="S3032" s="665"/>
      <c r="T3032" s="665"/>
      <c r="U3032" s="665"/>
      <c r="V3032" s="665"/>
      <c r="W3032" s="709"/>
      <c r="X3032" s="313">
        <f t="shared" si="859"/>
        <v>0</v>
      </c>
    </row>
    <row r="3033" spans="2:24" ht="18.600000000000001" thickBot="1">
      <c r="B3033" s="684">
        <v>200</v>
      </c>
      <c r="C3033" s="968" t="s">
        <v>1247</v>
      </c>
      <c r="D3033" s="968"/>
      <c r="E3033" s="685"/>
      <c r="F3033" s="686">
        <f>SUM(F3034:F3038)</f>
        <v>0</v>
      </c>
      <c r="G3033" s="687">
        <f>SUM(G3034:G3038)</f>
        <v>3000</v>
      </c>
      <c r="H3033" s="687">
        <f>SUM(H3034:H3038)</f>
        <v>0</v>
      </c>
      <c r="I3033" s="687">
        <f>SUM(I3034:I3038)</f>
        <v>3000</v>
      </c>
      <c r="J3033" s="243">
        <f t="shared" si="858"/>
        <v>1</v>
      </c>
      <c r="K3033" s="244"/>
      <c r="L3033" s="316">
        <f>SUM(L3034:L3038)</f>
        <v>0</v>
      </c>
      <c r="M3033" s="317">
        <f>SUM(M3034:M3038)</f>
        <v>0</v>
      </c>
      <c r="N3033" s="425">
        <f>SUM(N3034:N3038)</f>
        <v>3000</v>
      </c>
      <c r="O3033" s="426">
        <f>SUM(O3034:O3038)</f>
        <v>-3000</v>
      </c>
      <c r="P3033" s="244"/>
      <c r="Q3033" s="663"/>
      <c r="R3033" s="664"/>
      <c r="S3033" s="664"/>
      <c r="T3033" s="664"/>
      <c r="U3033" s="664"/>
      <c r="V3033" s="664"/>
      <c r="W3033" s="710"/>
      <c r="X3033" s="313">
        <f t="shared" si="859"/>
        <v>0</v>
      </c>
    </row>
    <row r="3034" spans="2:24" ht="18.600000000000001" hidden="1" thickBot="1">
      <c r="B3034" s="143"/>
      <c r="C3034" s="144">
        <v>201</v>
      </c>
      <c r="D3034" s="138" t="s">
        <v>1248</v>
      </c>
      <c r="E3034" s="702"/>
      <c r="F3034" s="449"/>
      <c r="G3034" s="245"/>
      <c r="H3034" s="245"/>
      <c r="I3034" s="476">
        <f>F3034+G3034+H3034</f>
        <v>0</v>
      </c>
      <c r="J3034" s="243" t="str">
        <f t="shared" si="858"/>
        <v/>
      </c>
      <c r="K3034" s="244"/>
      <c r="L3034" s="423"/>
      <c r="M3034" s="252"/>
      <c r="N3034" s="315">
        <f>I3034</f>
        <v>0</v>
      </c>
      <c r="O3034" s="424">
        <f>L3034+M3034-N3034</f>
        <v>0</v>
      </c>
      <c r="P3034" s="244"/>
      <c r="Q3034" s="661"/>
      <c r="R3034" s="665"/>
      <c r="S3034" s="665"/>
      <c r="T3034" s="665"/>
      <c r="U3034" s="665"/>
      <c r="V3034" s="665"/>
      <c r="W3034" s="709"/>
      <c r="X3034" s="313">
        <f t="shared" si="859"/>
        <v>0</v>
      </c>
    </row>
    <row r="3035" spans="2:24" ht="18.600000000000001" hidden="1" thickBot="1">
      <c r="B3035" s="136"/>
      <c r="C3035" s="137">
        <v>202</v>
      </c>
      <c r="D3035" s="145" t="s">
        <v>1249</v>
      </c>
      <c r="E3035" s="702"/>
      <c r="F3035" s="449"/>
      <c r="G3035" s="245"/>
      <c r="H3035" s="245"/>
      <c r="I3035" s="476">
        <f>F3035+G3035+H3035</f>
        <v>0</v>
      </c>
      <c r="J3035" s="243" t="str">
        <f t="shared" si="858"/>
        <v/>
      </c>
      <c r="K3035" s="244"/>
      <c r="L3035" s="423"/>
      <c r="M3035" s="252"/>
      <c r="N3035" s="315">
        <f>I3035</f>
        <v>0</v>
      </c>
      <c r="O3035" s="424">
        <f>L3035+M3035-N3035</f>
        <v>0</v>
      </c>
      <c r="P3035" s="244"/>
      <c r="Q3035" s="661"/>
      <c r="R3035" s="665"/>
      <c r="S3035" s="665"/>
      <c r="T3035" s="665"/>
      <c r="U3035" s="665"/>
      <c r="V3035" s="665"/>
      <c r="W3035" s="709"/>
      <c r="X3035" s="313">
        <f t="shared" si="859"/>
        <v>0</v>
      </c>
    </row>
    <row r="3036" spans="2:24" ht="32.4" thickBot="1">
      <c r="B3036" s="152"/>
      <c r="C3036" s="137">
        <v>205</v>
      </c>
      <c r="D3036" s="145" t="s">
        <v>900</v>
      </c>
      <c r="E3036" s="702"/>
      <c r="F3036" s="449"/>
      <c r="G3036" s="245">
        <v>3000</v>
      </c>
      <c r="H3036" s="245"/>
      <c r="I3036" s="476">
        <f>F3036+G3036+H3036</f>
        <v>3000</v>
      </c>
      <c r="J3036" s="243">
        <f t="shared" si="858"/>
        <v>1</v>
      </c>
      <c r="K3036" s="244"/>
      <c r="L3036" s="423"/>
      <c r="M3036" s="252"/>
      <c r="N3036" s="315">
        <f>I3036</f>
        <v>3000</v>
      </c>
      <c r="O3036" s="424">
        <f>L3036+M3036-N3036</f>
        <v>-3000</v>
      </c>
      <c r="P3036" s="244"/>
      <c r="Q3036" s="661"/>
      <c r="R3036" s="665"/>
      <c r="S3036" s="665"/>
      <c r="T3036" s="665"/>
      <c r="U3036" s="665"/>
      <c r="V3036" s="665"/>
      <c r="W3036" s="709"/>
      <c r="X3036" s="313">
        <f t="shared" si="859"/>
        <v>0</v>
      </c>
    </row>
    <row r="3037" spans="2:24" ht="18.600000000000001" hidden="1" thickBot="1">
      <c r="B3037" s="152"/>
      <c r="C3037" s="137">
        <v>208</v>
      </c>
      <c r="D3037" s="159" t="s">
        <v>901</v>
      </c>
      <c r="E3037" s="702"/>
      <c r="F3037" s="449"/>
      <c r="G3037" s="245"/>
      <c r="H3037" s="245"/>
      <c r="I3037" s="476">
        <f>F3037+G3037+H3037</f>
        <v>0</v>
      </c>
      <c r="J3037" s="243" t="str">
        <f t="shared" si="858"/>
        <v/>
      </c>
      <c r="K3037" s="244"/>
      <c r="L3037" s="423"/>
      <c r="M3037" s="252"/>
      <c r="N3037" s="315">
        <f>I3037</f>
        <v>0</v>
      </c>
      <c r="O3037" s="424">
        <f>L3037+M3037-N3037</f>
        <v>0</v>
      </c>
      <c r="P3037" s="244"/>
      <c r="Q3037" s="661"/>
      <c r="R3037" s="665"/>
      <c r="S3037" s="665"/>
      <c r="T3037" s="665"/>
      <c r="U3037" s="665"/>
      <c r="V3037" s="665"/>
      <c r="W3037" s="709"/>
      <c r="X3037" s="313">
        <f t="shared" si="859"/>
        <v>0</v>
      </c>
    </row>
    <row r="3038" spans="2:24" ht="18.600000000000001" hidden="1" thickBot="1">
      <c r="B3038" s="143"/>
      <c r="C3038" s="142">
        <v>209</v>
      </c>
      <c r="D3038" s="148" t="s">
        <v>902</v>
      </c>
      <c r="E3038" s="702"/>
      <c r="F3038" s="449"/>
      <c r="G3038" s="245"/>
      <c r="H3038" s="245"/>
      <c r="I3038" s="476">
        <f>F3038+G3038+H3038</f>
        <v>0</v>
      </c>
      <c r="J3038" s="243" t="str">
        <f t="shared" si="858"/>
        <v/>
      </c>
      <c r="K3038" s="244"/>
      <c r="L3038" s="423"/>
      <c r="M3038" s="252"/>
      <c r="N3038" s="315">
        <f>I3038</f>
        <v>0</v>
      </c>
      <c r="O3038" s="424">
        <f>L3038+M3038-N3038</f>
        <v>0</v>
      </c>
      <c r="P3038" s="244"/>
      <c r="Q3038" s="661"/>
      <c r="R3038" s="665"/>
      <c r="S3038" s="665"/>
      <c r="T3038" s="665"/>
      <c r="U3038" s="665"/>
      <c r="V3038" s="665"/>
      <c r="W3038" s="709"/>
      <c r="X3038" s="313">
        <f t="shared" si="859"/>
        <v>0</v>
      </c>
    </row>
    <row r="3039" spans="2:24" ht="18.600000000000001" thickBot="1">
      <c r="B3039" s="684">
        <v>500</v>
      </c>
      <c r="C3039" s="969" t="s">
        <v>203</v>
      </c>
      <c r="D3039" s="969"/>
      <c r="E3039" s="685"/>
      <c r="F3039" s="686">
        <f>SUM(F3040:F3046)</f>
        <v>0</v>
      </c>
      <c r="G3039" s="687">
        <f>SUM(G3040:G3046)</f>
        <v>13000</v>
      </c>
      <c r="H3039" s="687">
        <f>SUM(H3040:H3046)</f>
        <v>0</v>
      </c>
      <c r="I3039" s="687">
        <f>SUM(I3040:I3046)</f>
        <v>13000</v>
      </c>
      <c r="J3039" s="243">
        <f t="shared" si="858"/>
        <v>1</v>
      </c>
      <c r="K3039" s="244"/>
      <c r="L3039" s="316">
        <f>SUM(L3040:L3046)</f>
        <v>0</v>
      </c>
      <c r="M3039" s="317">
        <f>SUM(M3040:M3046)</f>
        <v>0</v>
      </c>
      <c r="N3039" s="425">
        <f>SUM(N3040:N3046)</f>
        <v>13000</v>
      </c>
      <c r="O3039" s="426">
        <f>SUM(O3040:O3046)</f>
        <v>-13000</v>
      </c>
      <c r="P3039" s="244"/>
      <c r="Q3039" s="663"/>
      <c r="R3039" s="664"/>
      <c r="S3039" s="665"/>
      <c r="T3039" s="664"/>
      <c r="U3039" s="664"/>
      <c r="V3039" s="664"/>
      <c r="W3039" s="710"/>
      <c r="X3039" s="313">
        <f t="shared" si="859"/>
        <v>0</v>
      </c>
    </row>
    <row r="3040" spans="2:24" ht="18.600000000000001" thickBot="1">
      <c r="B3040" s="143"/>
      <c r="C3040" s="160">
        <v>551</v>
      </c>
      <c r="D3040" s="456" t="s">
        <v>204</v>
      </c>
      <c r="E3040" s="702"/>
      <c r="F3040" s="449"/>
      <c r="G3040" s="245">
        <v>9000</v>
      </c>
      <c r="H3040" s="245"/>
      <c r="I3040" s="476">
        <f t="shared" ref="I3040:I3047" si="860">F3040+G3040+H3040</f>
        <v>9000</v>
      </c>
      <c r="J3040" s="243">
        <f t="shared" si="858"/>
        <v>1</v>
      </c>
      <c r="K3040" s="244"/>
      <c r="L3040" s="423"/>
      <c r="M3040" s="252"/>
      <c r="N3040" s="315">
        <f t="shared" ref="N3040:N3047" si="861">I3040</f>
        <v>9000</v>
      </c>
      <c r="O3040" s="424">
        <f t="shared" ref="O3040:O3047" si="862">L3040+M3040-N3040</f>
        <v>-9000</v>
      </c>
      <c r="P3040" s="244"/>
      <c r="Q3040" s="661"/>
      <c r="R3040" s="665"/>
      <c r="S3040" s="665"/>
      <c r="T3040" s="665"/>
      <c r="U3040" s="665"/>
      <c r="V3040" s="665"/>
      <c r="W3040" s="709"/>
      <c r="X3040" s="313">
        <f t="shared" si="859"/>
        <v>0</v>
      </c>
    </row>
    <row r="3041" spans="2:24" ht="18.600000000000001" hidden="1" thickBot="1">
      <c r="B3041" s="143"/>
      <c r="C3041" s="161">
        <v>552</v>
      </c>
      <c r="D3041" s="457" t="s">
        <v>205</v>
      </c>
      <c r="E3041" s="702"/>
      <c r="F3041" s="449"/>
      <c r="G3041" s="245"/>
      <c r="H3041" s="245"/>
      <c r="I3041" s="476">
        <f t="shared" si="860"/>
        <v>0</v>
      </c>
      <c r="J3041" s="243" t="str">
        <f t="shared" si="858"/>
        <v/>
      </c>
      <c r="K3041" s="244"/>
      <c r="L3041" s="423"/>
      <c r="M3041" s="252"/>
      <c r="N3041" s="315">
        <f t="shared" si="861"/>
        <v>0</v>
      </c>
      <c r="O3041" s="424">
        <f t="shared" si="862"/>
        <v>0</v>
      </c>
      <c r="P3041" s="244"/>
      <c r="Q3041" s="661"/>
      <c r="R3041" s="665"/>
      <c r="S3041" s="665"/>
      <c r="T3041" s="665"/>
      <c r="U3041" s="665"/>
      <c r="V3041" s="665"/>
      <c r="W3041" s="709"/>
      <c r="X3041" s="313">
        <f t="shared" si="859"/>
        <v>0</v>
      </c>
    </row>
    <row r="3042" spans="2:24" ht="18.600000000000001" hidden="1" thickBot="1">
      <c r="B3042" s="143"/>
      <c r="C3042" s="161">
        <v>558</v>
      </c>
      <c r="D3042" s="457" t="s">
        <v>1674</v>
      </c>
      <c r="E3042" s="702"/>
      <c r="F3042" s="592">
        <v>0</v>
      </c>
      <c r="G3042" s="592">
        <v>0</v>
      </c>
      <c r="H3042" s="592">
        <v>0</v>
      </c>
      <c r="I3042" s="476">
        <f t="shared" si="860"/>
        <v>0</v>
      </c>
      <c r="J3042" s="243" t="str">
        <f t="shared" si="858"/>
        <v/>
      </c>
      <c r="K3042" s="244"/>
      <c r="L3042" s="423"/>
      <c r="M3042" s="252"/>
      <c r="N3042" s="315">
        <f t="shared" si="861"/>
        <v>0</v>
      </c>
      <c r="O3042" s="424">
        <f t="shared" si="862"/>
        <v>0</v>
      </c>
      <c r="P3042" s="244"/>
      <c r="Q3042" s="661"/>
      <c r="R3042" s="665"/>
      <c r="S3042" s="665"/>
      <c r="T3042" s="665"/>
      <c r="U3042" s="665"/>
      <c r="V3042" s="665"/>
      <c r="W3042" s="709"/>
      <c r="X3042" s="313">
        <f t="shared" si="859"/>
        <v>0</v>
      </c>
    </row>
    <row r="3043" spans="2:24" ht="18.600000000000001" thickBot="1">
      <c r="B3043" s="143"/>
      <c r="C3043" s="161">
        <v>560</v>
      </c>
      <c r="D3043" s="458" t="s">
        <v>206</v>
      </c>
      <c r="E3043" s="702"/>
      <c r="F3043" s="449"/>
      <c r="G3043" s="245">
        <v>3000</v>
      </c>
      <c r="H3043" s="245"/>
      <c r="I3043" s="476">
        <f t="shared" si="860"/>
        <v>3000</v>
      </c>
      <c r="J3043" s="243">
        <f t="shared" si="858"/>
        <v>1</v>
      </c>
      <c r="K3043" s="244"/>
      <c r="L3043" s="423"/>
      <c r="M3043" s="252"/>
      <c r="N3043" s="315">
        <f t="shared" si="861"/>
        <v>3000</v>
      </c>
      <c r="O3043" s="424">
        <f t="shared" si="862"/>
        <v>-3000</v>
      </c>
      <c r="P3043" s="244"/>
      <c r="Q3043" s="661"/>
      <c r="R3043" s="665"/>
      <c r="S3043" s="665"/>
      <c r="T3043" s="665"/>
      <c r="U3043" s="665"/>
      <c r="V3043" s="665"/>
      <c r="W3043" s="709"/>
      <c r="X3043" s="313">
        <f t="shared" si="859"/>
        <v>0</v>
      </c>
    </row>
    <row r="3044" spans="2:24" ht="18.600000000000001" thickBot="1">
      <c r="B3044" s="143"/>
      <c r="C3044" s="161">
        <v>580</v>
      </c>
      <c r="D3044" s="457" t="s">
        <v>207</v>
      </c>
      <c r="E3044" s="702"/>
      <c r="F3044" s="449"/>
      <c r="G3044" s="245">
        <v>1000</v>
      </c>
      <c r="H3044" s="245"/>
      <c r="I3044" s="476">
        <f t="shared" si="860"/>
        <v>1000</v>
      </c>
      <c r="J3044" s="243">
        <f t="shared" si="858"/>
        <v>1</v>
      </c>
      <c r="K3044" s="244"/>
      <c r="L3044" s="423"/>
      <c r="M3044" s="252"/>
      <c r="N3044" s="315">
        <f t="shared" si="861"/>
        <v>1000</v>
      </c>
      <c r="O3044" s="424">
        <f t="shared" si="862"/>
        <v>-1000</v>
      </c>
      <c r="P3044" s="244"/>
      <c r="Q3044" s="661"/>
      <c r="R3044" s="665"/>
      <c r="S3044" s="665"/>
      <c r="T3044" s="665"/>
      <c r="U3044" s="665"/>
      <c r="V3044" s="665"/>
      <c r="W3044" s="709"/>
      <c r="X3044" s="313">
        <f t="shared" si="859"/>
        <v>0</v>
      </c>
    </row>
    <row r="3045" spans="2:24" ht="18.600000000000001" hidden="1" thickBot="1">
      <c r="B3045" s="143"/>
      <c r="C3045" s="161">
        <v>588</v>
      </c>
      <c r="D3045" s="457" t="s">
        <v>1679</v>
      </c>
      <c r="E3045" s="702"/>
      <c r="F3045" s="592">
        <v>0</v>
      </c>
      <c r="G3045" s="592">
        <v>0</v>
      </c>
      <c r="H3045" s="592">
        <v>0</v>
      </c>
      <c r="I3045" s="476">
        <f t="shared" si="860"/>
        <v>0</v>
      </c>
      <c r="J3045" s="243" t="str">
        <f t="shared" si="858"/>
        <v/>
      </c>
      <c r="K3045" s="244"/>
      <c r="L3045" s="423"/>
      <c r="M3045" s="252"/>
      <c r="N3045" s="315">
        <f t="shared" si="861"/>
        <v>0</v>
      </c>
      <c r="O3045" s="424">
        <f t="shared" si="862"/>
        <v>0</v>
      </c>
      <c r="P3045" s="244"/>
      <c r="Q3045" s="661"/>
      <c r="R3045" s="665"/>
      <c r="S3045" s="665"/>
      <c r="T3045" s="665"/>
      <c r="U3045" s="665"/>
      <c r="V3045" s="665"/>
      <c r="W3045" s="709"/>
      <c r="X3045" s="313">
        <f t="shared" si="859"/>
        <v>0</v>
      </c>
    </row>
    <row r="3046" spans="2:24" ht="32.4" hidden="1" thickBot="1">
      <c r="B3046" s="143"/>
      <c r="C3046" s="162">
        <v>590</v>
      </c>
      <c r="D3046" s="459" t="s">
        <v>208</v>
      </c>
      <c r="E3046" s="702"/>
      <c r="F3046" s="449"/>
      <c r="G3046" s="245"/>
      <c r="H3046" s="245"/>
      <c r="I3046" s="476">
        <f t="shared" si="860"/>
        <v>0</v>
      </c>
      <c r="J3046" s="243" t="str">
        <f t="shared" si="858"/>
        <v/>
      </c>
      <c r="K3046" s="244"/>
      <c r="L3046" s="423"/>
      <c r="M3046" s="252"/>
      <c r="N3046" s="315">
        <f t="shared" si="861"/>
        <v>0</v>
      </c>
      <c r="O3046" s="424">
        <f t="shared" si="862"/>
        <v>0</v>
      </c>
      <c r="P3046" s="244"/>
      <c r="Q3046" s="661"/>
      <c r="R3046" s="665"/>
      <c r="S3046" s="665"/>
      <c r="T3046" s="665"/>
      <c r="U3046" s="665"/>
      <c r="V3046" s="665"/>
      <c r="W3046" s="709"/>
      <c r="X3046" s="313">
        <f t="shared" si="859"/>
        <v>0</v>
      </c>
    </row>
    <row r="3047" spans="2:24" ht="18.600000000000001" hidden="1" thickBot="1">
      <c r="B3047" s="684">
        <v>800</v>
      </c>
      <c r="C3047" s="969" t="s">
        <v>1058</v>
      </c>
      <c r="D3047" s="969"/>
      <c r="E3047" s="685"/>
      <c r="F3047" s="688"/>
      <c r="G3047" s="689"/>
      <c r="H3047" s="689"/>
      <c r="I3047" s="690">
        <f t="shared" si="860"/>
        <v>0</v>
      </c>
      <c r="J3047" s="243" t="str">
        <f t="shared" si="858"/>
        <v/>
      </c>
      <c r="K3047" s="244"/>
      <c r="L3047" s="428"/>
      <c r="M3047" s="254"/>
      <c r="N3047" s="315">
        <f t="shared" si="861"/>
        <v>0</v>
      </c>
      <c r="O3047" s="424">
        <f t="shared" si="862"/>
        <v>0</v>
      </c>
      <c r="P3047" s="244"/>
      <c r="Q3047" s="663"/>
      <c r="R3047" s="664"/>
      <c r="S3047" s="665"/>
      <c r="T3047" s="665"/>
      <c r="U3047" s="664"/>
      <c r="V3047" s="665"/>
      <c r="W3047" s="709"/>
      <c r="X3047" s="313">
        <f t="shared" si="859"/>
        <v>0</v>
      </c>
    </row>
    <row r="3048" spans="2:24" ht="18.600000000000001" thickBot="1">
      <c r="B3048" s="684">
        <v>1000</v>
      </c>
      <c r="C3048" s="971" t="s">
        <v>210</v>
      </c>
      <c r="D3048" s="971"/>
      <c r="E3048" s="685"/>
      <c r="F3048" s="686">
        <f>SUM(F3049:F3065)</f>
        <v>0</v>
      </c>
      <c r="G3048" s="687">
        <f>SUM(G3049:G3065)</f>
        <v>30550</v>
      </c>
      <c r="H3048" s="687">
        <f>SUM(H3049:H3065)</f>
        <v>0</v>
      </c>
      <c r="I3048" s="687">
        <f>SUM(I3049:I3065)</f>
        <v>30550</v>
      </c>
      <c r="J3048" s="243">
        <f t="shared" si="858"/>
        <v>1</v>
      </c>
      <c r="K3048" s="244"/>
      <c r="L3048" s="316">
        <f>SUM(L3049:L3065)</f>
        <v>0</v>
      </c>
      <c r="M3048" s="317">
        <f>SUM(M3049:M3065)</f>
        <v>0</v>
      </c>
      <c r="N3048" s="425">
        <f>SUM(N3049:N3065)</f>
        <v>30550</v>
      </c>
      <c r="O3048" s="426">
        <f>SUM(O3049:O3065)</f>
        <v>-30550</v>
      </c>
      <c r="P3048" s="244"/>
      <c r="Q3048" s="316">
        <f t="shared" ref="Q3048:W3048" si="863">SUM(Q3049:Q3065)</f>
        <v>0</v>
      </c>
      <c r="R3048" s="317">
        <f t="shared" si="863"/>
        <v>0</v>
      </c>
      <c r="S3048" s="317">
        <f t="shared" si="863"/>
        <v>27550</v>
      </c>
      <c r="T3048" s="317">
        <f t="shared" si="863"/>
        <v>-27550</v>
      </c>
      <c r="U3048" s="317">
        <f t="shared" si="863"/>
        <v>0</v>
      </c>
      <c r="V3048" s="317">
        <f t="shared" si="863"/>
        <v>0</v>
      </c>
      <c r="W3048" s="426">
        <f t="shared" si="863"/>
        <v>0</v>
      </c>
      <c r="X3048" s="313">
        <f t="shared" si="859"/>
        <v>-27550</v>
      </c>
    </row>
    <row r="3049" spans="2:24" ht="18.600000000000001" hidden="1" thickBot="1">
      <c r="B3049" s="136"/>
      <c r="C3049" s="144">
        <v>1011</v>
      </c>
      <c r="D3049" s="163" t="s">
        <v>211</v>
      </c>
      <c r="E3049" s="702"/>
      <c r="F3049" s="449"/>
      <c r="G3049" s="245"/>
      <c r="H3049" s="245"/>
      <c r="I3049" s="476">
        <f t="shared" ref="I3049:I3065" si="864">F3049+G3049+H3049</f>
        <v>0</v>
      </c>
      <c r="J3049" s="243" t="str">
        <f t="shared" si="858"/>
        <v/>
      </c>
      <c r="K3049" s="244"/>
      <c r="L3049" s="423"/>
      <c r="M3049" s="252"/>
      <c r="N3049" s="315">
        <f t="shared" ref="N3049:N3065" si="865">I3049</f>
        <v>0</v>
      </c>
      <c r="O3049" s="424">
        <f t="shared" ref="O3049:O3065" si="866">L3049+M3049-N3049</f>
        <v>0</v>
      </c>
      <c r="P3049" s="244"/>
      <c r="Q3049" s="423"/>
      <c r="R3049" s="252"/>
      <c r="S3049" s="429">
        <f t="shared" ref="S3049:S3056" si="867">+IF(+(L3049+M3049)&gt;=I3049,+M3049,+(+I3049-L3049))</f>
        <v>0</v>
      </c>
      <c r="T3049" s="315">
        <f t="shared" ref="T3049:T3056" si="868">Q3049+R3049-S3049</f>
        <v>0</v>
      </c>
      <c r="U3049" s="252"/>
      <c r="V3049" s="252"/>
      <c r="W3049" s="253"/>
      <c r="X3049" s="313">
        <f t="shared" si="859"/>
        <v>0</v>
      </c>
    </row>
    <row r="3050" spans="2:24" ht="18.600000000000001" hidden="1" thickBot="1">
      <c r="B3050" s="136"/>
      <c r="C3050" s="137">
        <v>1012</v>
      </c>
      <c r="D3050" s="145" t="s">
        <v>212</v>
      </c>
      <c r="E3050" s="702"/>
      <c r="F3050" s="449"/>
      <c r="G3050" s="245"/>
      <c r="H3050" s="245"/>
      <c r="I3050" s="476">
        <f t="shared" si="864"/>
        <v>0</v>
      </c>
      <c r="J3050" s="243" t="str">
        <f t="shared" si="858"/>
        <v/>
      </c>
      <c r="K3050" s="244"/>
      <c r="L3050" s="423"/>
      <c r="M3050" s="252"/>
      <c r="N3050" s="315">
        <f t="shared" si="865"/>
        <v>0</v>
      </c>
      <c r="O3050" s="424">
        <f t="shared" si="866"/>
        <v>0</v>
      </c>
      <c r="P3050" s="244"/>
      <c r="Q3050" s="423"/>
      <c r="R3050" s="252"/>
      <c r="S3050" s="429">
        <f t="shared" si="867"/>
        <v>0</v>
      </c>
      <c r="T3050" s="315">
        <f t="shared" si="868"/>
        <v>0</v>
      </c>
      <c r="U3050" s="252"/>
      <c r="V3050" s="252"/>
      <c r="W3050" s="253"/>
      <c r="X3050" s="313">
        <f t="shared" si="859"/>
        <v>0</v>
      </c>
    </row>
    <row r="3051" spans="2:24" ht="18.600000000000001" hidden="1" thickBot="1">
      <c r="B3051" s="136"/>
      <c r="C3051" s="137">
        <v>1013</v>
      </c>
      <c r="D3051" s="145" t="s">
        <v>213</v>
      </c>
      <c r="E3051" s="702"/>
      <c r="F3051" s="449"/>
      <c r="G3051" s="245"/>
      <c r="H3051" s="245"/>
      <c r="I3051" s="476">
        <f t="shared" si="864"/>
        <v>0</v>
      </c>
      <c r="J3051" s="243" t="str">
        <f t="shared" si="858"/>
        <v/>
      </c>
      <c r="K3051" s="244"/>
      <c r="L3051" s="423"/>
      <c r="M3051" s="252"/>
      <c r="N3051" s="315">
        <f t="shared" si="865"/>
        <v>0</v>
      </c>
      <c r="O3051" s="424">
        <f t="shared" si="866"/>
        <v>0</v>
      </c>
      <c r="P3051" s="244"/>
      <c r="Q3051" s="423"/>
      <c r="R3051" s="252"/>
      <c r="S3051" s="429">
        <f t="shared" si="867"/>
        <v>0</v>
      </c>
      <c r="T3051" s="315">
        <f t="shared" si="868"/>
        <v>0</v>
      </c>
      <c r="U3051" s="252"/>
      <c r="V3051" s="252"/>
      <c r="W3051" s="253"/>
      <c r="X3051" s="313">
        <f t="shared" si="859"/>
        <v>0</v>
      </c>
    </row>
    <row r="3052" spans="2:24" ht="18.600000000000001" hidden="1" thickBot="1">
      <c r="B3052" s="136"/>
      <c r="C3052" s="137">
        <v>1014</v>
      </c>
      <c r="D3052" s="145" t="s">
        <v>214</v>
      </c>
      <c r="E3052" s="702"/>
      <c r="F3052" s="449"/>
      <c r="G3052" s="245"/>
      <c r="H3052" s="245"/>
      <c r="I3052" s="476">
        <f t="shared" si="864"/>
        <v>0</v>
      </c>
      <c r="J3052" s="243" t="str">
        <f t="shared" si="858"/>
        <v/>
      </c>
      <c r="K3052" s="244"/>
      <c r="L3052" s="423"/>
      <c r="M3052" s="252"/>
      <c r="N3052" s="315">
        <f t="shared" si="865"/>
        <v>0</v>
      </c>
      <c r="O3052" s="424">
        <f t="shared" si="866"/>
        <v>0</v>
      </c>
      <c r="P3052" s="244"/>
      <c r="Q3052" s="423"/>
      <c r="R3052" s="252"/>
      <c r="S3052" s="429">
        <f t="shared" si="867"/>
        <v>0</v>
      </c>
      <c r="T3052" s="315">
        <f t="shared" si="868"/>
        <v>0</v>
      </c>
      <c r="U3052" s="252"/>
      <c r="V3052" s="252"/>
      <c r="W3052" s="253"/>
      <c r="X3052" s="313">
        <f t="shared" si="859"/>
        <v>0</v>
      </c>
    </row>
    <row r="3053" spans="2:24" ht="18.600000000000001" thickBot="1">
      <c r="B3053" s="136"/>
      <c r="C3053" s="137">
        <v>1015</v>
      </c>
      <c r="D3053" s="145" t="s">
        <v>215</v>
      </c>
      <c r="E3053" s="702"/>
      <c r="F3053" s="449"/>
      <c r="G3053" s="245">
        <v>5550</v>
      </c>
      <c r="H3053" s="245"/>
      <c r="I3053" s="476">
        <f t="shared" si="864"/>
        <v>5550</v>
      </c>
      <c r="J3053" s="243">
        <f t="shared" si="858"/>
        <v>1</v>
      </c>
      <c r="K3053" s="244"/>
      <c r="L3053" s="423"/>
      <c r="M3053" s="252"/>
      <c r="N3053" s="315">
        <f t="shared" si="865"/>
        <v>5550</v>
      </c>
      <c r="O3053" s="424">
        <f t="shared" si="866"/>
        <v>-5550</v>
      </c>
      <c r="P3053" s="244"/>
      <c r="Q3053" s="423"/>
      <c r="R3053" s="252"/>
      <c r="S3053" s="429">
        <f t="shared" si="867"/>
        <v>5550</v>
      </c>
      <c r="T3053" s="315">
        <f t="shared" si="868"/>
        <v>-5550</v>
      </c>
      <c r="U3053" s="252"/>
      <c r="V3053" s="252"/>
      <c r="W3053" s="253"/>
      <c r="X3053" s="313">
        <f t="shared" si="859"/>
        <v>-5550</v>
      </c>
    </row>
    <row r="3054" spans="2:24" ht="18.600000000000001" thickBot="1">
      <c r="B3054" s="136"/>
      <c r="C3054" s="137">
        <v>1016</v>
      </c>
      <c r="D3054" s="145" t="s">
        <v>216</v>
      </c>
      <c r="E3054" s="702"/>
      <c r="F3054" s="449"/>
      <c r="G3054" s="245">
        <v>15000</v>
      </c>
      <c r="H3054" s="245"/>
      <c r="I3054" s="476">
        <f t="shared" si="864"/>
        <v>15000</v>
      </c>
      <c r="J3054" s="243">
        <f t="shared" si="858"/>
        <v>1</v>
      </c>
      <c r="K3054" s="244"/>
      <c r="L3054" s="423"/>
      <c r="M3054" s="252"/>
      <c r="N3054" s="315">
        <f t="shared" si="865"/>
        <v>15000</v>
      </c>
      <c r="O3054" s="424">
        <f t="shared" si="866"/>
        <v>-15000</v>
      </c>
      <c r="P3054" s="244"/>
      <c r="Q3054" s="423"/>
      <c r="R3054" s="252"/>
      <c r="S3054" s="429">
        <f t="shared" si="867"/>
        <v>15000</v>
      </c>
      <c r="T3054" s="315">
        <f t="shared" si="868"/>
        <v>-15000</v>
      </c>
      <c r="U3054" s="252"/>
      <c r="V3054" s="252"/>
      <c r="W3054" s="253"/>
      <c r="X3054" s="313">
        <f t="shared" si="859"/>
        <v>-15000</v>
      </c>
    </row>
    <row r="3055" spans="2:24" ht="18.600000000000001" thickBot="1">
      <c r="B3055" s="140"/>
      <c r="C3055" s="164">
        <v>1020</v>
      </c>
      <c r="D3055" s="165" t="s">
        <v>217</v>
      </c>
      <c r="E3055" s="702"/>
      <c r="F3055" s="449"/>
      <c r="G3055" s="245">
        <v>3000</v>
      </c>
      <c r="H3055" s="245"/>
      <c r="I3055" s="476">
        <f t="shared" si="864"/>
        <v>3000</v>
      </c>
      <c r="J3055" s="243">
        <f t="shared" si="858"/>
        <v>1</v>
      </c>
      <c r="K3055" s="244"/>
      <c r="L3055" s="423"/>
      <c r="M3055" s="252"/>
      <c r="N3055" s="315">
        <f t="shared" si="865"/>
        <v>3000</v>
      </c>
      <c r="O3055" s="424">
        <f t="shared" si="866"/>
        <v>-3000</v>
      </c>
      <c r="P3055" s="244"/>
      <c r="Q3055" s="423"/>
      <c r="R3055" s="252"/>
      <c r="S3055" s="429">
        <f t="shared" si="867"/>
        <v>3000</v>
      </c>
      <c r="T3055" s="315">
        <f t="shared" si="868"/>
        <v>-3000</v>
      </c>
      <c r="U3055" s="252"/>
      <c r="V3055" s="252"/>
      <c r="W3055" s="253"/>
      <c r="X3055" s="313">
        <f t="shared" si="859"/>
        <v>-3000</v>
      </c>
    </row>
    <row r="3056" spans="2:24" ht="18.600000000000001" thickBot="1">
      <c r="B3056" s="136"/>
      <c r="C3056" s="137">
        <v>1030</v>
      </c>
      <c r="D3056" s="145" t="s">
        <v>218</v>
      </c>
      <c r="E3056" s="702"/>
      <c r="F3056" s="449"/>
      <c r="G3056" s="245">
        <v>3000</v>
      </c>
      <c r="H3056" s="245"/>
      <c r="I3056" s="476">
        <f t="shared" si="864"/>
        <v>3000</v>
      </c>
      <c r="J3056" s="243">
        <f t="shared" si="858"/>
        <v>1</v>
      </c>
      <c r="K3056" s="244"/>
      <c r="L3056" s="423"/>
      <c r="M3056" s="252"/>
      <c r="N3056" s="315">
        <f t="shared" si="865"/>
        <v>3000</v>
      </c>
      <c r="O3056" s="424">
        <f t="shared" si="866"/>
        <v>-3000</v>
      </c>
      <c r="P3056" s="244"/>
      <c r="Q3056" s="423"/>
      <c r="R3056" s="252"/>
      <c r="S3056" s="429">
        <f t="shared" si="867"/>
        <v>3000</v>
      </c>
      <c r="T3056" s="315">
        <f t="shared" si="868"/>
        <v>-3000</v>
      </c>
      <c r="U3056" s="252"/>
      <c r="V3056" s="252"/>
      <c r="W3056" s="253"/>
      <c r="X3056" s="313">
        <f t="shared" si="859"/>
        <v>-3000</v>
      </c>
    </row>
    <row r="3057" spans="2:24" ht="18.600000000000001" thickBot="1">
      <c r="B3057" s="136"/>
      <c r="C3057" s="164">
        <v>1051</v>
      </c>
      <c r="D3057" s="167" t="s">
        <v>219</v>
      </c>
      <c r="E3057" s="702"/>
      <c r="F3057" s="449"/>
      <c r="G3057" s="245">
        <v>3000</v>
      </c>
      <c r="H3057" s="245"/>
      <c r="I3057" s="476">
        <f t="shared" si="864"/>
        <v>3000</v>
      </c>
      <c r="J3057" s="243">
        <f t="shared" si="858"/>
        <v>1</v>
      </c>
      <c r="K3057" s="244"/>
      <c r="L3057" s="423"/>
      <c r="M3057" s="252"/>
      <c r="N3057" s="315">
        <f t="shared" si="865"/>
        <v>3000</v>
      </c>
      <c r="O3057" s="424">
        <f t="shared" si="866"/>
        <v>-3000</v>
      </c>
      <c r="P3057" s="244"/>
      <c r="Q3057" s="661"/>
      <c r="R3057" s="665"/>
      <c r="S3057" s="665"/>
      <c r="T3057" s="665"/>
      <c r="U3057" s="665"/>
      <c r="V3057" s="665"/>
      <c r="W3057" s="709"/>
      <c r="X3057" s="313">
        <f t="shared" si="859"/>
        <v>0</v>
      </c>
    </row>
    <row r="3058" spans="2:24" ht="18.600000000000001" hidden="1" thickBot="1">
      <c r="B3058" s="136"/>
      <c r="C3058" s="137">
        <v>1052</v>
      </c>
      <c r="D3058" s="145" t="s">
        <v>220</v>
      </c>
      <c r="E3058" s="702"/>
      <c r="F3058" s="449"/>
      <c r="G3058" s="245"/>
      <c r="H3058" s="245"/>
      <c r="I3058" s="476">
        <f t="shared" si="864"/>
        <v>0</v>
      </c>
      <c r="J3058" s="243" t="str">
        <f t="shared" si="858"/>
        <v/>
      </c>
      <c r="K3058" s="244"/>
      <c r="L3058" s="423"/>
      <c r="M3058" s="252"/>
      <c r="N3058" s="315">
        <f t="shared" si="865"/>
        <v>0</v>
      </c>
      <c r="O3058" s="424">
        <f t="shared" si="866"/>
        <v>0</v>
      </c>
      <c r="P3058" s="244"/>
      <c r="Q3058" s="661"/>
      <c r="R3058" s="665"/>
      <c r="S3058" s="665"/>
      <c r="T3058" s="665"/>
      <c r="U3058" s="665"/>
      <c r="V3058" s="665"/>
      <c r="W3058" s="709"/>
      <c r="X3058" s="313">
        <f t="shared" si="859"/>
        <v>0</v>
      </c>
    </row>
    <row r="3059" spans="2:24" ht="18.600000000000001" hidden="1" thickBot="1">
      <c r="B3059" s="136"/>
      <c r="C3059" s="168">
        <v>1053</v>
      </c>
      <c r="D3059" s="169" t="s">
        <v>1680</v>
      </c>
      <c r="E3059" s="702"/>
      <c r="F3059" s="449"/>
      <c r="G3059" s="245"/>
      <c r="H3059" s="245"/>
      <c r="I3059" s="476">
        <f t="shared" si="864"/>
        <v>0</v>
      </c>
      <c r="J3059" s="243" t="str">
        <f t="shared" si="858"/>
        <v/>
      </c>
      <c r="K3059" s="244"/>
      <c r="L3059" s="423"/>
      <c r="M3059" s="252"/>
      <c r="N3059" s="315">
        <f t="shared" si="865"/>
        <v>0</v>
      </c>
      <c r="O3059" s="424">
        <f t="shared" si="866"/>
        <v>0</v>
      </c>
      <c r="P3059" s="244"/>
      <c r="Q3059" s="661"/>
      <c r="R3059" s="665"/>
      <c r="S3059" s="665"/>
      <c r="T3059" s="665"/>
      <c r="U3059" s="665"/>
      <c r="V3059" s="665"/>
      <c r="W3059" s="709"/>
      <c r="X3059" s="313">
        <f t="shared" si="859"/>
        <v>0</v>
      </c>
    </row>
    <row r="3060" spans="2:24" ht="18.600000000000001" thickBot="1">
      <c r="B3060" s="136"/>
      <c r="C3060" s="137">
        <v>1062</v>
      </c>
      <c r="D3060" s="139" t="s">
        <v>221</v>
      </c>
      <c r="E3060" s="702"/>
      <c r="F3060" s="449"/>
      <c r="G3060" s="245">
        <v>1000</v>
      </c>
      <c r="H3060" s="245"/>
      <c r="I3060" s="476">
        <f t="shared" si="864"/>
        <v>1000</v>
      </c>
      <c r="J3060" s="243">
        <f t="shared" si="858"/>
        <v>1</v>
      </c>
      <c r="K3060" s="244"/>
      <c r="L3060" s="423"/>
      <c r="M3060" s="252"/>
      <c r="N3060" s="315">
        <f t="shared" si="865"/>
        <v>1000</v>
      </c>
      <c r="O3060" s="424">
        <f t="shared" si="866"/>
        <v>-1000</v>
      </c>
      <c r="P3060" s="244"/>
      <c r="Q3060" s="423"/>
      <c r="R3060" s="252"/>
      <c r="S3060" s="429">
        <f>+IF(+(L3060+M3060)&gt;=I3060,+M3060,+(+I3060-L3060))</f>
        <v>1000</v>
      </c>
      <c r="T3060" s="315">
        <f>Q3060+R3060-S3060</f>
        <v>-1000</v>
      </c>
      <c r="U3060" s="252"/>
      <c r="V3060" s="252"/>
      <c r="W3060" s="253"/>
      <c r="X3060" s="313">
        <f t="shared" si="859"/>
        <v>-1000</v>
      </c>
    </row>
    <row r="3061" spans="2:24" ht="18.600000000000001" hidden="1" thickBot="1">
      <c r="B3061" s="136"/>
      <c r="C3061" s="137">
        <v>1063</v>
      </c>
      <c r="D3061" s="139" t="s">
        <v>222</v>
      </c>
      <c r="E3061" s="702"/>
      <c r="F3061" s="449"/>
      <c r="G3061" s="245"/>
      <c r="H3061" s="245"/>
      <c r="I3061" s="476">
        <f t="shared" si="864"/>
        <v>0</v>
      </c>
      <c r="J3061" s="243" t="str">
        <f t="shared" si="858"/>
        <v/>
      </c>
      <c r="K3061" s="244"/>
      <c r="L3061" s="423"/>
      <c r="M3061" s="252"/>
      <c r="N3061" s="315">
        <f t="shared" si="865"/>
        <v>0</v>
      </c>
      <c r="O3061" s="424">
        <f t="shared" si="866"/>
        <v>0</v>
      </c>
      <c r="P3061" s="244"/>
      <c r="Q3061" s="661"/>
      <c r="R3061" s="665"/>
      <c r="S3061" s="665"/>
      <c r="T3061" s="665"/>
      <c r="U3061" s="665"/>
      <c r="V3061" s="665"/>
      <c r="W3061" s="709"/>
      <c r="X3061" s="313">
        <f t="shared" si="859"/>
        <v>0</v>
      </c>
    </row>
    <row r="3062" spans="2:24" ht="18.600000000000001" hidden="1" thickBot="1">
      <c r="B3062" s="136"/>
      <c r="C3062" s="168">
        <v>1069</v>
      </c>
      <c r="D3062" s="170" t="s">
        <v>223</v>
      </c>
      <c r="E3062" s="702"/>
      <c r="F3062" s="449"/>
      <c r="G3062" s="245"/>
      <c r="H3062" s="245"/>
      <c r="I3062" s="476">
        <f t="shared" si="864"/>
        <v>0</v>
      </c>
      <c r="J3062" s="243" t="str">
        <f t="shared" ref="J3062:J3093" si="869">(IF($E3062&lt;&gt;0,$J$2,IF($I3062&lt;&gt;0,$J$2,"")))</f>
        <v/>
      </c>
      <c r="K3062" s="244"/>
      <c r="L3062" s="423"/>
      <c r="M3062" s="252"/>
      <c r="N3062" s="315">
        <f t="shared" si="865"/>
        <v>0</v>
      </c>
      <c r="O3062" s="424">
        <f t="shared" si="866"/>
        <v>0</v>
      </c>
      <c r="P3062" s="244"/>
      <c r="Q3062" s="423"/>
      <c r="R3062" s="252"/>
      <c r="S3062" s="429">
        <f>+IF(+(L3062+M3062)&gt;=I3062,+M3062,+(+I3062-L3062))</f>
        <v>0</v>
      </c>
      <c r="T3062" s="315">
        <f>Q3062+R3062-S3062</f>
        <v>0</v>
      </c>
      <c r="U3062" s="252"/>
      <c r="V3062" s="252"/>
      <c r="W3062" s="253"/>
      <c r="X3062" s="313">
        <f t="shared" ref="X3062:X3093" si="870">T3062-U3062-V3062-W3062</f>
        <v>0</v>
      </c>
    </row>
    <row r="3063" spans="2:24" ht="31.8" hidden="1" thickBot="1">
      <c r="B3063" s="140"/>
      <c r="C3063" s="137">
        <v>1091</v>
      </c>
      <c r="D3063" s="145" t="s">
        <v>224</v>
      </c>
      <c r="E3063" s="702"/>
      <c r="F3063" s="449"/>
      <c r="G3063" s="245"/>
      <c r="H3063" s="245"/>
      <c r="I3063" s="476">
        <f t="shared" si="864"/>
        <v>0</v>
      </c>
      <c r="J3063" s="243" t="str">
        <f t="shared" si="869"/>
        <v/>
      </c>
      <c r="K3063" s="244"/>
      <c r="L3063" s="423"/>
      <c r="M3063" s="252"/>
      <c r="N3063" s="315">
        <f t="shared" si="865"/>
        <v>0</v>
      </c>
      <c r="O3063" s="424">
        <f t="shared" si="866"/>
        <v>0</v>
      </c>
      <c r="P3063" s="244"/>
      <c r="Q3063" s="423"/>
      <c r="R3063" s="252"/>
      <c r="S3063" s="429">
        <f>+IF(+(L3063+M3063)&gt;=I3063,+M3063,+(+I3063-L3063))</f>
        <v>0</v>
      </c>
      <c r="T3063" s="315">
        <f>Q3063+R3063-S3063</f>
        <v>0</v>
      </c>
      <c r="U3063" s="252"/>
      <c r="V3063" s="252"/>
      <c r="W3063" s="253"/>
      <c r="X3063" s="313">
        <f t="shared" si="870"/>
        <v>0</v>
      </c>
    </row>
    <row r="3064" spans="2:24" ht="18.600000000000001" hidden="1" thickBot="1">
      <c r="B3064" s="136"/>
      <c r="C3064" s="137">
        <v>1092</v>
      </c>
      <c r="D3064" s="145" t="s">
        <v>351</v>
      </c>
      <c r="E3064" s="702"/>
      <c r="F3064" s="449"/>
      <c r="G3064" s="245"/>
      <c r="H3064" s="245"/>
      <c r="I3064" s="476">
        <f t="shared" si="864"/>
        <v>0</v>
      </c>
      <c r="J3064" s="243" t="str">
        <f t="shared" si="869"/>
        <v/>
      </c>
      <c r="K3064" s="244"/>
      <c r="L3064" s="423"/>
      <c r="M3064" s="252"/>
      <c r="N3064" s="315">
        <f t="shared" si="865"/>
        <v>0</v>
      </c>
      <c r="O3064" s="424">
        <f t="shared" si="866"/>
        <v>0</v>
      </c>
      <c r="P3064" s="244"/>
      <c r="Q3064" s="661"/>
      <c r="R3064" s="665"/>
      <c r="S3064" s="665"/>
      <c r="T3064" s="665"/>
      <c r="U3064" s="665"/>
      <c r="V3064" s="665"/>
      <c r="W3064" s="709"/>
      <c r="X3064" s="313">
        <f t="shared" si="870"/>
        <v>0</v>
      </c>
    </row>
    <row r="3065" spans="2:24" ht="18.600000000000001" hidden="1" thickBot="1">
      <c r="B3065" s="136"/>
      <c r="C3065" s="142">
        <v>1098</v>
      </c>
      <c r="D3065" s="146" t="s">
        <v>225</v>
      </c>
      <c r="E3065" s="702"/>
      <c r="F3065" s="449"/>
      <c r="G3065" s="245"/>
      <c r="H3065" s="245"/>
      <c r="I3065" s="476">
        <f t="shared" si="864"/>
        <v>0</v>
      </c>
      <c r="J3065" s="243" t="str">
        <f t="shared" si="869"/>
        <v/>
      </c>
      <c r="K3065" s="244"/>
      <c r="L3065" s="423"/>
      <c r="M3065" s="252"/>
      <c r="N3065" s="315">
        <f t="shared" si="865"/>
        <v>0</v>
      </c>
      <c r="O3065" s="424">
        <f t="shared" si="866"/>
        <v>0</v>
      </c>
      <c r="P3065" s="244"/>
      <c r="Q3065" s="423"/>
      <c r="R3065" s="252"/>
      <c r="S3065" s="429">
        <f>+IF(+(L3065+M3065)&gt;=I3065,+M3065,+(+I3065-L3065))</f>
        <v>0</v>
      </c>
      <c r="T3065" s="315">
        <f>Q3065+R3065-S3065</f>
        <v>0</v>
      </c>
      <c r="U3065" s="252"/>
      <c r="V3065" s="252"/>
      <c r="W3065" s="253"/>
      <c r="X3065" s="313">
        <f t="shared" si="870"/>
        <v>0</v>
      </c>
    </row>
    <row r="3066" spans="2:24" ht="18.600000000000001" hidden="1" thickBot="1">
      <c r="B3066" s="684">
        <v>1900</v>
      </c>
      <c r="C3066" s="946" t="s">
        <v>285</v>
      </c>
      <c r="D3066" s="946"/>
      <c r="E3066" s="685"/>
      <c r="F3066" s="686">
        <f>SUM(F3067:F3069)</f>
        <v>0</v>
      </c>
      <c r="G3066" s="687">
        <f>SUM(G3067:G3069)</f>
        <v>0</v>
      </c>
      <c r="H3066" s="687">
        <f>SUM(H3067:H3069)</f>
        <v>0</v>
      </c>
      <c r="I3066" s="687">
        <f>SUM(I3067:I3069)</f>
        <v>0</v>
      </c>
      <c r="J3066" s="243" t="str">
        <f t="shared" si="869"/>
        <v/>
      </c>
      <c r="K3066" s="244"/>
      <c r="L3066" s="316">
        <f>SUM(L3067:L3069)</f>
        <v>0</v>
      </c>
      <c r="M3066" s="317">
        <f>SUM(M3067:M3069)</f>
        <v>0</v>
      </c>
      <c r="N3066" s="425">
        <f>SUM(N3067:N3069)</f>
        <v>0</v>
      </c>
      <c r="O3066" s="426">
        <f>SUM(O3067:O3069)</f>
        <v>0</v>
      </c>
      <c r="P3066" s="244"/>
      <c r="Q3066" s="663"/>
      <c r="R3066" s="664"/>
      <c r="S3066" s="664"/>
      <c r="T3066" s="664"/>
      <c r="U3066" s="664"/>
      <c r="V3066" s="664"/>
      <c r="W3066" s="710"/>
      <c r="X3066" s="313">
        <f t="shared" si="870"/>
        <v>0</v>
      </c>
    </row>
    <row r="3067" spans="2:24" ht="18.600000000000001" hidden="1" thickBot="1">
      <c r="B3067" s="136"/>
      <c r="C3067" s="144">
        <v>1901</v>
      </c>
      <c r="D3067" s="138" t="s">
        <v>286</v>
      </c>
      <c r="E3067" s="702"/>
      <c r="F3067" s="449"/>
      <c r="G3067" s="245"/>
      <c r="H3067" s="245"/>
      <c r="I3067" s="476">
        <f>F3067+G3067+H3067</f>
        <v>0</v>
      </c>
      <c r="J3067" s="243" t="str">
        <f t="shared" si="869"/>
        <v/>
      </c>
      <c r="K3067" s="244"/>
      <c r="L3067" s="423"/>
      <c r="M3067" s="252"/>
      <c r="N3067" s="315">
        <f>I3067</f>
        <v>0</v>
      </c>
      <c r="O3067" s="424">
        <f>L3067+M3067-N3067</f>
        <v>0</v>
      </c>
      <c r="P3067" s="244"/>
      <c r="Q3067" s="661"/>
      <c r="R3067" s="665"/>
      <c r="S3067" s="665"/>
      <c r="T3067" s="665"/>
      <c r="U3067" s="665"/>
      <c r="V3067" s="665"/>
      <c r="W3067" s="709"/>
      <c r="X3067" s="313">
        <f t="shared" si="870"/>
        <v>0</v>
      </c>
    </row>
    <row r="3068" spans="2:24" ht="18.600000000000001" hidden="1" thickBot="1">
      <c r="B3068" s="136"/>
      <c r="C3068" s="137">
        <v>1981</v>
      </c>
      <c r="D3068" s="139" t="s">
        <v>287</v>
      </c>
      <c r="E3068" s="702"/>
      <c r="F3068" s="449"/>
      <c r="G3068" s="245"/>
      <c r="H3068" s="245"/>
      <c r="I3068" s="476">
        <f>F3068+G3068+H3068</f>
        <v>0</v>
      </c>
      <c r="J3068" s="243" t="str">
        <f t="shared" si="869"/>
        <v/>
      </c>
      <c r="K3068" s="244"/>
      <c r="L3068" s="423"/>
      <c r="M3068" s="252"/>
      <c r="N3068" s="315">
        <f>I3068</f>
        <v>0</v>
      </c>
      <c r="O3068" s="424">
        <f>L3068+M3068-N3068</f>
        <v>0</v>
      </c>
      <c r="P3068" s="244"/>
      <c r="Q3068" s="661"/>
      <c r="R3068" s="665"/>
      <c r="S3068" s="665"/>
      <c r="T3068" s="665"/>
      <c r="U3068" s="665"/>
      <c r="V3068" s="665"/>
      <c r="W3068" s="709"/>
      <c r="X3068" s="313">
        <f t="shared" si="870"/>
        <v>0</v>
      </c>
    </row>
    <row r="3069" spans="2:24" ht="18.600000000000001" hidden="1" thickBot="1">
      <c r="B3069" s="136"/>
      <c r="C3069" s="142">
        <v>1991</v>
      </c>
      <c r="D3069" s="141" t="s">
        <v>288</v>
      </c>
      <c r="E3069" s="702"/>
      <c r="F3069" s="449"/>
      <c r="G3069" s="245"/>
      <c r="H3069" s="245"/>
      <c r="I3069" s="476">
        <f>F3069+G3069+H3069</f>
        <v>0</v>
      </c>
      <c r="J3069" s="243" t="str">
        <f t="shared" si="869"/>
        <v/>
      </c>
      <c r="K3069" s="244"/>
      <c r="L3069" s="423"/>
      <c r="M3069" s="252"/>
      <c r="N3069" s="315">
        <f>I3069</f>
        <v>0</v>
      </c>
      <c r="O3069" s="424">
        <f>L3069+M3069-N3069</f>
        <v>0</v>
      </c>
      <c r="P3069" s="244"/>
      <c r="Q3069" s="661"/>
      <c r="R3069" s="665"/>
      <c r="S3069" s="665"/>
      <c r="T3069" s="665"/>
      <c r="U3069" s="665"/>
      <c r="V3069" s="665"/>
      <c r="W3069" s="709"/>
      <c r="X3069" s="313">
        <f t="shared" si="870"/>
        <v>0</v>
      </c>
    </row>
    <row r="3070" spans="2:24" ht="18.600000000000001" hidden="1" thickBot="1">
      <c r="B3070" s="684">
        <v>2100</v>
      </c>
      <c r="C3070" s="946" t="s">
        <v>1066</v>
      </c>
      <c r="D3070" s="946"/>
      <c r="E3070" s="685"/>
      <c r="F3070" s="686">
        <f>SUM(F3071:F3075)</f>
        <v>0</v>
      </c>
      <c r="G3070" s="687">
        <f>SUM(G3071:G3075)</f>
        <v>0</v>
      </c>
      <c r="H3070" s="687">
        <f>SUM(H3071:H3075)</f>
        <v>0</v>
      </c>
      <c r="I3070" s="687">
        <f>SUM(I3071:I3075)</f>
        <v>0</v>
      </c>
      <c r="J3070" s="243" t="str">
        <f t="shared" si="869"/>
        <v/>
      </c>
      <c r="K3070" s="244"/>
      <c r="L3070" s="316">
        <f>SUM(L3071:L3075)</f>
        <v>0</v>
      </c>
      <c r="M3070" s="317">
        <f>SUM(M3071:M3075)</f>
        <v>0</v>
      </c>
      <c r="N3070" s="425">
        <f>SUM(N3071:N3075)</f>
        <v>0</v>
      </c>
      <c r="O3070" s="426">
        <f>SUM(O3071:O3075)</f>
        <v>0</v>
      </c>
      <c r="P3070" s="244"/>
      <c r="Q3070" s="663"/>
      <c r="R3070" s="664"/>
      <c r="S3070" s="664"/>
      <c r="T3070" s="664"/>
      <c r="U3070" s="664"/>
      <c r="V3070" s="664"/>
      <c r="W3070" s="710"/>
      <c r="X3070" s="313">
        <f t="shared" si="870"/>
        <v>0</v>
      </c>
    </row>
    <row r="3071" spans="2:24" ht="18.600000000000001" hidden="1" thickBot="1">
      <c r="B3071" s="136"/>
      <c r="C3071" s="144">
        <v>2110</v>
      </c>
      <c r="D3071" s="147" t="s">
        <v>226</v>
      </c>
      <c r="E3071" s="702"/>
      <c r="F3071" s="449"/>
      <c r="G3071" s="245"/>
      <c r="H3071" s="245"/>
      <c r="I3071" s="476">
        <f>F3071+G3071+H3071</f>
        <v>0</v>
      </c>
      <c r="J3071" s="243" t="str">
        <f t="shared" si="869"/>
        <v/>
      </c>
      <c r="K3071" s="244"/>
      <c r="L3071" s="423"/>
      <c r="M3071" s="252"/>
      <c r="N3071" s="315">
        <f>I3071</f>
        <v>0</v>
      </c>
      <c r="O3071" s="424">
        <f>L3071+M3071-N3071</f>
        <v>0</v>
      </c>
      <c r="P3071" s="244"/>
      <c r="Q3071" s="661"/>
      <c r="R3071" s="665"/>
      <c r="S3071" s="665"/>
      <c r="T3071" s="665"/>
      <c r="U3071" s="665"/>
      <c r="V3071" s="665"/>
      <c r="W3071" s="709"/>
      <c r="X3071" s="313">
        <f t="shared" si="870"/>
        <v>0</v>
      </c>
    </row>
    <row r="3072" spans="2:24" ht="18.600000000000001" hidden="1" thickBot="1">
      <c r="B3072" s="171"/>
      <c r="C3072" s="137">
        <v>2120</v>
      </c>
      <c r="D3072" s="159" t="s">
        <v>227</v>
      </c>
      <c r="E3072" s="702"/>
      <c r="F3072" s="449"/>
      <c r="G3072" s="245"/>
      <c r="H3072" s="245"/>
      <c r="I3072" s="476">
        <f>F3072+G3072+H3072</f>
        <v>0</v>
      </c>
      <c r="J3072" s="243" t="str">
        <f t="shared" si="869"/>
        <v/>
      </c>
      <c r="K3072" s="244"/>
      <c r="L3072" s="423"/>
      <c r="M3072" s="252"/>
      <c r="N3072" s="315">
        <f>I3072</f>
        <v>0</v>
      </c>
      <c r="O3072" s="424">
        <f>L3072+M3072-N3072</f>
        <v>0</v>
      </c>
      <c r="P3072" s="244"/>
      <c r="Q3072" s="661"/>
      <c r="R3072" s="665"/>
      <c r="S3072" s="665"/>
      <c r="T3072" s="665"/>
      <c r="U3072" s="665"/>
      <c r="V3072" s="665"/>
      <c r="W3072" s="709"/>
      <c r="X3072" s="313">
        <f t="shared" si="870"/>
        <v>0</v>
      </c>
    </row>
    <row r="3073" spans="2:24" ht="18.600000000000001" hidden="1" thickBot="1">
      <c r="B3073" s="171"/>
      <c r="C3073" s="137">
        <v>2125</v>
      </c>
      <c r="D3073" s="156" t="s">
        <v>1059</v>
      </c>
      <c r="E3073" s="702"/>
      <c r="F3073" s="592">
        <v>0</v>
      </c>
      <c r="G3073" s="592">
        <v>0</v>
      </c>
      <c r="H3073" s="592">
        <v>0</v>
      </c>
      <c r="I3073" s="476">
        <f>F3073+G3073+H3073</f>
        <v>0</v>
      </c>
      <c r="J3073" s="243" t="str">
        <f t="shared" si="869"/>
        <v/>
      </c>
      <c r="K3073" s="244"/>
      <c r="L3073" s="423"/>
      <c r="M3073" s="252"/>
      <c r="N3073" s="315">
        <f>I3073</f>
        <v>0</v>
      </c>
      <c r="O3073" s="424">
        <f>L3073+M3073-N3073</f>
        <v>0</v>
      </c>
      <c r="P3073" s="244"/>
      <c r="Q3073" s="661"/>
      <c r="R3073" s="665"/>
      <c r="S3073" s="665"/>
      <c r="T3073" s="665"/>
      <c r="U3073" s="665"/>
      <c r="V3073" s="665"/>
      <c r="W3073" s="709"/>
      <c r="X3073" s="313">
        <f t="shared" si="870"/>
        <v>0</v>
      </c>
    </row>
    <row r="3074" spans="2:24" ht="18.600000000000001" hidden="1" thickBot="1">
      <c r="B3074" s="143"/>
      <c r="C3074" s="137">
        <v>2140</v>
      </c>
      <c r="D3074" s="159" t="s">
        <v>229</v>
      </c>
      <c r="E3074" s="702"/>
      <c r="F3074" s="592">
        <v>0</v>
      </c>
      <c r="G3074" s="592">
        <v>0</v>
      </c>
      <c r="H3074" s="592">
        <v>0</v>
      </c>
      <c r="I3074" s="476">
        <f>F3074+G3074+H3074</f>
        <v>0</v>
      </c>
      <c r="J3074" s="243" t="str">
        <f t="shared" si="869"/>
        <v/>
      </c>
      <c r="K3074" s="244"/>
      <c r="L3074" s="423"/>
      <c r="M3074" s="252"/>
      <c r="N3074" s="315">
        <f>I3074</f>
        <v>0</v>
      </c>
      <c r="O3074" s="424">
        <f>L3074+M3074-N3074</f>
        <v>0</v>
      </c>
      <c r="P3074" s="244"/>
      <c r="Q3074" s="661"/>
      <c r="R3074" s="665"/>
      <c r="S3074" s="665"/>
      <c r="T3074" s="665"/>
      <c r="U3074" s="665"/>
      <c r="V3074" s="665"/>
      <c r="W3074" s="709"/>
      <c r="X3074" s="313">
        <f t="shared" si="870"/>
        <v>0</v>
      </c>
    </row>
    <row r="3075" spans="2:24" ht="18.600000000000001" hidden="1" thickBot="1">
      <c r="B3075" s="136"/>
      <c r="C3075" s="142">
        <v>2190</v>
      </c>
      <c r="D3075" s="491" t="s">
        <v>230</v>
      </c>
      <c r="E3075" s="702"/>
      <c r="F3075" s="449"/>
      <c r="G3075" s="245"/>
      <c r="H3075" s="245"/>
      <c r="I3075" s="476">
        <f>F3075+G3075+H3075</f>
        <v>0</v>
      </c>
      <c r="J3075" s="243" t="str">
        <f t="shared" si="869"/>
        <v/>
      </c>
      <c r="K3075" s="244"/>
      <c r="L3075" s="423"/>
      <c r="M3075" s="252"/>
      <c r="N3075" s="315">
        <f>I3075</f>
        <v>0</v>
      </c>
      <c r="O3075" s="424">
        <f>L3075+M3075-N3075</f>
        <v>0</v>
      </c>
      <c r="P3075" s="244"/>
      <c r="Q3075" s="661"/>
      <c r="R3075" s="665"/>
      <c r="S3075" s="665"/>
      <c r="T3075" s="665"/>
      <c r="U3075" s="665"/>
      <c r="V3075" s="665"/>
      <c r="W3075" s="709"/>
      <c r="X3075" s="313">
        <f t="shared" si="870"/>
        <v>0</v>
      </c>
    </row>
    <row r="3076" spans="2:24" ht="18.600000000000001" hidden="1" thickBot="1">
      <c r="B3076" s="684">
        <v>2200</v>
      </c>
      <c r="C3076" s="946" t="s">
        <v>231</v>
      </c>
      <c r="D3076" s="946"/>
      <c r="E3076" s="685"/>
      <c r="F3076" s="686">
        <f>SUM(F3077:F3078)</f>
        <v>0</v>
      </c>
      <c r="G3076" s="687">
        <f>SUM(G3077:G3078)</f>
        <v>0</v>
      </c>
      <c r="H3076" s="687">
        <f>SUM(H3077:H3078)</f>
        <v>0</v>
      </c>
      <c r="I3076" s="687">
        <f>SUM(I3077:I3078)</f>
        <v>0</v>
      </c>
      <c r="J3076" s="243" t="str">
        <f t="shared" si="869"/>
        <v/>
      </c>
      <c r="K3076" s="244"/>
      <c r="L3076" s="316">
        <f>SUM(L3077:L3078)</f>
        <v>0</v>
      </c>
      <c r="M3076" s="317">
        <f>SUM(M3077:M3078)</f>
        <v>0</v>
      </c>
      <c r="N3076" s="425">
        <f>SUM(N3077:N3078)</f>
        <v>0</v>
      </c>
      <c r="O3076" s="426">
        <f>SUM(O3077:O3078)</f>
        <v>0</v>
      </c>
      <c r="P3076" s="244"/>
      <c r="Q3076" s="663"/>
      <c r="R3076" s="664"/>
      <c r="S3076" s="664"/>
      <c r="T3076" s="664"/>
      <c r="U3076" s="664"/>
      <c r="V3076" s="664"/>
      <c r="W3076" s="710"/>
      <c r="X3076" s="313">
        <f t="shared" si="870"/>
        <v>0</v>
      </c>
    </row>
    <row r="3077" spans="2:24" ht="18.600000000000001" hidden="1" thickBot="1">
      <c r="B3077" s="136"/>
      <c r="C3077" s="137">
        <v>2221</v>
      </c>
      <c r="D3077" s="139" t="s">
        <v>1439</v>
      </c>
      <c r="E3077" s="702"/>
      <c r="F3077" s="449"/>
      <c r="G3077" s="245"/>
      <c r="H3077" s="245"/>
      <c r="I3077" s="476">
        <f>F3077+G3077+H3077</f>
        <v>0</v>
      </c>
      <c r="J3077" s="243" t="str">
        <f t="shared" si="869"/>
        <v/>
      </c>
      <c r="K3077" s="244"/>
      <c r="L3077" s="423"/>
      <c r="M3077" s="252"/>
      <c r="N3077" s="315">
        <f t="shared" ref="N3077:N3085" si="871">I3077</f>
        <v>0</v>
      </c>
      <c r="O3077" s="424">
        <f t="shared" ref="O3077:O3085" si="872">L3077+M3077-N3077</f>
        <v>0</v>
      </c>
      <c r="P3077" s="244"/>
      <c r="Q3077" s="661"/>
      <c r="R3077" s="665"/>
      <c r="S3077" s="665"/>
      <c r="T3077" s="665"/>
      <c r="U3077" s="665"/>
      <c r="V3077" s="665"/>
      <c r="W3077" s="709"/>
      <c r="X3077" s="313">
        <f t="shared" si="870"/>
        <v>0</v>
      </c>
    </row>
    <row r="3078" spans="2:24" ht="18.600000000000001" hidden="1" thickBot="1">
      <c r="B3078" s="136"/>
      <c r="C3078" s="142">
        <v>2224</v>
      </c>
      <c r="D3078" s="141" t="s">
        <v>232</v>
      </c>
      <c r="E3078" s="702"/>
      <c r="F3078" s="449"/>
      <c r="G3078" s="245"/>
      <c r="H3078" s="245"/>
      <c r="I3078" s="476">
        <f>F3078+G3078+H3078</f>
        <v>0</v>
      </c>
      <c r="J3078" s="243" t="str">
        <f t="shared" si="869"/>
        <v/>
      </c>
      <c r="K3078" s="244"/>
      <c r="L3078" s="423"/>
      <c r="M3078" s="252"/>
      <c r="N3078" s="315">
        <f t="shared" si="871"/>
        <v>0</v>
      </c>
      <c r="O3078" s="424">
        <f t="shared" si="872"/>
        <v>0</v>
      </c>
      <c r="P3078" s="244"/>
      <c r="Q3078" s="661"/>
      <c r="R3078" s="665"/>
      <c r="S3078" s="665"/>
      <c r="T3078" s="665"/>
      <c r="U3078" s="665"/>
      <c r="V3078" s="665"/>
      <c r="W3078" s="709"/>
      <c r="X3078" s="313">
        <f t="shared" si="870"/>
        <v>0</v>
      </c>
    </row>
    <row r="3079" spans="2:24" ht="18.600000000000001" hidden="1" thickBot="1">
      <c r="B3079" s="684">
        <v>2500</v>
      </c>
      <c r="C3079" s="949" t="s">
        <v>233</v>
      </c>
      <c r="D3079" s="949"/>
      <c r="E3079" s="685"/>
      <c r="F3079" s="688"/>
      <c r="G3079" s="689"/>
      <c r="H3079" s="689"/>
      <c r="I3079" s="690">
        <f>F3079+G3079+H3079</f>
        <v>0</v>
      </c>
      <c r="J3079" s="243" t="str">
        <f t="shared" si="869"/>
        <v/>
      </c>
      <c r="K3079" s="244"/>
      <c r="L3079" s="428"/>
      <c r="M3079" s="254"/>
      <c r="N3079" s="315">
        <f t="shared" si="871"/>
        <v>0</v>
      </c>
      <c r="O3079" s="424">
        <f t="shared" si="872"/>
        <v>0</v>
      </c>
      <c r="P3079" s="244"/>
      <c r="Q3079" s="663"/>
      <c r="R3079" s="664"/>
      <c r="S3079" s="665"/>
      <c r="T3079" s="665"/>
      <c r="U3079" s="664"/>
      <c r="V3079" s="665"/>
      <c r="W3079" s="709"/>
      <c r="X3079" s="313">
        <f t="shared" si="870"/>
        <v>0</v>
      </c>
    </row>
    <row r="3080" spans="2:24" ht="18.600000000000001" hidden="1" thickBot="1">
      <c r="B3080" s="684">
        <v>2600</v>
      </c>
      <c r="C3080" s="952" t="s">
        <v>234</v>
      </c>
      <c r="D3080" s="962"/>
      <c r="E3080" s="685"/>
      <c r="F3080" s="688"/>
      <c r="G3080" s="689"/>
      <c r="H3080" s="689"/>
      <c r="I3080" s="690">
        <f>F3080+G3080+H3080</f>
        <v>0</v>
      </c>
      <c r="J3080" s="243" t="str">
        <f t="shared" si="869"/>
        <v/>
      </c>
      <c r="K3080" s="244"/>
      <c r="L3080" s="428"/>
      <c r="M3080" s="254"/>
      <c r="N3080" s="315">
        <f t="shared" si="871"/>
        <v>0</v>
      </c>
      <c r="O3080" s="424">
        <f t="shared" si="872"/>
        <v>0</v>
      </c>
      <c r="P3080" s="244"/>
      <c r="Q3080" s="663"/>
      <c r="R3080" s="664"/>
      <c r="S3080" s="665"/>
      <c r="T3080" s="665"/>
      <c r="U3080" s="664"/>
      <c r="V3080" s="665"/>
      <c r="W3080" s="709"/>
      <c r="X3080" s="313">
        <f t="shared" si="870"/>
        <v>0</v>
      </c>
    </row>
    <row r="3081" spans="2:24" ht="18.600000000000001" hidden="1" thickBot="1">
      <c r="B3081" s="684">
        <v>2700</v>
      </c>
      <c r="C3081" s="952" t="s">
        <v>235</v>
      </c>
      <c r="D3081" s="962"/>
      <c r="E3081" s="685"/>
      <c r="F3081" s="688"/>
      <c r="G3081" s="689"/>
      <c r="H3081" s="689"/>
      <c r="I3081" s="690">
        <f>F3081+G3081+H3081</f>
        <v>0</v>
      </c>
      <c r="J3081" s="243" t="str">
        <f t="shared" si="869"/>
        <v/>
      </c>
      <c r="K3081" s="244"/>
      <c r="L3081" s="428"/>
      <c r="M3081" s="254"/>
      <c r="N3081" s="315">
        <f t="shared" si="871"/>
        <v>0</v>
      </c>
      <c r="O3081" s="424">
        <f t="shared" si="872"/>
        <v>0</v>
      </c>
      <c r="P3081" s="244"/>
      <c r="Q3081" s="663"/>
      <c r="R3081" s="664"/>
      <c r="S3081" s="665"/>
      <c r="T3081" s="665"/>
      <c r="U3081" s="664"/>
      <c r="V3081" s="665"/>
      <c r="W3081" s="709"/>
      <c r="X3081" s="313">
        <f t="shared" si="870"/>
        <v>0</v>
      </c>
    </row>
    <row r="3082" spans="2:24" ht="18.600000000000001" hidden="1" thickBot="1">
      <c r="B3082" s="684">
        <v>2800</v>
      </c>
      <c r="C3082" s="952" t="s">
        <v>1681</v>
      </c>
      <c r="D3082" s="962"/>
      <c r="E3082" s="685"/>
      <c r="F3082" s="686">
        <f>SUM(F3083:F3085)</f>
        <v>0</v>
      </c>
      <c r="G3082" s="687">
        <f>SUM(G3083:G3085)</f>
        <v>0</v>
      </c>
      <c r="H3082" s="687">
        <f>SUM(H3083:H3085)</f>
        <v>0</v>
      </c>
      <c r="I3082" s="687">
        <f>SUM(I3083:I3085)</f>
        <v>0</v>
      </c>
      <c r="J3082" s="243" t="str">
        <f t="shared" si="869"/>
        <v/>
      </c>
      <c r="K3082" s="244"/>
      <c r="L3082" s="428"/>
      <c r="M3082" s="254"/>
      <c r="N3082" s="315">
        <f t="shared" si="871"/>
        <v>0</v>
      </c>
      <c r="O3082" s="424">
        <f t="shared" si="872"/>
        <v>0</v>
      </c>
      <c r="P3082" s="244"/>
      <c r="Q3082" s="663"/>
      <c r="R3082" s="664"/>
      <c r="S3082" s="665"/>
      <c r="T3082" s="665"/>
      <c r="U3082" s="664"/>
      <c r="V3082" s="665"/>
      <c r="W3082" s="709"/>
      <c r="X3082" s="313">
        <f t="shared" si="870"/>
        <v>0</v>
      </c>
    </row>
    <row r="3083" spans="2:24" ht="18.600000000000001" hidden="1" thickBot="1">
      <c r="B3083" s="136"/>
      <c r="C3083" s="144">
        <v>2810</v>
      </c>
      <c r="D3083" s="138" t="s">
        <v>1880</v>
      </c>
      <c r="E3083" s="702"/>
      <c r="F3083" s="449"/>
      <c r="G3083" s="245"/>
      <c r="H3083" s="245"/>
      <c r="I3083" s="476"/>
      <c r="J3083" s="243" t="str">
        <f t="shared" si="869"/>
        <v/>
      </c>
      <c r="K3083" s="244"/>
      <c r="L3083" s="423"/>
      <c r="M3083" s="252"/>
      <c r="N3083" s="315">
        <f t="shared" si="871"/>
        <v>0</v>
      </c>
      <c r="O3083" s="424">
        <f t="shared" si="872"/>
        <v>0</v>
      </c>
      <c r="P3083" s="244"/>
      <c r="Q3083" s="661"/>
      <c r="R3083" s="665"/>
      <c r="S3083" s="665"/>
      <c r="T3083" s="665"/>
      <c r="U3083" s="665"/>
      <c r="V3083" s="665"/>
      <c r="W3083" s="709"/>
      <c r="X3083" s="313">
        <f t="shared" si="870"/>
        <v>0</v>
      </c>
    </row>
    <row r="3084" spans="2:24" ht="18.600000000000001" hidden="1" thickBot="1">
      <c r="B3084" s="136"/>
      <c r="C3084" s="137">
        <v>2820</v>
      </c>
      <c r="D3084" s="139" t="s">
        <v>1881</v>
      </c>
      <c r="E3084" s="702"/>
      <c r="F3084" s="449"/>
      <c r="G3084" s="245"/>
      <c r="H3084" s="245"/>
      <c r="I3084" s="476">
        <f>F3084+G3084+H3084</f>
        <v>0</v>
      </c>
      <c r="J3084" s="243" t="str">
        <f t="shared" si="869"/>
        <v/>
      </c>
      <c r="K3084" s="244"/>
      <c r="L3084" s="423"/>
      <c r="M3084" s="252"/>
      <c r="N3084" s="315">
        <f t="shared" si="871"/>
        <v>0</v>
      </c>
      <c r="O3084" s="424">
        <f t="shared" si="872"/>
        <v>0</v>
      </c>
      <c r="P3084" s="244"/>
      <c r="Q3084" s="661"/>
      <c r="R3084" s="665"/>
      <c r="S3084" s="665"/>
      <c r="T3084" s="665"/>
      <c r="U3084" s="665"/>
      <c r="V3084" s="665"/>
      <c r="W3084" s="709"/>
      <c r="X3084" s="313">
        <f t="shared" si="870"/>
        <v>0</v>
      </c>
    </row>
    <row r="3085" spans="2:24" ht="31.8" hidden="1" thickBot="1">
      <c r="B3085" s="136"/>
      <c r="C3085" s="142">
        <v>2890</v>
      </c>
      <c r="D3085" s="141" t="s">
        <v>1882</v>
      </c>
      <c r="E3085" s="702"/>
      <c r="F3085" s="449"/>
      <c r="G3085" s="245"/>
      <c r="H3085" s="245"/>
      <c r="I3085" s="476">
        <f>F3085+G3085+H3085</f>
        <v>0</v>
      </c>
      <c r="J3085" s="243" t="str">
        <f t="shared" si="869"/>
        <v/>
      </c>
      <c r="K3085" s="244"/>
      <c r="L3085" s="423"/>
      <c r="M3085" s="252"/>
      <c r="N3085" s="315">
        <f t="shared" si="871"/>
        <v>0</v>
      </c>
      <c r="O3085" s="424">
        <f t="shared" si="872"/>
        <v>0</v>
      </c>
      <c r="P3085" s="244"/>
      <c r="Q3085" s="661"/>
      <c r="R3085" s="665"/>
      <c r="S3085" s="665"/>
      <c r="T3085" s="665"/>
      <c r="U3085" s="665"/>
      <c r="V3085" s="665"/>
      <c r="W3085" s="709"/>
      <c r="X3085" s="313">
        <f t="shared" si="870"/>
        <v>0</v>
      </c>
    </row>
    <row r="3086" spans="2:24" ht="18.600000000000001" hidden="1" thickBot="1">
      <c r="B3086" s="684">
        <v>2900</v>
      </c>
      <c r="C3086" s="948" t="s">
        <v>236</v>
      </c>
      <c r="D3086" s="966"/>
      <c r="E3086" s="685"/>
      <c r="F3086" s="686">
        <f>SUM(F3087:F3094)</f>
        <v>0</v>
      </c>
      <c r="G3086" s="687">
        <f>SUM(G3087:G3094)</f>
        <v>0</v>
      </c>
      <c r="H3086" s="687">
        <f>SUM(H3087:H3094)</f>
        <v>0</v>
      </c>
      <c r="I3086" s="687">
        <f>SUM(I3087:I3094)</f>
        <v>0</v>
      </c>
      <c r="J3086" s="243" t="str">
        <f t="shared" si="869"/>
        <v/>
      </c>
      <c r="K3086" s="244"/>
      <c r="L3086" s="316">
        <f>SUM(L3087:L3094)</f>
        <v>0</v>
      </c>
      <c r="M3086" s="317">
        <f>SUM(M3087:M3094)</f>
        <v>0</v>
      </c>
      <c r="N3086" s="425">
        <f>SUM(N3087:N3094)</f>
        <v>0</v>
      </c>
      <c r="O3086" s="426">
        <f>SUM(O3087:O3094)</f>
        <v>0</v>
      </c>
      <c r="P3086" s="244"/>
      <c r="Q3086" s="663"/>
      <c r="R3086" s="664"/>
      <c r="S3086" s="664"/>
      <c r="T3086" s="664"/>
      <c r="U3086" s="664"/>
      <c r="V3086" s="664"/>
      <c r="W3086" s="710"/>
      <c r="X3086" s="313">
        <f t="shared" si="870"/>
        <v>0</v>
      </c>
    </row>
    <row r="3087" spans="2:24" ht="18.600000000000001" hidden="1" thickBot="1">
      <c r="B3087" s="172"/>
      <c r="C3087" s="144">
        <v>2910</v>
      </c>
      <c r="D3087" s="319" t="s">
        <v>1718</v>
      </c>
      <c r="E3087" s="702"/>
      <c r="F3087" s="449"/>
      <c r="G3087" s="245"/>
      <c r="H3087" s="245"/>
      <c r="I3087" s="476">
        <f t="shared" ref="I3087:I3094" si="873">F3087+G3087+H3087</f>
        <v>0</v>
      </c>
      <c r="J3087" s="243" t="str">
        <f t="shared" si="869"/>
        <v/>
      </c>
      <c r="K3087" s="244"/>
      <c r="L3087" s="423"/>
      <c r="M3087" s="252"/>
      <c r="N3087" s="315">
        <f t="shared" ref="N3087:N3094" si="874">I3087</f>
        <v>0</v>
      </c>
      <c r="O3087" s="424">
        <f t="shared" ref="O3087:O3094" si="875">L3087+M3087-N3087</f>
        <v>0</v>
      </c>
      <c r="P3087" s="244"/>
      <c r="Q3087" s="661"/>
      <c r="R3087" s="665"/>
      <c r="S3087" s="665"/>
      <c r="T3087" s="665"/>
      <c r="U3087" s="665"/>
      <c r="V3087" s="665"/>
      <c r="W3087" s="709"/>
      <c r="X3087" s="313">
        <f t="shared" si="870"/>
        <v>0</v>
      </c>
    </row>
    <row r="3088" spans="2:24" ht="18.600000000000001" hidden="1" thickBot="1">
      <c r="B3088" s="172"/>
      <c r="C3088" s="144">
        <v>2920</v>
      </c>
      <c r="D3088" s="319" t="s">
        <v>237</v>
      </c>
      <c r="E3088" s="702"/>
      <c r="F3088" s="449"/>
      <c r="G3088" s="245"/>
      <c r="H3088" s="245"/>
      <c r="I3088" s="476">
        <f t="shared" si="873"/>
        <v>0</v>
      </c>
      <c r="J3088" s="243" t="str">
        <f t="shared" si="869"/>
        <v/>
      </c>
      <c r="K3088" s="244"/>
      <c r="L3088" s="423"/>
      <c r="M3088" s="252"/>
      <c r="N3088" s="315">
        <f t="shared" si="874"/>
        <v>0</v>
      </c>
      <c r="O3088" s="424">
        <f t="shared" si="875"/>
        <v>0</v>
      </c>
      <c r="P3088" s="244"/>
      <c r="Q3088" s="661"/>
      <c r="R3088" s="665"/>
      <c r="S3088" s="665"/>
      <c r="T3088" s="665"/>
      <c r="U3088" s="665"/>
      <c r="V3088" s="665"/>
      <c r="W3088" s="709"/>
      <c r="X3088" s="313">
        <f t="shared" si="870"/>
        <v>0</v>
      </c>
    </row>
    <row r="3089" spans="2:24" ht="33" hidden="1" thickBot="1">
      <c r="B3089" s="172"/>
      <c r="C3089" s="168">
        <v>2969</v>
      </c>
      <c r="D3089" s="320" t="s">
        <v>238</v>
      </c>
      <c r="E3089" s="702"/>
      <c r="F3089" s="449"/>
      <c r="G3089" s="245"/>
      <c r="H3089" s="245"/>
      <c r="I3089" s="476">
        <f t="shared" si="873"/>
        <v>0</v>
      </c>
      <c r="J3089" s="243" t="str">
        <f t="shared" si="869"/>
        <v/>
      </c>
      <c r="K3089" s="244"/>
      <c r="L3089" s="423"/>
      <c r="M3089" s="252"/>
      <c r="N3089" s="315">
        <f t="shared" si="874"/>
        <v>0</v>
      </c>
      <c r="O3089" s="424">
        <f t="shared" si="875"/>
        <v>0</v>
      </c>
      <c r="P3089" s="244"/>
      <c r="Q3089" s="661"/>
      <c r="R3089" s="665"/>
      <c r="S3089" s="665"/>
      <c r="T3089" s="665"/>
      <c r="U3089" s="665"/>
      <c r="V3089" s="665"/>
      <c r="W3089" s="709"/>
      <c r="X3089" s="313">
        <f t="shared" si="870"/>
        <v>0</v>
      </c>
    </row>
    <row r="3090" spans="2:24" ht="33" hidden="1" thickBot="1">
      <c r="B3090" s="172"/>
      <c r="C3090" s="168">
        <v>2970</v>
      </c>
      <c r="D3090" s="320" t="s">
        <v>239</v>
      </c>
      <c r="E3090" s="702"/>
      <c r="F3090" s="449"/>
      <c r="G3090" s="245"/>
      <c r="H3090" s="245"/>
      <c r="I3090" s="476">
        <f t="shared" si="873"/>
        <v>0</v>
      </c>
      <c r="J3090" s="243" t="str">
        <f t="shared" si="869"/>
        <v/>
      </c>
      <c r="K3090" s="244"/>
      <c r="L3090" s="423"/>
      <c r="M3090" s="252"/>
      <c r="N3090" s="315">
        <f t="shared" si="874"/>
        <v>0</v>
      </c>
      <c r="O3090" s="424">
        <f t="shared" si="875"/>
        <v>0</v>
      </c>
      <c r="P3090" s="244"/>
      <c r="Q3090" s="661"/>
      <c r="R3090" s="665"/>
      <c r="S3090" s="665"/>
      <c r="T3090" s="665"/>
      <c r="U3090" s="665"/>
      <c r="V3090" s="665"/>
      <c r="W3090" s="709"/>
      <c r="X3090" s="313">
        <f t="shared" si="870"/>
        <v>0</v>
      </c>
    </row>
    <row r="3091" spans="2:24" ht="18.600000000000001" hidden="1" thickBot="1">
      <c r="B3091" s="172"/>
      <c r="C3091" s="166">
        <v>2989</v>
      </c>
      <c r="D3091" s="321" t="s">
        <v>240</v>
      </c>
      <c r="E3091" s="702"/>
      <c r="F3091" s="449"/>
      <c r="G3091" s="245"/>
      <c r="H3091" s="245"/>
      <c r="I3091" s="476">
        <f t="shared" si="873"/>
        <v>0</v>
      </c>
      <c r="J3091" s="243" t="str">
        <f t="shared" si="869"/>
        <v/>
      </c>
      <c r="K3091" s="244"/>
      <c r="L3091" s="423"/>
      <c r="M3091" s="252"/>
      <c r="N3091" s="315">
        <f t="shared" si="874"/>
        <v>0</v>
      </c>
      <c r="O3091" s="424">
        <f t="shared" si="875"/>
        <v>0</v>
      </c>
      <c r="P3091" s="244"/>
      <c r="Q3091" s="661"/>
      <c r="R3091" s="665"/>
      <c r="S3091" s="665"/>
      <c r="T3091" s="665"/>
      <c r="U3091" s="665"/>
      <c r="V3091" s="665"/>
      <c r="W3091" s="709"/>
      <c r="X3091" s="313">
        <f t="shared" si="870"/>
        <v>0</v>
      </c>
    </row>
    <row r="3092" spans="2:24" ht="33" hidden="1" thickBot="1">
      <c r="B3092" s="136"/>
      <c r="C3092" s="137">
        <v>2990</v>
      </c>
      <c r="D3092" s="322" t="s">
        <v>1699</v>
      </c>
      <c r="E3092" s="702"/>
      <c r="F3092" s="449"/>
      <c r="G3092" s="245"/>
      <c r="H3092" s="245"/>
      <c r="I3092" s="476">
        <f t="shared" si="873"/>
        <v>0</v>
      </c>
      <c r="J3092" s="243" t="str">
        <f t="shared" si="869"/>
        <v/>
      </c>
      <c r="K3092" s="244"/>
      <c r="L3092" s="423"/>
      <c r="M3092" s="252"/>
      <c r="N3092" s="315">
        <f t="shared" si="874"/>
        <v>0</v>
      </c>
      <c r="O3092" s="424">
        <f t="shared" si="875"/>
        <v>0</v>
      </c>
      <c r="P3092" s="244"/>
      <c r="Q3092" s="661"/>
      <c r="R3092" s="665"/>
      <c r="S3092" s="665"/>
      <c r="T3092" s="665"/>
      <c r="U3092" s="665"/>
      <c r="V3092" s="665"/>
      <c r="W3092" s="709"/>
      <c r="X3092" s="313">
        <f t="shared" si="870"/>
        <v>0</v>
      </c>
    </row>
    <row r="3093" spans="2:24" ht="18.600000000000001" hidden="1" thickBot="1">
      <c r="B3093" s="136"/>
      <c r="C3093" s="137">
        <v>2991</v>
      </c>
      <c r="D3093" s="322" t="s">
        <v>241</v>
      </c>
      <c r="E3093" s="702"/>
      <c r="F3093" s="449"/>
      <c r="G3093" s="245"/>
      <c r="H3093" s="245"/>
      <c r="I3093" s="476">
        <f t="shared" si="873"/>
        <v>0</v>
      </c>
      <c r="J3093" s="243" t="str">
        <f t="shared" si="869"/>
        <v/>
      </c>
      <c r="K3093" s="244"/>
      <c r="L3093" s="423"/>
      <c r="M3093" s="252"/>
      <c r="N3093" s="315">
        <f t="shared" si="874"/>
        <v>0</v>
      </c>
      <c r="O3093" s="424">
        <f t="shared" si="875"/>
        <v>0</v>
      </c>
      <c r="P3093" s="244"/>
      <c r="Q3093" s="661"/>
      <c r="R3093" s="665"/>
      <c r="S3093" s="665"/>
      <c r="T3093" s="665"/>
      <c r="U3093" s="665"/>
      <c r="V3093" s="665"/>
      <c r="W3093" s="709"/>
      <c r="X3093" s="313">
        <f t="shared" si="870"/>
        <v>0</v>
      </c>
    </row>
    <row r="3094" spans="2:24" ht="18.600000000000001" hidden="1" thickBot="1">
      <c r="B3094" s="136"/>
      <c r="C3094" s="142">
        <v>2992</v>
      </c>
      <c r="D3094" s="154" t="s">
        <v>242</v>
      </c>
      <c r="E3094" s="702"/>
      <c r="F3094" s="449"/>
      <c r="G3094" s="245"/>
      <c r="H3094" s="245"/>
      <c r="I3094" s="476">
        <f t="shared" si="873"/>
        <v>0</v>
      </c>
      <c r="J3094" s="243" t="str">
        <f t="shared" ref="J3094:J3125" si="876">(IF($E3094&lt;&gt;0,$J$2,IF($I3094&lt;&gt;0,$J$2,"")))</f>
        <v/>
      </c>
      <c r="K3094" s="244"/>
      <c r="L3094" s="423"/>
      <c r="M3094" s="252"/>
      <c r="N3094" s="315">
        <f t="shared" si="874"/>
        <v>0</v>
      </c>
      <c r="O3094" s="424">
        <f t="shared" si="875"/>
        <v>0</v>
      </c>
      <c r="P3094" s="244"/>
      <c r="Q3094" s="661"/>
      <c r="R3094" s="665"/>
      <c r="S3094" s="665"/>
      <c r="T3094" s="665"/>
      <c r="U3094" s="665"/>
      <c r="V3094" s="665"/>
      <c r="W3094" s="709"/>
      <c r="X3094" s="313">
        <f t="shared" ref="X3094:X3125" si="877">T3094-U3094-V3094-W3094</f>
        <v>0</v>
      </c>
    </row>
    <row r="3095" spans="2:24" ht="18.600000000000001" hidden="1" thickBot="1">
      <c r="B3095" s="684">
        <v>3300</v>
      </c>
      <c r="C3095" s="948" t="s">
        <v>1738</v>
      </c>
      <c r="D3095" s="948"/>
      <c r="E3095" s="685"/>
      <c r="F3095" s="671">
        <v>0</v>
      </c>
      <c r="G3095" s="671">
        <v>0</v>
      </c>
      <c r="H3095" s="671">
        <v>0</v>
      </c>
      <c r="I3095" s="687">
        <f>SUM(I3096:I3100)</f>
        <v>0</v>
      </c>
      <c r="J3095" s="243" t="str">
        <f t="shared" si="876"/>
        <v/>
      </c>
      <c r="K3095" s="244"/>
      <c r="L3095" s="663"/>
      <c r="M3095" s="664"/>
      <c r="N3095" s="664"/>
      <c r="O3095" s="710"/>
      <c r="P3095" s="244"/>
      <c r="Q3095" s="663"/>
      <c r="R3095" s="664"/>
      <c r="S3095" s="664"/>
      <c r="T3095" s="664"/>
      <c r="U3095" s="664"/>
      <c r="V3095" s="664"/>
      <c r="W3095" s="710"/>
      <c r="X3095" s="313">
        <f t="shared" si="877"/>
        <v>0</v>
      </c>
    </row>
    <row r="3096" spans="2:24" ht="18.600000000000001" hidden="1" thickBot="1">
      <c r="B3096" s="143"/>
      <c r="C3096" s="144">
        <v>3301</v>
      </c>
      <c r="D3096" s="460" t="s">
        <v>243</v>
      </c>
      <c r="E3096" s="702"/>
      <c r="F3096" s="592">
        <v>0</v>
      </c>
      <c r="G3096" s="592">
        <v>0</v>
      </c>
      <c r="H3096" s="592">
        <v>0</v>
      </c>
      <c r="I3096" s="476">
        <f t="shared" ref="I3096:I3103" si="878">F3096+G3096+H3096</f>
        <v>0</v>
      </c>
      <c r="J3096" s="243" t="str">
        <f t="shared" si="876"/>
        <v/>
      </c>
      <c r="K3096" s="244"/>
      <c r="L3096" s="661"/>
      <c r="M3096" s="665"/>
      <c r="N3096" s="665"/>
      <c r="O3096" s="709"/>
      <c r="P3096" s="244"/>
      <c r="Q3096" s="661"/>
      <c r="R3096" s="665"/>
      <c r="S3096" s="665"/>
      <c r="T3096" s="665"/>
      <c r="U3096" s="665"/>
      <c r="V3096" s="665"/>
      <c r="W3096" s="709"/>
      <c r="X3096" s="313">
        <f t="shared" si="877"/>
        <v>0</v>
      </c>
    </row>
    <row r="3097" spans="2:24" ht="18.600000000000001" hidden="1" thickBot="1">
      <c r="B3097" s="143"/>
      <c r="C3097" s="168">
        <v>3302</v>
      </c>
      <c r="D3097" s="461" t="s">
        <v>1060</v>
      </c>
      <c r="E3097" s="702"/>
      <c r="F3097" s="592">
        <v>0</v>
      </c>
      <c r="G3097" s="592">
        <v>0</v>
      </c>
      <c r="H3097" s="592">
        <v>0</v>
      </c>
      <c r="I3097" s="476">
        <f t="shared" si="878"/>
        <v>0</v>
      </c>
      <c r="J3097" s="243" t="str">
        <f t="shared" si="876"/>
        <v/>
      </c>
      <c r="K3097" s="244"/>
      <c r="L3097" s="661"/>
      <c r="M3097" s="665"/>
      <c r="N3097" s="665"/>
      <c r="O3097" s="709"/>
      <c r="P3097" s="244"/>
      <c r="Q3097" s="661"/>
      <c r="R3097" s="665"/>
      <c r="S3097" s="665"/>
      <c r="T3097" s="665"/>
      <c r="U3097" s="665"/>
      <c r="V3097" s="665"/>
      <c r="W3097" s="709"/>
      <c r="X3097" s="313">
        <f t="shared" si="877"/>
        <v>0</v>
      </c>
    </row>
    <row r="3098" spans="2:24" ht="18.600000000000001" hidden="1" thickBot="1">
      <c r="B3098" s="143"/>
      <c r="C3098" s="166">
        <v>3304</v>
      </c>
      <c r="D3098" s="462" t="s">
        <v>245</v>
      </c>
      <c r="E3098" s="702"/>
      <c r="F3098" s="592">
        <v>0</v>
      </c>
      <c r="G3098" s="592">
        <v>0</v>
      </c>
      <c r="H3098" s="592">
        <v>0</v>
      </c>
      <c r="I3098" s="476">
        <f t="shared" si="878"/>
        <v>0</v>
      </c>
      <c r="J3098" s="243" t="str">
        <f t="shared" si="876"/>
        <v/>
      </c>
      <c r="K3098" s="244"/>
      <c r="L3098" s="661"/>
      <c r="M3098" s="665"/>
      <c r="N3098" s="665"/>
      <c r="O3098" s="709"/>
      <c r="P3098" s="244"/>
      <c r="Q3098" s="661"/>
      <c r="R3098" s="665"/>
      <c r="S3098" s="665"/>
      <c r="T3098" s="665"/>
      <c r="U3098" s="665"/>
      <c r="V3098" s="665"/>
      <c r="W3098" s="709"/>
      <c r="X3098" s="313">
        <f t="shared" si="877"/>
        <v>0</v>
      </c>
    </row>
    <row r="3099" spans="2:24" ht="47.4" hidden="1" thickBot="1">
      <c r="B3099" s="143"/>
      <c r="C3099" s="142">
        <v>3306</v>
      </c>
      <c r="D3099" s="463" t="s">
        <v>1883</v>
      </c>
      <c r="E3099" s="702"/>
      <c r="F3099" s="592">
        <v>0</v>
      </c>
      <c r="G3099" s="592">
        <v>0</v>
      </c>
      <c r="H3099" s="592">
        <v>0</v>
      </c>
      <c r="I3099" s="476">
        <f t="shared" si="878"/>
        <v>0</v>
      </c>
      <c r="J3099" s="243" t="str">
        <f t="shared" si="876"/>
        <v/>
      </c>
      <c r="K3099" s="244"/>
      <c r="L3099" s="661"/>
      <c r="M3099" s="665"/>
      <c r="N3099" s="665"/>
      <c r="O3099" s="709"/>
      <c r="P3099" s="244"/>
      <c r="Q3099" s="661"/>
      <c r="R3099" s="665"/>
      <c r="S3099" s="665"/>
      <c r="T3099" s="665"/>
      <c r="U3099" s="665"/>
      <c r="V3099" s="665"/>
      <c r="W3099" s="709"/>
      <c r="X3099" s="313">
        <f t="shared" si="877"/>
        <v>0</v>
      </c>
    </row>
    <row r="3100" spans="2:24" ht="18.600000000000001" hidden="1" thickBot="1">
      <c r="B3100" s="143"/>
      <c r="C3100" s="142">
        <v>3307</v>
      </c>
      <c r="D3100" s="463" t="s">
        <v>1771</v>
      </c>
      <c r="E3100" s="702"/>
      <c r="F3100" s="592">
        <v>0</v>
      </c>
      <c r="G3100" s="592">
        <v>0</v>
      </c>
      <c r="H3100" s="592">
        <v>0</v>
      </c>
      <c r="I3100" s="476">
        <f t="shared" si="878"/>
        <v>0</v>
      </c>
      <c r="J3100" s="243" t="str">
        <f t="shared" si="876"/>
        <v/>
      </c>
      <c r="K3100" s="244"/>
      <c r="L3100" s="661"/>
      <c r="M3100" s="665"/>
      <c r="N3100" s="665"/>
      <c r="O3100" s="709"/>
      <c r="P3100" s="244"/>
      <c r="Q3100" s="661"/>
      <c r="R3100" s="665"/>
      <c r="S3100" s="665"/>
      <c r="T3100" s="665"/>
      <c r="U3100" s="665"/>
      <c r="V3100" s="665"/>
      <c r="W3100" s="709"/>
      <c r="X3100" s="313">
        <f t="shared" si="877"/>
        <v>0</v>
      </c>
    </row>
    <row r="3101" spans="2:24" ht="18.600000000000001" hidden="1" thickBot="1">
      <c r="B3101" s="684">
        <v>3900</v>
      </c>
      <c r="C3101" s="949" t="s">
        <v>246</v>
      </c>
      <c r="D3101" s="950"/>
      <c r="E3101" s="685"/>
      <c r="F3101" s="671">
        <v>0</v>
      </c>
      <c r="G3101" s="671">
        <v>0</v>
      </c>
      <c r="H3101" s="671">
        <v>0</v>
      </c>
      <c r="I3101" s="690">
        <f t="shared" si="878"/>
        <v>0</v>
      </c>
      <c r="J3101" s="243" t="str">
        <f t="shared" si="876"/>
        <v/>
      </c>
      <c r="K3101" s="244"/>
      <c r="L3101" s="428"/>
      <c r="M3101" s="254"/>
      <c r="N3101" s="317">
        <f>I3101</f>
        <v>0</v>
      </c>
      <c r="O3101" s="424">
        <f>L3101+M3101-N3101</f>
        <v>0</v>
      </c>
      <c r="P3101" s="244"/>
      <c r="Q3101" s="428"/>
      <c r="R3101" s="254"/>
      <c r="S3101" s="429">
        <f>+IF(+(L3101+M3101)&gt;=I3101,+M3101,+(+I3101-L3101))</f>
        <v>0</v>
      </c>
      <c r="T3101" s="315">
        <f>Q3101+R3101-S3101</f>
        <v>0</v>
      </c>
      <c r="U3101" s="254"/>
      <c r="V3101" s="254"/>
      <c r="W3101" s="253"/>
      <c r="X3101" s="313">
        <f t="shared" si="877"/>
        <v>0</v>
      </c>
    </row>
    <row r="3102" spans="2:24" ht="18.600000000000001" hidden="1" thickBot="1">
      <c r="B3102" s="684">
        <v>4000</v>
      </c>
      <c r="C3102" s="951" t="s">
        <v>247</v>
      </c>
      <c r="D3102" s="951"/>
      <c r="E3102" s="685"/>
      <c r="F3102" s="688"/>
      <c r="G3102" s="689"/>
      <c r="H3102" s="689"/>
      <c r="I3102" s="690">
        <f t="shared" si="878"/>
        <v>0</v>
      </c>
      <c r="J3102" s="243" t="str">
        <f t="shared" si="876"/>
        <v/>
      </c>
      <c r="K3102" s="244"/>
      <c r="L3102" s="428"/>
      <c r="M3102" s="254"/>
      <c r="N3102" s="317">
        <f>I3102</f>
        <v>0</v>
      </c>
      <c r="O3102" s="424">
        <f>L3102+M3102-N3102</f>
        <v>0</v>
      </c>
      <c r="P3102" s="244"/>
      <c r="Q3102" s="663"/>
      <c r="R3102" s="664"/>
      <c r="S3102" s="664"/>
      <c r="T3102" s="665"/>
      <c r="U3102" s="664"/>
      <c r="V3102" s="664"/>
      <c r="W3102" s="709"/>
      <c r="X3102" s="313">
        <f t="shared" si="877"/>
        <v>0</v>
      </c>
    </row>
    <row r="3103" spans="2:24" ht="18.600000000000001" hidden="1" thickBot="1">
      <c r="B3103" s="684">
        <v>4100</v>
      </c>
      <c r="C3103" s="951" t="s">
        <v>248</v>
      </c>
      <c r="D3103" s="951"/>
      <c r="E3103" s="685"/>
      <c r="F3103" s="671">
        <v>0</v>
      </c>
      <c r="G3103" s="671">
        <v>0</v>
      </c>
      <c r="H3103" s="671">
        <v>0</v>
      </c>
      <c r="I3103" s="690">
        <f t="shared" si="878"/>
        <v>0</v>
      </c>
      <c r="J3103" s="243" t="str">
        <f t="shared" si="876"/>
        <v/>
      </c>
      <c r="K3103" s="244"/>
      <c r="L3103" s="663"/>
      <c r="M3103" s="664"/>
      <c r="N3103" s="664"/>
      <c r="O3103" s="710"/>
      <c r="P3103" s="244"/>
      <c r="Q3103" s="663"/>
      <c r="R3103" s="664"/>
      <c r="S3103" s="664"/>
      <c r="T3103" s="664"/>
      <c r="U3103" s="664"/>
      <c r="V3103" s="664"/>
      <c r="W3103" s="710"/>
      <c r="X3103" s="313">
        <f t="shared" si="877"/>
        <v>0</v>
      </c>
    </row>
    <row r="3104" spans="2:24" ht="18.600000000000001" hidden="1" thickBot="1">
      <c r="B3104" s="684">
        <v>4200</v>
      </c>
      <c r="C3104" s="948" t="s">
        <v>249</v>
      </c>
      <c r="D3104" s="966"/>
      <c r="E3104" s="685"/>
      <c r="F3104" s="686">
        <f>SUM(F3105:F3110)</f>
        <v>0</v>
      </c>
      <c r="G3104" s="687">
        <f>SUM(G3105:G3110)</f>
        <v>0</v>
      </c>
      <c r="H3104" s="687">
        <f>SUM(H3105:H3110)</f>
        <v>0</v>
      </c>
      <c r="I3104" s="687">
        <f>SUM(I3105:I3110)</f>
        <v>0</v>
      </c>
      <c r="J3104" s="243" t="str">
        <f t="shared" si="876"/>
        <v/>
      </c>
      <c r="K3104" s="244"/>
      <c r="L3104" s="316">
        <f>SUM(L3105:L3110)</f>
        <v>0</v>
      </c>
      <c r="M3104" s="317">
        <f>SUM(M3105:M3110)</f>
        <v>0</v>
      </c>
      <c r="N3104" s="425">
        <f>SUM(N3105:N3110)</f>
        <v>0</v>
      </c>
      <c r="O3104" s="426">
        <f>SUM(O3105:O3110)</f>
        <v>0</v>
      </c>
      <c r="P3104" s="244"/>
      <c r="Q3104" s="316">
        <f t="shared" ref="Q3104:W3104" si="879">SUM(Q3105:Q3110)</f>
        <v>0</v>
      </c>
      <c r="R3104" s="317">
        <f t="shared" si="879"/>
        <v>0</v>
      </c>
      <c r="S3104" s="317">
        <f t="shared" si="879"/>
        <v>0</v>
      </c>
      <c r="T3104" s="317">
        <f t="shared" si="879"/>
        <v>0</v>
      </c>
      <c r="U3104" s="317">
        <f t="shared" si="879"/>
        <v>0</v>
      </c>
      <c r="V3104" s="317">
        <f t="shared" si="879"/>
        <v>0</v>
      </c>
      <c r="W3104" s="426">
        <f t="shared" si="879"/>
        <v>0</v>
      </c>
      <c r="X3104" s="313">
        <f t="shared" si="877"/>
        <v>0</v>
      </c>
    </row>
    <row r="3105" spans="2:24" ht="18.600000000000001" hidden="1" thickBot="1">
      <c r="B3105" s="173"/>
      <c r="C3105" s="144">
        <v>4201</v>
      </c>
      <c r="D3105" s="138" t="s">
        <v>250</v>
      </c>
      <c r="E3105" s="702"/>
      <c r="F3105" s="449"/>
      <c r="G3105" s="245"/>
      <c r="H3105" s="245"/>
      <c r="I3105" s="476">
        <f t="shared" ref="I3105:I3110" si="880">F3105+G3105+H3105</f>
        <v>0</v>
      </c>
      <c r="J3105" s="243" t="str">
        <f t="shared" si="876"/>
        <v/>
      </c>
      <c r="K3105" s="244"/>
      <c r="L3105" s="423"/>
      <c r="M3105" s="252"/>
      <c r="N3105" s="315">
        <f t="shared" ref="N3105:N3110" si="881">I3105</f>
        <v>0</v>
      </c>
      <c r="O3105" s="424">
        <f t="shared" ref="O3105:O3110" si="882">L3105+M3105-N3105</f>
        <v>0</v>
      </c>
      <c r="P3105" s="244"/>
      <c r="Q3105" s="423"/>
      <c r="R3105" s="252"/>
      <c r="S3105" s="429">
        <f t="shared" ref="S3105:S3110" si="883">+IF(+(L3105+M3105)&gt;=I3105,+M3105,+(+I3105-L3105))</f>
        <v>0</v>
      </c>
      <c r="T3105" s="315">
        <f t="shared" ref="T3105:T3110" si="884">Q3105+R3105-S3105</f>
        <v>0</v>
      </c>
      <c r="U3105" s="252"/>
      <c r="V3105" s="252"/>
      <c r="W3105" s="253"/>
      <c r="X3105" s="313">
        <f t="shared" si="877"/>
        <v>0</v>
      </c>
    </row>
    <row r="3106" spans="2:24" ht="18.600000000000001" hidden="1" thickBot="1">
      <c r="B3106" s="173"/>
      <c r="C3106" s="137">
        <v>4202</v>
      </c>
      <c r="D3106" s="139" t="s">
        <v>251</v>
      </c>
      <c r="E3106" s="702"/>
      <c r="F3106" s="449"/>
      <c r="G3106" s="245"/>
      <c r="H3106" s="245"/>
      <c r="I3106" s="476">
        <f t="shared" si="880"/>
        <v>0</v>
      </c>
      <c r="J3106" s="243" t="str">
        <f t="shared" si="876"/>
        <v/>
      </c>
      <c r="K3106" s="244"/>
      <c r="L3106" s="423"/>
      <c r="M3106" s="252"/>
      <c r="N3106" s="315">
        <f t="shared" si="881"/>
        <v>0</v>
      </c>
      <c r="O3106" s="424">
        <f t="shared" si="882"/>
        <v>0</v>
      </c>
      <c r="P3106" s="244"/>
      <c r="Q3106" s="423"/>
      <c r="R3106" s="252"/>
      <c r="S3106" s="429">
        <f t="shared" si="883"/>
        <v>0</v>
      </c>
      <c r="T3106" s="315">
        <f t="shared" si="884"/>
        <v>0</v>
      </c>
      <c r="U3106" s="252"/>
      <c r="V3106" s="252"/>
      <c r="W3106" s="253"/>
      <c r="X3106" s="313">
        <f t="shared" si="877"/>
        <v>0</v>
      </c>
    </row>
    <row r="3107" spans="2:24" ht="18.600000000000001" hidden="1" thickBot="1">
      <c r="B3107" s="173"/>
      <c r="C3107" s="137">
        <v>4214</v>
      </c>
      <c r="D3107" s="139" t="s">
        <v>252</v>
      </c>
      <c r="E3107" s="702"/>
      <c r="F3107" s="449"/>
      <c r="G3107" s="245"/>
      <c r="H3107" s="245"/>
      <c r="I3107" s="476">
        <f t="shared" si="880"/>
        <v>0</v>
      </c>
      <c r="J3107" s="243" t="str">
        <f t="shared" si="876"/>
        <v/>
      </c>
      <c r="K3107" s="244"/>
      <c r="L3107" s="423"/>
      <c r="M3107" s="252"/>
      <c r="N3107" s="315">
        <f t="shared" si="881"/>
        <v>0</v>
      </c>
      <c r="O3107" s="424">
        <f t="shared" si="882"/>
        <v>0</v>
      </c>
      <c r="P3107" s="244"/>
      <c r="Q3107" s="423"/>
      <c r="R3107" s="252"/>
      <c r="S3107" s="429">
        <f t="shared" si="883"/>
        <v>0</v>
      </c>
      <c r="T3107" s="315">
        <f t="shared" si="884"/>
        <v>0</v>
      </c>
      <c r="U3107" s="252"/>
      <c r="V3107" s="252"/>
      <c r="W3107" s="253"/>
      <c r="X3107" s="313">
        <f t="shared" si="877"/>
        <v>0</v>
      </c>
    </row>
    <row r="3108" spans="2:24" ht="18.600000000000001" hidden="1" thickBot="1">
      <c r="B3108" s="173"/>
      <c r="C3108" s="137">
        <v>4217</v>
      </c>
      <c r="D3108" s="139" t="s">
        <v>253</v>
      </c>
      <c r="E3108" s="702"/>
      <c r="F3108" s="449"/>
      <c r="G3108" s="245"/>
      <c r="H3108" s="245"/>
      <c r="I3108" s="476">
        <f t="shared" si="880"/>
        <v>0</v>
      </c>
      <c r="J3108" s="243" t="str">
        <f t="shared" si="876"/>
        <v/>
      </c>
      <c r="K3108" s="244"/>
      <c r="L3108" s="423"/>
      <c r="M3108" s="252"/>
      <c r="N3108" s="315">
        <f t="shared" si="881"/>
        <v>0</v>
      </c>
      <c r="O3108" s="424">
        <f t="shared" si="882"/>
        <v>0</v>
      </c>
      <c r="P3108" s="244"/>
      <c r="Q3108" s="423"/>
      <c r="R3108" s="252"/>
      <c r="S3108" s="429">
        <f t="shared" si="883"/>
        <v>0</v>
      </c>
      <c r="T3108" s="315">
        <f t="shared" si="884"/>
        <v>0</v>
      </c>
      <c r="U3108" s="252"/>
      <c r="V3108" s="252"/>
      <c r="W3108" s="253"/>
      <c r="X3108" s="313">
        <f t="shared" si="877"/>
        <v>0</v>
      </c>
    </row>
    <row r="3109" spans="2:24" ht="18.600000000000001" hidden="1" thickBot="1">
      <c r="B3109" s="173"/>
      <c r="C3109" s="137">
        <v>4218</v>
      </c>
      <c r="D3109" s="145" t="s">
        <v>254</v>
      </c>
      <c r="E3109" s="702"/>
      <c r="F3109" s="449"/>
      <c r="G3109" s="245"/>
      <c r="H3109" s="245"/>
      <c r="I3109" s="476">
        <f t="shared" si="880"/>
        <v>0</v>
      </c>
      <c r="J3109" s="243" t="str">
        <f t="shared" si="876"/>
        <v/>
      </c>
      <c r="K3109" s="244"/>
      <c r="L3109" s="423"/>
      <c r="M3109" s="252"/>
      <c r="N3109" s="315">
        <f t="shared" si="881"/>
        <v>0</v>
      </c>
      <c r="O3109" s="424">
        <f t="shared" si="882"/>
        <v>0</v>
      </c>
      <c r="P3109" s="244"/>
      <c r="Q3109" s="423"/>
      <c r="R3109" s="252"/>
      <c r="S3109" s="429">
        <f t="shared" si="883"/>
        <v>0</v>
      </c>
      <c r="T3109" s="315">
        <f t="shared" si="884"/>
        <v>0</v>
      </c>
      <c r="U3109" s="252"/>
      <c r="V3109" s="252"/>
      <c r="W3109" s="253"/>
      <c r="X3109" s="313">
        <f t="shared" si="877"/>
        <v>0</v>
      </c>
    </row>
    <row r="3110" spans="2:24" ht="18.600000000000001" hidden="1" thickBot="1">
      <c r="B3110" s="173"/>
      <c r="C3110" s="137">
        <v>4219</v>
      </c>
      <c r="D3110" s="156" t="s">
        <v>255</v>
      </c>
      <c r="E3110" s="702"/>
      <c r="F3110" s="449"/>
      <c r="G3110" s="245"/>
      <c r="H3110" s="245"/>
      <c r="I3110" s="476">
        <f t="shared" si="880"/>
        <v>0</v>
      </c>
      <c r="J3110" s="243" t="str">
        <f t="shared" si="876"/>
        <v/>
      </c>
      <c r="K3110" s="244"/>
      <c r="L3110" s="423"/>
      <c r="M3110" s="252"/>
      <c r="N3110" s="315">
        <f t="shared" si="881"/>
        <v>0</v>
      </c>
      <c r="O3110" s="424">
        <f t="shared" si="882"/>
        <v>0</v>
      </c>
      <c r="P3110" s="244"/>
      <c r="Q3110" s="423"/>
      <c r="R3110" s="252"/>
      <c r="S3110" s="429">
        <f t="shared" si="883"/>
        <v>0</v>
      </c>
      <c r="T3110" s="315">
        <f t="shared" si="884"/>
        <v>0</v>
      </c>
      <c r="U3110" s="252"/>
      <c r="V3110" s="252"/>
      <c r="W3110" s="253"/>
      <c r="X3110" s="313">
        <f t="shared" si="877"/>
        <v>0</v>
      </c>
    </row>
    <row r="3111" spans="2:24" ht="18.600000000000001" hidden="1" thickBot="1">
      <c r="B3111" s="684">
        <v>4300</v>
      </c>
      <c r="C3111" s="946" t="s">
        <v>1683</v>
      </c>
      <c r="D3111" s="946"/>
      <c r="E3111" s="685"/>
      <c r="F3111" s="686">
        <f>SUM(F3112:F3114)</f>
        <v>0</v>
      </c>
      <c r="G3111" s="687">
        <f>SUM(G3112:G3114)</f>
        <v>0</v>
      </c>
      <c r="H3111" s="687">
        <f>SUM(H3112:H3114)</f>
        <v>0</v>
      </c>
      <c r="I3111" s="687">
        <f>SUM(I3112:I3114)</f>
        <v>0</v>
      </c>
      <c r="J3111" s="243" t="str">
        <f t="shared" si="876"/>
        <v/>
      </c>
      <c r="K3111" s="244"/>
      <c r="L3111" s="316">
        <f>SUM(L3112:L3114)</f>
        <v>0</v>
      </c>
      <c r="M3111" s="317">
        <f>SUM(M3112:M3114)</f>
        <v>0</v>
      </c>
      <c r="N3111" s="425">
        <f>SUM(N3112:N3114)</f>
        <v>0</v>
      </c>
      <c r="O3111" s="426">
        <f>SUM(O3112:O3114)</f>
        <v>0</v>
      </c>
      <c r="P3111" s="244"/>
      <c r="Q3111" s="316">
        <f t="shared" ref="Q3111:W3111" si="885">SUM(Q3112:Q3114)</f>
        <v>0</v>
      </c>
      <c r="R3111" s="317">
        <f t="shared" si="885"/>
        <v>0</v>
      </c>
      <c r="S3111" s="317">
        <f t="shared" si="885"/>
        <v>0</v>
      </c>
      <c r="T3111" s="317">
        <f t="shared" si="885"/>
        <v>0</v>
      </c>
      <c r="U3111" s="317">
        <f t="shared" si="885"/>
        <v>0</v>
      </c>
      <c r="V3111" s="317">
        <f t="shared" si="885"/>
        <v>0</v>
      </c>
      <c r="W3111" s="426">
        <f t="shared" si="885"/>
        <v>0</v>
      </c>
      <c r="X3111" s="313">
        <f t="shared" si="877"/>
        <v>0</v>
      </c>
    </row>
    <row r="3112" spans="2:24" ht="18.600000000000001" hidden="1" thickBot="1">
      <c r="B3112" s="173"/>
      <c r="C3112" s="144">
        <v>4301</v>
      </c>
      <c r="D3112" s="163" t="s">
        <v>256</v>
      </c>
      <c r="E3112" s="702"/>
      <c r="F3112" s="449"/>
      <c r="G3112" s="245"/>
      <c r="H3112" s="245"/>
      <c r="I3112" s="476">
        <f t="shared" ref="I3112:I3117" si="886">F3112+G3112+H3112</f>
        <v>0</v>
      </c>
      <c r="J3112" s="243" t="str">
        <f t="shared" si="876"/>
        <v/>
      </c>
      <c r="K3112" s="244"/>
      <c r="L3112" s="423"/>
      <c r="M3112" s="252"/>
      <c r="N3112" s="315">
        <f t="shared" ref="N3112:N3117" si="887">I3112</f>
        <v>0</v>
      </c>
      <c r="O3112" s="424">
        <f t="shared" ref="O3112:O3117" si="888">L3112+M3112-N3112</f>
        <v>0</v>
      </c>
      <c r="P3112" s="244"/>
      <c r="Q3112" s="423"/>
      <c r="R3112" s="252"/>
      <c r="S3112" s="429">
        <f t="shared" ref="S3112:S3117" si="889">+IF(+(L3112+M3112)&gt;=I3112,+M3112,+(+I3112-L3112))</f>
        <v>0</v>
      </c>
      <c r="T3112" s="315">
        <f t="shared" ref="T3112:T3117" si="890">Q3112+R3112-S3112</f>
        <v>0</v>
      </c>
      <c r="U3112" s="252"/>
      <c r="V3112" s="252"/>
      <c r="W3112" s="253"/>
      <c r="X3112" s="313">
        <f t="shared" si="877"/>
        <v>0</v>
      </c>
    </row>
    <row r="3113" spans="2:24" ht="18.600000000000001" hidden="1" thickBot="1">
      <c r="B3113" s="173"/>
      <c r="C3113" s="137">
        <v>4302</v>
      </c>
      <c r="D3113" s="139" t="s">
        <v>1061</v>
      </c>
      <c r="E3113" s="702"/>
      <c r="F3113" s="449"/>
      <c r="G3113" s="245"/>
      <c r="H3113" s="245"/>
      <c r="I3113" s="476">
        <f t="shared" si="886"/>
        <v>0</v>
      </c>
      <c r="J3113" s="243" t="str">
        <f t="shared" si="876"/>
        <v/>
      </c>
      <c r="K3113" s="244"/>
      <c r="L3113" s="423"/>
      <c r="M3113" s="252"/>
      <c r="N3113" s="315">
        <f t="shared" si="887"/>
        <v>0</v>
      </c>
      <c r="O3113" s="424">
        <f t="shared" si="888"/>
        <v>0</v>
      </c>
      <c r="P3113" s="244"/>
      <c r="Q3113" s="423"/>
      <c r="R3113" s="252"/>
      <c r="S3113" s="429">
        <f t="shared" si="889"/>
        <v>0</v>
      </c>
      <c r="T3113" s="315">
        <f t="shared" si="890"/>
        <v>0</v>
      </c>
      <c r="U3113" s="252"/>
      <c r="V3113" s="252"/>
      <c r="W3113" s="253"/>
      <c r="X3113" s="313">
        <f t="shared" si="877"/>
        <v>0</v>
      </c>
    </row>
    <row r="3114" spans="2:24" ht="18.600000000000001" hidden="1" thickBot="1">
      <c r="B3114" s="173"/>
      <c r="C3114" s="142">
        <v>4309</v>
      </c>
      <c r="D3114" s="148" t="s">
        <v>258</v>
      </c>
      <c r="E3114" s="702"/>
      <c r="F3114" s="449"/>
      <c r="G3114" s="245"/>
      <c r="H3114" s="245"/>
      <c r="I3114" s="476">
        <f t="shared" si="886"/>
        <v>0</v>
      </c>
      <c r="J3114" s="243" t="str">
        <f t="shared" si="876"/>
        <v/>
      </c>
      <c r="K3114" s="244"/>
      <c r="L3114" s="423"/>
      <c r="M3114" s="252"/>
      <c r="N3114" s="315">
        <f t="shared" si="887"/>
        <v>0</v>
      </c>
      <c r="O3114" s="424">
        <f t="shared" si="888"/>
        <v>0</v>
      </c>
      <c r="P3114" s="244"/>
      <c r="Q3114" s="423"/>
      <c r="R3114" s="252"/>
      <c r="S3114" s="429">
        <f t="shared" si="889"/>
        <v>0</v>
      </c>
      <c r="T3114" s="315">
        <f t="shared" si="890"/>
        <v>0</v>
      </c>
      <c r="U3114" s="252"/>
      <c r="V3114" s="252"/>
      <c r="W3114" s="253"/>
      <c r="X3114" s="313">
        <f t="shared" si="877"/>
        <v>0</v>
      </c>
    </row>
    <row r="3115" spans="2:24" ht="18.600000000000001" hidden="1" thickBot="1">
      <c r="B3115" s="684">
        <v>4400</v>
      </c>
      <c r="C3115" s="949" t="s">
        <v>1684</v>
      </c>
      <c r="D3115" s="949"/>
      <c r="E3115" s="685"/>
      <c r="F3115" s="688"/>
      <c r="G3115" s="689"/>
      <c r="H3115" s="689"/>
      <c r="I3115" s="690">
        <f t="shared" si="886"/>
        <v>0</v>
      </c>
      <c r="J3115" s="243" t="str">
        <f t="shared" si="876"/>
        <v/>
      </c>
      <c r="K3115" s="244"/>
      <c r="L3115" s="428"/>
      <c r="M3115" s="254"/>
      <c r="N3115" s="317">
        <f t="shared" si="887"/>
        <v>0</v>
      </c>
      <c r="O3115" s="424">
        <f t="shared" si="888"/>
        <v>0</v>
      </c>
      <c r="P3115" s="244"/>
      <c r="Q3115" s="428"/>
      <c r="R3115" s="254"/>
      <c r="S3115" s="429">
        <f t="shared" si="889"/>
        <v>0</v>
      </c>
      <c r="T3115" s="315">
        <f t="shared" si="890"/>
        <v>0</v>
      </c>
      <c r="U3115" s="254"/>
      <c r="V3115" s="254"/>
      <c r="W3115" s="253"/>
      <c r="X3115" s="313">
        <f t="shared" si="877"/>
        <v>0</v>
      </c>
    </row>
    <row r="3116" spans="2:24" ht="18.600000000000001" hidden="1" thickBot="1">
      <c r="B3116" s="684">
        <v>4500</v>
      </c>
      <c r="C3116" s="951" t="s">
        <v>1685</v>
      </c>
      <c r="D3116" s="951"/>
      <c r="E3116" s="685"/>
      <c r="F3116" s="688"/>
      <c r="G3116" s="689"/>
      <c r="H3116" s="689"/>
      <c r="I3116" s="690">
        <f t="shared" si="886"/>
        <v>0</v>
      </c>
      <c r="J3116" s="243" t="str">
        <f t="shared" si="876"/>
        <v/>
      </c>
      <c r="K3116" s="244"/>
      <c r="L3116" s="428"/>
      <c r="M3116" s="254"/>
      <c r="N3116" s="317">
        <f t="shared" si="887"/>
        <v>0</v>
      </c>
      <c r="O3116" s="424">
        <f t="shared" si="888"/>
        <v>0</v>
      </c>
      <c r="P3116" s="244"/>
      <c r="Q3116" s="428"/>
      <c r="R3116" s="254"/>
      <c r="S3116" s="429">
        <f t="shared" si="889"/>
        <v>0</v>
      </c>
      <c r="T3116" s="315">
        <f t="shared" si="890"/>
        <v>0</v>
      </c>
      <c r="U3116" s="254"/>
      <c r="V3116" s="254"/>
      <c r="W3116" s="253"/>
      <c r="X3116" s="313">
        <f t="shared" si="877"/>
        <v>0</v>
      </c>
    </row>
    <row r="3117" spans="2:24" ht="18.600000000000001" hidden="1" thickBot="1">
      <c r="B3117" s="684">
        <v>4600</v>
      </c>
      <c r="C3117" s="952" t="s">
        <v>259</v>
      </c>
      <c r="D3117" s="953"/>
      <c r="E3117" s="685"/>
      <c r="F3117" s="688"/>
      <c r="G3117" s="689"/>
      <c r="H3117" s="689"/>
      <c r="I3117" s="690">
        <f t="shared" si="886"/>
        <v>0</v>
      </c>
      <c r="J3117" s="243" t="str">
        <f t="shared" si="876"/>
        <v/>
      </c>
      <c r="K3117" s="244"/>
      <c r="L3117" s="428"/>
      <c r="M3117" s="254"/>
      <c r="N3117" s="317">
        <f t="shared" si="887"/>
        <v>0</v>
      </c>
      <c r="O3117" s="424">
        <f t="shared" si="888"/>
        <v>0</v>
      </c>
      <c r="P3117" s="244"/>
      <c r="Q3117" s="428"/>
      <c r="R3117" s="254"/>
      <c r="S3117" s="429">
        <f t="shared" si="889"/>
        <v>0</v>
      </c>
      <c r="T3117" s="315">
        <f t="shared" si="890"/>
        <v>0</v>
      </c>
      <c r="U3117" s="254"/>
      <c r="V3117" s="254"/>
      <c r="W3117" s="253"/>
      <c r="X3117" s="313">
        <f t="shared" si="877"/>
        <v>0</v>
      </c>
    </row>
    <row r="3118" spans="2:24" ht="18.600000000000001" hidden="1" thickBot="1">
      <c r="B3118" s="684">
        <v>4900</v>
      </c>
      <c r="C3118" s="948" t="s">
        <v>289</v>
      </c>
      <c r="D3118" s="948"/>
      <c r="E3118" s="685"/>
      <c r="F3118" s="686">
        <f>+F3119+F3120</f>
        <v>0</v>
      </c>
      <c r="G3118" s="687">
        <f>+G3119+G3120</f>
        <v>0</v>
      </c>
      <c r="H3118" s="687">
        <f>+H3119+H3120</f>
        <v>0</v>
      </c>
      <c r="I3118" s="687">
        <f>+I3119+I3120</f>
        <v>0</v>
      </c>
      <c r="J3118" s="243" t="str">
        <f t="shared" si="876"/>
        <v/>
      </c>
      <c r="K3118" s="244"/>
      <c r="L3118" s="663"/>
      <c r="M3118" s="664"/>
      <c r="N3118" s="664"/>
      <c r="O3118" s="710"/>
      <c r="P3118" s="244"/>
      <c r="Q3118" s="663"/>
      <c r="R3118" s="664"/>
      <c r="S3118" s="664"/>
      <c r="T3118" s="664"/>
      <c r="U3118" s="664"/>
      <c r="V3118" s="664"/>
      <c r="W3118" s="710"/>
      <c r="X3118" s="313">
        <f t="shared" si="877"/>
        <v>0</v>
      </c>
    </row>
    <row r="3119" spans="2:24" ht="18.600000000000001" hidden="1" thickBot="1">
      <c r="B3119" s="173"/>
      <c r="C3119" s="144">
        <v>4901</v>
      </c>
      <c r="D3119" s="174" t="s">
        <v>290</v>
      </c>
      <c r="E3119" s="702"/>
      <c r="F3119" s="449"/>
      <c r="G3119" s="245"/>
      <c r="H3119" s="245"/>
      <c r="I3119" s="476">
        <f>F3119+G3119+H3119</f>
        <v>0</v>
      </c>
      <c r="J3119" s="243" t="str">
        <f t="shared" si="876"/>
        <v/>
      </c>
      <c r="K3119" s="244"/>
      <c r="L3119" s="661"/>
      <c r="M3119" s="665"/>
      <c r="N3119" s="665"/>
      <c r="O3119" s="709"/>
      <c r="P3119" s="244"/>
      <c r="Q3119" s="661"/>
      <c r="R3119" s="665"/>
      <c r="S3119" s="665"/>
      <c r="T3119" s="665"/>
      <c r="U3119" s="665"/>
      <c r="V3119" s="665"/>
      <c r="W3119" s="709"/>
      <c r="X3119" s="313">
        <f t="shared" si="877"/>
        <v>0</v>
      </c>
    </row>
    <row r="3120" spans="2:24" ht="18.600000000000001" hidden="1" thickBot="1">
      <c r="B3120" s="173"/>
      <c r="C3120" s="142">
        <v>4902</v>
      </c>
      <c r="D3120" s="148" t="s">
        <v>291</v>
      </c>
      <c r="E3120" s="702"/>
      <c r="F3120" s="449"/>
      <c r="G3120" s="245"/>
      <c r="H3120" s="245"/>
      <c r="I3120" s="476">
        <f>F3120+G3120+H3120</f>
        <v>0</v>
      </c>
      <c r="J3120" s="243" t="str">
        <f t="shared" si="876"/>
        <v/>
      </c>
      <c r="K3120" s="244"/>
      <c r="L3120" s="661"/>
      <c r="M3120" s="665"/>
      <c r="N3120" s="665"/>
      <c r="O3120" s="709"/>
      <c r="P3120" s="244"/>
      <c r="Q3120" s="661"/>
      <c r="R3120" s="665"/>
      <c r="S3120" s="665"/>
      <c r="T3120" s="665"/>
      <c r="U3120" s="665"/>
      <c r="V3120" s="665"/>
      <c r="W3120" s="709"/>
      <c r="X3120" s="313">
        <f t="shared" si="877"/>
        <v>0</v>
      </c>
    </row>
    <row r="3121" spans="2:24" ht="18.600000000000001" hidden="1" thickBot="1">
      <c r="B3121" s="691">
        <v>5100</v>
      </c>
      <c r="C3121" s="963" t="s">
        <v>260</v>
      </c>
      <c r="D3121" s="963"/>
      <c r="E3121" s="692"/>
      <c r="F3121" s="693"/>
      <c r="G3121" s="694"/>
      <c r="H3121" s="694"/>
      <c r="I3121" s="690">
        <f>F3121+G3121+H3121</f>
        <v>0</v>
      </c>
      <c r="J3121" s="243" t="str">
        <f t="shared" si="876"/>
        <v/>
      </c>
      <c r="K3121" s="244"/>
      <c r="L3121" s="430"/>
      <c r="M3121" s="431"/>
      <c r="N3121" s="327">
        <f>I3121</f>
        <v>0</v>
      </c>
      <c r="O3121" s="424">
        <f>L3121+M3121-N3121</f>
        <v>0</v>
      </c>
      <c r="P3121" s="244"/>
      <c r="Q3121" s="430"/>
      <c r="R3121" s="431"/>
      <c r="S3121" s="429">
        <f>+IF(+(L3121+M3121)&gt;=I3121,+M3121,+(+I3121-L3121))</f>
        <v>0</v>
      </c>
      <c r="T3121" s="315">
        <f>Q3121+R3121-S3121</f>
        <v>0</v>
      </c>
      <c r="U3121" s="431"/>
      <c r="V3121" s="431"/>
      <c r="W3121" s="253"/>
      <c r="X3121" s="313">
        <f t="shared" si="877"/>
        <v>0</v>
      </c>
    </row>
    <row r="3122" spans="2:24" ht="18.600000000000001" hidden="1" thickBot="1">
      <c r="B3122" s="691">
        <v>5200</v>
      </c>
      <c r="C3122" s="947" t="s">
        <v>261</v>
      </c>
      <c r="D3122" s="947"/>
      <c r="E3122" s="692"/>
      <c r="F3122" s="695">
        <f>SUM(F3123:F3129)</f>
        <v>0</v>
      </c>
      <c r="G3122" s="696">
        <f>SUM(G3123:G3129)</f>
        <v>0</v>
      </c>
      <c r="H3122" s="696">
        <f>SUM(H3123:H3129)</f>
        <v>0</v>
      </c>
      <c r="I3122" s="696">
        <f>SUM(I3123:I3129)</f>
        <v>0</v>
      </c>
      <c r="J3122" s="243" t="str">
        <f t="shared" si="876"/>
        <v/>
      </c>
      <c r="K3122" s="244"/>
      <c r="L3122" s="326">
        <f>SUM(L3123:L3129)</f>
        <v>0</v>
      </c>
      <c r="M3122" s="327">
        <f>SUM(M3123:M3129)</f>
        <v>0</v>
      </c>
      <c r="N3122" s="432">
        <f>SUM(N3123:N3129)</f>
        <v>0</v>
      </c>
      <c r="O3122" s="433">
        <f>SUM(O3123:O3129)</f>
        <v>0</v>
      </c>
      <c r="P3122" s="244"/>
      <c r="Q3122" s="326">
        <f t="shared" ref="Q3122:W3122" si="891">SUM(Q3123:Q3129)</f>
        <v>0</v>
      </c>
      <c r="R3122" s="327">
        <f t="shared" si="891"/>
        <v>0</v>
      </c>
      <c r="S3122" s="327">
        <f t="shared" si="891"/>
        <v>0</v>
      </c>
      <c r="T3122" s="327">
        <f t="shared" si="891"/>
        <v>0</v>
      </c>
      <c r="U3122" s="327">
        <f t="shared" si="891"/>
        <v>0</v>
      </c>
      <c r="V3122" s="327">
        <f t="shared" si="891"/>
        <v>0</v>
      </c>
      <c r="W3122" s="433">
        <f t="shared" si="891"/>
        <v>0</v>
      </c>
      <c r="X3122" s="313">
        <f t="shared" si="877"/>
        <v>0</v>
      </c>
    </row>
    <row r="3123" spans="2:24" ht="18.600000000000001" hidden="1" thickBot="1">
      <c r="B3123" s="175"/>
      <c r="C3123" s="176">
        <v>5201</v>
      </c>
      <c r="D3123" s="177" t="s">
        <v>262</v>
      </c>
      <c r="E3123" s="703"/>
      <c r="F3123" s="473"/>
      <c r="G3123" s="434"/>
      <c r="H3123" s="434"/>
      <c r="I3123" s="476">
        <f t="shared" ref="I3123:I3129" si="892">F3123+G3123+H3123</f>
        <v>0</v>
      </c>
      <c r="J3123" s="243" t="str">
        <f t="shared" si="876"/>
        <v/>
      </c>
      <c r="K3123" s="244"/>
      <c r="L3123" s="435"/>
      <c r="M3123" s="436"/>
      <c r="N3123" s="330">
        <f t="shared" ref="N3123:N3129" si="893">I3123</f>
        <v>0</v>
      </c>
      <c r="O3123" s="424">
        <f t="shared" ref="O3123:O3129" si="894">L3123+M3123-N3123</f>
        <v>0</v>
      </c>
      <c r="P3123" s="244"/>
      <c r="Q3123" s="435"/>
      <c r="R3123" s="436"/>
      <c r="S3123" s="429">
        <f t="shared" ref="S3123:S3129" si="895">+IF(+(L3123+M3123)&gt;=I3123,+M3123,+(+I3123-L3123))</f>
        <v>0</v>
      </c>
      <c r="T3123" s="315">
        <f t="shared" ref="T3123:T3129" si="896">Q3123+R3123-S3123</f>
        <v>0</v>
      </c>
      <c r="U3123" s="436"/>
      <c r="V3123" s="436"/>
      <c r="W3123" s="253"/>
      <c r="X3123" s="313">
        <f t="shared" si="877"/>
        <v>0</v>
      </c>
    </row>
    <row r="3124" spans="2:24" ht="18.600000000000001" hidden="1" thickBot="1">
      <c r="B3124" s="175"/>
      <c r="C3124" s="178">
        <v>5202</v>
      </c>
      <c r="D3124" s="179" t="s">
        <v>263</v>
      </c>
      <c r="E3124" s="703"/>
      <c r="F3124" s="473"/>
      <c r="G3124" s="434"/>
      <c r="H3124" s="434"/>
      <c r="I3124" s="476">
        <f t="shared" si="892"/>
        <v>0</v>
      </c>
      <c r="J3124" s="243" t="str">
        <f t="shared" si="876"/>
        <v/>
      </c>
      <c r="K3124" s="244"/>
      <c r="L3124" s="435"/>
      <c r="M3124" s="436"/>
      <c r="N3124" s="330">
        <f t="shared" si="893"/>
        <v>0</v>
      </c>
      <c r="O3124" s="424">
        <f t="shared" si="894"/>
        <v>0</v>
      </c>
      <c r="P3124" s="244"/>
      <c r="Q3124" s="435"/>
      <c r="R3124" s="436"/>
      <c r="S3124" s="429">
        <f t="shared" si="895"/>
        <v>0</v>
      </c>
      <c r="T3124" s="315">
        <f t="shared" si="896"/>
        <v>0</v>
      </c>
      <c r="U3124" s="436"/>
      <c r="V3124" s="436"/>
      <c r="W3124" s="253"/>
      <c r="X3124" s="313">
        <f t="shared" si="877"/>
        <v>0</v>
      </c>
    </row>
    <row r="3125" spans="2:24" ht="18.600000000000001" hidden="1" thickBot="1">
      <c r="B3125" s="175"/>
      <c r="C3125" s="178">
        <v>5203</v>
      </c>
      <c r="D3125" s="179" t="s">
        <v>923</v>
      </c>
      <c r="E3125" s="703"/>
      <c r="F3125" s="473"/>
      <c r="G3125" s="434"/>
      <c r="H3125" s="434"/>
      <c r="I3125" s="476">
        <f t="shared" si="892"/>
        <v>0</v>
      </c>
      <c r="J3125" s="243" t="str">
        <f t="shared" si="876"/>
        <v/>
      </c>
      <c r="K3125" s="244"/>
      <c r="L3125" s="435"/>
      <c r="M3125" s="436"/>
      <c r="N3125" s="330">
        <f t="shared" si="893"/>
        <v>0</v>
      </c>
      <c r="O3125" s="424">
        <f t="shared" si="894"/>
        <v>0</v>
      </c>
      <c r="P3125" s="244"/>
      <c r="Q3125" s="435"/>
      <c r="R3125" s="436"/>
      <c r="S3125" s="429">
        <f t="shared" si="895"/>
        <v>0</v>
      </c>
      <c r="T3125" s="315">
        <f t="shared" si="896"/>
        <v>0</v>
      </c>
      <c r="U3125" s="436"/>
      <c r="V3125" s="436"/>
      <c r="W3125" s="253"/>
      <c r="X3125" s="313">
        <f t="shared" si="877"/>
        <v>0</v>
      </c>
    </row>
    <row r="3126" spans="2:24" ht="18.600000000000001" hidden="1" thickBot="1">
      <c r="B3126" s="175"/>
      <c r="C3126" s="178">
        <v>5204</v>
      </c>
      <c r="D3126" s="179" t="s">
        <v>924</v>
      </c>
      <c r="E3126" s="703"/>
      <c r="F3126" s="473"/>
      <c r="G3126" s="434"/>
      <c r="H3126" s="434"/>
      <c r="I3126" s="476">
        <f t="shared" si="892"/>
        <v>0</v>
      </c>
      <c r="J3126" s="243" t="str">
        <f t="shared" ref="J3126:J3148" si="897">(IF($E3126&lt;&gt;0,$J$2,IF($I3126&lt;&gt;0,$J$2,"")))</f>
        <v/>
      </c>
      <c r="K3126" s="244"/>
      <c r="L3126" s="435"/>
      <c r="M3126" s="436"/>
      <c r="N3126" s="330">
        <f t="shared" si="893"/>
        <v>0</v>
      </c>
      <c r="O3126" s="424">
        <f t="shared" si="894"/>
        <v>0</v>
      </c>
      <c r="P3126" s="244"/>
      <c r="Q3126" s="435"/>
      <c r="R3126" s="436"/>
      <c r="S3126" s="429">
        <f t="shared" si="895"/>
        <v>0</v>
      </c>
      <c r="T3126" s="315">
        <f t="shared" si="896"/>
        <v>0</v>
      </c>
      <c r="U3126" s="436"/>
      <c r="V3126" s="436"/>
      <c r="W3126" s="253"/>
      <c r="X3126" s="313">
        <f t="shared" ref="X3126:X3157" si="898">T3126-U3126-V3126-W3126</f>
        <v>0</v>
      </c>
    </row>
    <row r="3127" spans="2:24" ht="18.600000000000001" hidden="1" thickBot="1">
      <c r="B3127" s="175"/>
      <c r="C3127" s="178">
        <v>5205</v>
      </c>
      <c r="D3127" s="179" t="s">
        <v>925</v>
      </c>
      <c r="E3127" s="703"/>
      <c r="F3127" s="473"/>
      <c r="G3127" s="434"/>
      <c r="H3127" s="434"/>
      <c r="I3127" s="476">
        <f t="shared" si="892"/>
        <v>0</v>
      </c>
      <c r="J3127" s="243" t="str">
        <f t="shared" si="897"/>
        <v/>
      </c>
      <c r="K3127" s="244"/>
      <c r="L3127" s="435"/>
      <c r="M3127" s="436"/>
      <c r="N3127" s="330">
        <f t="shared" si="893"/>
        <v>0</v>
      </c>
      <c r="O3127" s="424">
        <f t="shared" si="894"/>
        <v>0</v>
      </c>
      <c r="P3127" s="244"/>
      <c r="Q3127" s="435"/>
      <c r="R3127" s="436"/>
      <c r="S3127" s="429">
        <f t="shared" si="895"/>
        <v>0</v>
      </c>
      <c r="T3127" s="315">
        <f t="shared" si="896"/>
        <v>0</v>
      </c>
      <c r="U3127" s="436"/>
      <c r="V3127" s="436"/>
      <c r="W3127" s="253"/>
      <c r="X3127" s="313">
        <f t="shared" si="898"/>
        <v>0</v>
      </c>
    </row>
    <row r="3128" spans="2:24" ht="18.600000000000001" hidden="1" thickBot="1">
      <c r="B3128" s="175"/>
      <c r="C3128" s="178">
        <v>5206</v>
      </c>
      <c r="D3128" s="179" t="s">
        <v>926</v>
      </c>
      <c r="E3128" s="703"/>
      <c r="F3128" s="473"/>
      <c r="G3128" s="434"/>
      <c r="H3128" s="434"/>
      <c r="I3128" s="476">
        <f t="shared" si="892"/>
        <v>0</v>
      </c>
      <c r="J3128" s="243" t="str">
        <f t="shared" si="897"/>
        <v/>
      </c>
      <c r="K3128" s="244"/>
      <c r="L3128" s="435"/>
      <c r="M3128" s="436"/>
      <c r="N3128" s="330">
        <f t="shared" si="893"/>
        <v>0</v>
      </c>
      <c r="O3128" s="424">
        <f t="shared" si="894"/>
        <v>0</v>
      </c>
      <c r="P3128" s="244"/>
      <c r="Q3128" s="435"/>
      <c r="R3128" s="436"/>
      <c r="S3128" s="429">
        <f t="shared" si="895"/>
        <v>0</v>
      </c>
      <c r="T3128" s="315">
        <f t="shared" si="896"/>
        <v>0</v>
      </c>
      <c r="U3128" s="436"/>
      <c r="V3128" s="436"/>
      <c r="W3128" s="253"/>
      <c r="X3128" s="313">
        <f t="shared" si="898"/>
        <v>0</v>
      </c>
    </row>
    <row r="3129" spans="2:24" ht="18.600000000000001" hidden="1" thickBot="1">
      <c r="B3129" s="175"/>
      <c r="C3129" s="180">
        <v>5219</v>
      </c>
      <c r="D3129" s="181" t="s">
        <v>927</v>
      </c>
      <c r="E3129" s="703"/>
      <c r="F3129" s="473"/>
      <c r="G3129" s="434"/>
      <c r="H3129" s="434"/>
      <c r="I3129" s="476">
        <f t="shared" si="892"/>
        <v>0</v>
      </c>
      <c r="J3129" s="243" t="str">
        <f t="shared" si="897"/>
        <v/>
      </c>
      <c r="K3129" s="244"/>
      <c r="L3129" s="435"/>
      <c r="M3129" s="436"/>
      <c r="N3129" s="330">
        <f t="shared" si="893"/>
        <v>0</v>
      </c>
      <c r="O3129" s="424">
        <f t="shared" si="894"/>
        <v>0</v>
      </c>
      <c r="P3129" s="244"/>
      <c r="Q3129" s="435"/>
      <c r="R3129" s="436"/>
      <c r="S3129" s="429">
        <f t="shared" si="895"/>
        <v>0</v>
      </c>
      <c r="T3129" s="315">
        <f t="shared" si="896"/>
        <v>0</v>
      </c>
      <c r="U3129" s="436"/>
      <c r="V3129" s="436"/>
      <c r="W3129" s="253"/>
      <c r="X3129" s="313">
        <f t="shared" si="898"/>
        <v>0</v>
      </c>
    </row>
    <row r="3130" spans="2:24" ht="18.600000000000001" hidden="1" thickBot="1">
      <c r="B3130" s="691">
        <v>5300</v>
      </c>
      <c r="C3130" s="954" t="s">
        <v>928</v>
      </c>
      <c r="D3130" s="954"/>
      <c r="E3130" s="692"/>
      <c r="F3130" s="695">
        <f>SUM(F3131:F3132)</f>
        <v>0</v>
      </c>
      <c r="G3130" s="696">
        <f>SUM(G3131:G3132)</f>
        <v>0</v>
      </c>
      <c r="H3130" s="696">
        <f>SUM(H3131:H3132)</f>
        <v>0</v>
      </c>
      <c r="I3130" s="696">
        <f>SUM(I3131:I3132)</f>
        <v>0</v>
      </c>
      <c r="J3130" s="243" t="str">
        <f t="shared" si="897"/>
        <v/>
      </c>
      <c r="K3130" s="244"/>
      <c r="L3130" s="326">
        <f>SUM(L3131:L3132)</f>
        <v>0</v>
      </c>
      <c r="M3130" s="327">
        <f>SUM(M3131:M3132)</f>
        <v>0</v>
      </c>
      <c r="N3130" s="432">
        <f>SUM(N3131:N3132)</f>
        <v>0</v>
      </c>
      <c r="O3130" s="433">
        <f>SUM(O3131:O3132)</f>
        <v>0</v>
      </c>
      <c r="P3130" s="244"/>
      <c r="Q3130" s="326">
        <f t="shared" ref="Q3130:W3130" si="899">SUM(Q3131:Q3132)</f>
        <v>0</v>
      </c>
      <c r="R3130" s="327">
        <f t="shared" si="899"/>
        <v>0</v>
      </c>
      <c r="S3130" s="327">
        <f t="shared" si="899"/>
        <v>0</v>
      </c>
      <c r="T3130" s="327">
        <f t="shared" si="899"/>
        <v>0</v>
      </c>
      <c r="U3130" s="327">
        <f t="shared" si="899"/>
        <v>0</v>
      </c>
      <c r="V3130" s="327">
        <f t="shared" si="899"/>
        <v>0</v>
      </c>
      <c r="W3130" s="433">
        <f t="shared" si="899"/>
        <v>0</v>
      </c>
      <c r="X3130" s="313">
        <f t="shared" si="898"/>
        <v>0</v>
      </c>
    </row>
    <row r="3131" spans="2:24" ht="18.600000000000001" hidden="1" thickBot="1">
      <c r="B3131" s="175"/>
      <c r="C3131" s="176">
        <v>5301</v>
      </c>
      <c r="D3131" s="177" t="s">
        <v>1440</v>
      </c>
      <c r="E3131" s="703"/>
      <c r="F3131" s="473"/>
      <c r="G3131" s="434"/>
      <c r="H3131" s="434"/>
      <c r="I3131" s="476">
        <f>F3131+G3131+H3131</f>
        <v>0</v>
      </c>
      <c r="J3131" s="243" t="str">
        <f t="shared" si="897"/>
        <v/>
      </c>
      <c r="K3131" s="244"/>
      <c r="L3131" s="435"/>
      <c r="M3131" s="436"/>
      <c r="N3131" s="330">
        <f>I3131</f>
        <v>0</v>
      </c>
      <c r="O3131" s="424">
        <f>L3131+M3131-N3131</f>
        <v>0</v>
      </c>
      <c r="P3131" s="244"/>
      <c r="Q3131" s="435"/>
      <c r="R3131" s="436"/>
      <c r="S3131" s="429">
        <f>+IF(+(L3131+M3131)&gt;=I3131,+M3131,+(+I3131-L3131))</f>
        <v>0</v>
      </c>
      <c r="T3131" s="315">
        <f>Q3131+R3131-S3131</f>
        <v>0</v>
      </c>
      <c r="U3131" s="436"/>
      <c r="V3131" s="436"/>
      <c r="W3131" s="253"/>
      <c r="X3131" s="313">
        <f t="shared" si="898"/>
        <v>0</v>
      </c>
    </row>
    <row r="3132" spans="2:24" ht="18.600000000000001" hidden="1" thickBot="1">
      <c r="B3132" s="175"/>
      <c r="C3132" s="180">
        <v>5309</v>
      </c>
      <c r="D3132" s="181" t="s">
        <v>929</v>
      </c>
      <c r="E3132" s="703"/>
      <c r="F3132" s="473"/>
      <c r="G3132" s="434"/>
      <c r="H3132" s="434"/>
      <c r="I3132" s="476">
        <f>F3132+G3132+H3132</f>
        <v>0</v>
      </c>
      <c r="J3132" s="243" t="str">
        <f t="shared" si="897"/>
        <v/>
      </c>
      <c r="K3132" s="244"/>
      <c r="L3132" s="435"/>
      <c r="M3132" s="436"/>
      <c r="N3132" s="330">
        <f>I3132</f>
        <v>0</v>
      </c>
      <c r="O3132" s="424">
        <f>L3132+M3132-N3132</f>
        <v>0</v>
      </c>
      <c r="P3132" s="244"/>
      <c r="Q3132" s="435"/>
      <c r="R3132" s="436"/>
      <c r="S3132" s="429">
        <f>+IF(+(L3132+M3132)&gt;=I3132,+M3132,+(+I3132-L3132))</f>
        <v>0</v>
      </c>
      <c r="T3132" s="315">
        <f>Q3132+R3132-S3132</f>
        <v>0</v>
      </c>
      <c r="U3132" s="436"/>
      <c r="V3132" s="436"/>
      <c r="W3132" s="253"/>
      <c r="X3132" s="313">
        <f t="shared" si="898"/>
        <v>0</v>
      </c>
    </row>
    <row r="3133" spans="2:24" ht="18.600000000000001" hidden="1" thickBot="1">
      <c r="B3133" s="691">
        <v>5400</v>
      </c>
      <c r="C3133" s="963" t="s">
        <v>1010</v>
      </c>
      <c r="D3133" s="963"/>
      <c r="E3133" s="692"/>
      <c r="F3133" s="693"/>
      <c r="G3133" s="694"/>
      <c r="H3133" s="694"/>
      <c r="I3133" s="690">
        <f>F3133+G3133+H3133</f>
        <v>0</v>
      </c>
      <c r="J3133" s="243" t="str">
        <f t="shared" si="897"/>
        <v/>
      </c>
      <c r="K3133" s="244"/>
      <c r="L3133" s="430"/>
      <c r="M3133" s="431"/>
      <c r="N3133" s="327">
        <f>I3133</f>
        <v>0</v>
      </c>
      <c r="O3133" s="424">
        <f>L3133+M3133-N3133</f>
        <v>0</v>
      </c>
      <c r="P3133" s="244"/>
      <c r="Q3133" s="430"/>
      <c r="R3133" s="431"/>
      <c r="S3133" s="429">
        <f>+IF(+(L3133+M3133)&gt;=I3133,+M3133,+(+I3133-L3133))</f>
        <v>0</v>
      </c>
      <c r="T3133" s="315">
        <f>Q3133+R3133-S3133</f>
        <v>0</v>
      </c>
      <c r="U3133" s="431"/>
      <c r="V3133" s="431"/>
      <c r="W3133" s="253"/>
      <c r="X3133" s="313">
        <f t="shared" si="898"/>
        <v>0</v>
      </c>
    </row>
    <row r="3134" spans="2:24" ht="18.600000000000001" hidden="1" thickBot="1">
      <c r="B3134" s="684">
        <v>5500</v>
      </c>
      <c r="C3134" s="948" t="s">
        <v>1011</v>
      </c>
      <c r="D3134" s="948"/>
      <c r="E3134" s="685"/>
      <c r="F3134" s="686">
        <f>SUM(F3135:F3138)</f>
        <v>0</v>
      </c>
      <c r="G3134" s="687">
        <f>SUM(G3135:G3138)</f>
        <v>0</v>
      </c>
      <c r="H3134" s="687">
        <f>SUM(H3135:H3138)</f>
        <v>0</v>
      </c>
      <c r="I3134" s="687">
        <f>SUM(I3135:I3138)</f>
        <v>0</v>
      </c>
      <c r="J3134" s="243" t="str">
        <f t="shared" si="897"/>
        <v/>
      </c>
      <c r="K3134" s="244"/>
      <c r="L3134" s="316">
        <f>SUM(L3135:L3138)</f>
        <v>0</v>
      </c>
      <c r="M3134" s="317">
        <f>SUM(M3135:M3138)</f>
        <v>0</v>
      </c>
      <c r="N3134" s="425">
        <f>SUM(N3135:N3138)</f>
        <v>0</v>
      </c>
      <c r="O3134" s="426">
        <f>SUM(O3135:O3138)</f>
        <v>0</v>
      </c>
      <c r="P3134" s="244"/>
      <c r="Q3134" s="316">
        <f t="shared" ref="Q3134:W3134" si="900">SUM(Q3135:Q3138)</f>
        <v>0</v>
      </c>
      <c r="R3134" s="317">
        <f t="shared" si="900"/>
        <v>0</v>
      </c>
      <c r="S3134" s="317">
        <f t="shared" si="900"/>
        <v>0</v>
      </c>
      <c r="T3134" s="317">
        <f t="shared" si="900"/>
        <v>0</v>
      </c>
      <c r="U3134" s="317">
        <f t="shared" si="900"/>
        <v>0</v>
      </c>
      <c r="V3134" s="317">
        <f t="shared" si="900"/>
        <v>0</v>
      </c>
      <c r="W3134" s="426">
        <f t="shared" si="900"/>
        <v>0</v>
      </c>
      <c r="X3134" s="313">
        <f t="shared" si="898"/>
        <v>0</v>
      </c>
    </row>
    <row r="3135" spans="2:24" ht="18.600000000000001" hidden="1" thickBot="1">
      <c r="B3135" s="173"/>
      <c r="C3135" s="144">
        <v>5501</v>
      </c>
      <c r="D3135" s="163" t="s">
        <v>1012</v>
      </c>
      <c r="E3135" s="702"/>
      <c r="F3135" s="449"/>
      <c r="G3135" s="245"/>
      <c r="H3135" s="245"/>
      <c r="I3135" s="476">
        <f>F3135+G3135+H3135</f>
        <v>0</v>
      </c>
      <c r="J3135" s="243" t="str">
        <f t="shared" si="897"/>
        <v/>
      </c>
      <c r="K3135" s="244"/>
      <c r="L3135" s="423"/>
      <c r="M3135" s="252"/>
      <c r="N3135" s="315">
        <f>I3135</f>
        <v>0</v>
      </c>
      <c r="O3135" s="424">
        <f>L3135+M3135-N3135</f>
        <v>0</v>
      </c>
      <c r="P3135" s="244"/>
      <c r="Q3135" s="423"/>
      <c r="R3135" s="252"/>
      <c r="S3135" s="429">
        <f>+IF(+(L3135+M3135)&gt;=I3135,+M3135,+(+I3135-L3135))</f>
        <v>0</v>
      </c>
      <c r="T3135" s="315">
        <f>Q3135+R3135-S3135</f>
        <v>0</v>
      </c>
      <c r="U3135" s="252"/>
      <c r="V3135" s="252"/>
      <c r="W3135" s="253"/>
      <c r="X3135" s="313">
        <f t="shared" si="898"/>
        <v>0</v>
      </c>
    </row>
    <row r="3136" spans="2:24" ht="18.600000000000001" hidden="1" thickBot="1">
      <c r="B3136" s="173"/>
      <c r="C3136" s="137">
        <v>5502</v>
      </c>
      <c r="D3136" s="145" t="s">
        <v>1013</v>
      </c>
      <c r="E3136" s="702"/>
      <c r="F3136" s="449"/>
      <c r="G3136" s="245"/>
      <c r="H3136" s="245"/>
      <c r="I3136" s="476">
        <f>F3136+G3136+H3136</f>
        <v>0</v>
      </c>
      <c r="J3136" s="243" t="str">
        <f t="shared" si="897"/>
        <v/>
      </c>
      <c r="K3136" s="244"/>
      <c r="L3136" s="423"/>
      <c r="M3136" s="252"/>
      <c r="N3136" s="315">
        <f>I3136</f>
        <v>0</v>
      </c>
      <c r="O3136" s="424">
        <f>L3136+M3136-N3136</f>
        <v>0</v>
      </c>
      <c r="P3136" s="244"/>
      <c r="Q3136" s="423"/>
      <c r="R3136" s="252"/>
      <c r="S3136" s="429">
        <f>+IF(+(L3136+M3136)&gt;=I3136,+M3136,+(+I3136-L3136))</f>
        <v>0</v>
      </c>
      <c r="T3136" s="315">
        <f>Q3136+R3136-S3136</f>
        <v>0</v>
      </c>
      <c r="U3136" s="252"/>
      <c r="V3136" s="252"/>
      <c r="W3136" s="253"/>
      <c r="X3136" s="313">
        <f t="shared" si="898"/>
        <v>0</v>
      </c>
    </row>
    <row r="3137" spans="2:24" ht="18.600000000000001" hidden="1" thickBot="1">
      <c r="B3137" s="173"/>
      <c r="C3137" s="137">
        <v>5503</v>
      </c>
      <c r="D3137" s="139" t="s">
        <v>1014</v>
      </c>
      <c r="E3137" s="702"/>
      <c r="F3137" s="449"/>
      <c r="G3137" s="245"/>
      <c r="H3137" s="245"/>
      <c r="I3137" s="476">
        <f>F3137+G3137+H3137</f>
        <v>0</v>
      </c>
      <c r="J3137" s="243" t="str">
        <f t="shared" si="897"/>
        <v/>
      </c>
      <c r="K3137" s="244"/>
      <c r="L3137" s="423"/>
      <c r="M3137" s="252"/>
      <c r="N3137" s="315">
        <f>I3137</f>
        <v>0</v>
      </c>
      <c r="O3137" s="424">
        <f>L3137+M3137-N3137</f>
        <v>0</v>
      </c>
      <c r="P3137" s="244"/>
      <c r="Q3137" s="423"/>
      <c r="R3137" s="252"/>
      <c r="S3137" s="429">
        <f>+IF(+(L3137+M3137)&gt;=I3137,+M3137,+(+I3137-L3137))</f>
        <v>0</v>
      </c>
      <c r="T3137" s="315">
        <f>Q3137+R3137-S3137</f>
        <v>0</v>
      </c>
      <c r="U3137" s="252"/>
      <c r="V3137" s="252"/>
      <c r="W3137" s="253"/>
      <c r="X3137" s="313">
        <f t="shared" si="898"/>
        <v>0</v>
      </c>
    </row>
    <row r="3138" spans="2:24" ht="18.600000000000001" hidden="1" thickBot="1">
      <c r="B3138" s="173"/>
      <c r="C3138" s="137">
        <v>5504</v>
      </c>
      <c r="D3138" s="145" t="s">
        <v>1015</v>
      </c>
      <c r="E3138" s="702"/>
      <c r="F3138" s="449"/>
      <c r="G3138" s="245"/>
      <c r="H3138" s="245"/>
      <c r="I3138" s="476">
        <f>F3138+G3138+H3138</f>
        <v>0</v>
      </c>
      <c r="J3138" s="243" t="str">
        <f t="shared" si="897"/>
        <v/>
      </c>
      <c r="K3138" s="244"/>
      <c r="L3138" s="423"/>
      <c r="M3138" s="252"/>
      <c r="N3138" s="315">
        <f>I3138</f>
        <v>0</v>
      </c>
      <c r="O3138" s="424">
        <f>L3138+M3138-N3138</f>
        <v>0</v>
      </c>
      <c r="P3138" s="244"/>
      <c r="Q3138" s="423"/>
      <c r="R3138" s="252"/>
      <c r="S3138" s="429">
        <f>+IF(+(L3138+M3138)&gt;=I3138,+M3138,+(+I3138-L3138))</f>
        <v>0</v>
      </c>
      <c r="T3138" s="315">
        <f>Q3138+R3138-S3138</f>
        <v>0</v>
      </c>
      <c r="U3138" s="252"/>
      <c r="V3138" s="252"/>
      <c r="W3138" s="253"/>
      <c r="X3138" s="313">
        <f t="shared" si="898"/>
        <v>0</v>
      </c>
    </row>
    <row r="3139" spans="2:24" ht="18.600000000000001" hidden="1" thickBot="1">
      <c r="B3139" s="684">
        <v>5700</v>
      </c>
      <c r="C3139" s="964" t="s">
        <v>1016</v>
      </c>
      <c r="D3139" s="965"/>
      <c r="E3139" s="692"/>
      <c r="F3139" s="671">
        <v>0</v>
      </c>
      <c r="G3139" s="671">
        <v>0</v>
      </c>
      <c r="H3139" s="671">
        <v>0</v>
      </c>
      <c r="I3139" s="696">
        <f>SUM(I3140:I3142)</f>
        <v>0</v>
      </c>
      <c r="J3139" s="243" t="str">
        <f t="shared" si="897"/>
        <v/>
      </c>
      <c r="K3139" s="244"/>
      <c r="L3139" s="326">
        <f>SUM(L3140:L3142)</f>
        <v>0</v>
      </c>
      <c r="M3139" s="327">
        <f>SUM(M3140:M3142)</f>
        <v>0</v>
      </c>
      <c r="N3139" s="432">
        <f>SUM(N3140:N3141)</f>
        <v>0</v>
      </c>
      <c r="O3139" s="433">
        <f>SUM(O3140:O3142)</f>
        <v>0</v>
      </c>
      <c r="P3139" s="244"/>
      <c r="Q3139" s="326">
        <f>SUM(Q3140:Q3142)</f>
        <v>0</v>
      </c>
      <c r="R3139" s="327">
        <f>SUM(R3140:R3142)</f>
        <v>0</v>
      </c>
      <c r="S3139" s="327">
        <f>SUM(S3140:S3142)</f>
        <v>0</v>
      </c>
      <c r="T3139" s="327">
        <f>SUM(T3140:T3142)</f>
        <v>0</v>
      </c>
      <c r="U3139" s="327">
        <f>SUM(U3140:U3142)</f>
        <v>0</v>
      </c>
      <c r="V3139" s="327">
        <f>SUM(V3140:V3141)</f>
        <v>0</v>
      </c>
      <c r="W3139" s="433">
        <f>SUM(W3140:W3142)</f>
        <v>0</v>
      </c>
      <c r="X3139" s="313">
        <f t="shared" si="898"/>
        <v>0</v>
      </c>
    </row>
    <row r="3140" spans="2:24" ht="18.600000000000001" hidden="1" thickBot="1">
      <c r="B3140" s="175"/>
      <c r="C3140" s="176">
        <v>5701</v>
      </c>
      <c r="D3140" s="177" t="s">
        <v>1017</v>
      </c>
      <c r="E3140" s="703"/>
      <c r="F3140" s="592">
        <v>0</v>
      </c>
      <c r="G3140" s="592">
        <v>0</v>
      </c>
      <c r="H3140" s="592">
        <v>0</v>
      </c>
      <c r="I3140" s="476">
        <f>F3140+G3140+H3140</f>
        <v>0</v>
      </c>
      <c r="J3140" s="243" t="str">
        <f t="shared" si="897"/>
        <v/>
      </c>
      <c r="K3140" s="244"/>
      <c r="L3140" s="435"/>
      <c r="M3140" s="436"/>
      <c r="N3140" s="330">
        <f>I3140</f>
        <v>0</v>
      </c>
      <c r="O3140" s="424">
        <f>L3140+M3140-N3140</f>
        <v>0</v>
      </c>
      <c r="P3140" s="244"/>
      <c r="Q3140" s="435"/>
      <c r="R3140" s="436"/>
      <c r="S3140" s="429">
        <f>+IF(+(L3140+M3140)&gt;=I3140,+M3140,+(+I3140-L3140))</f>
        <v>0</v>
      </c>
      <c r="T3140" s="315">
        <f>Q3140+R3140-S3140</f>
        <v>0</v>
      </c>
      <c r="U3140" s="436"/>
      <c r="V3140" s="436"/>
      <c r="W3140" s="253"/>
      <c r="X3140" s="313">
        <f t="shared" si="898"/>
        <v>0</v>
      </c>
    </row>
    <row r="3141" spans="2:24" ht="18.600000000000001" hidden="1" thickBot="1">
      <c r="B3141" s="175"/>
      <c r="C3141" s="180">
        <v>5702</v>
      </c>
      <c r="D3141" s="181" t="s">
        <v>1018</v>
      </c>
      <c r="E3141" s="703"/>
      <c r="F3141" s="592">
        <v>0</v>
      </c>
      <c r="G3141" s="592">
        <v>0</v>
      </c>
      <c r="H3141" s="592">
        <v>0</v>
      </c>
      <c r="I3141" s="476">
        <f>F3141+G3141+H3141</f>
        <v>0</v>
      </c>
      <c r="J3141" s="243" t="str">
        <f t="shared" si="897"/>
        <v/>
      </c>
      <c r="K3141" s="244"/>
      <c r="L3141" s="435"/>
      <c r="M3141" s="436"/>
      <c r="N3141" s="330">
        <f>I3141</f>
        <v>0</v>
      </c>
      <c r="O3141" s="424">
        <f>L3141+M3141-N3141</f>
        <v>0</v>
      </c>
      <c r="P3141" s="244"/>
      <c r="Q3141" s="435"/>
      <c r="R3141" s="436"/>
      <c r="S3141" s="429">
        <f>+IF(+(L3141+M3141)&gt;=I3141,+M3141,+(+I3141-L3141))</f>
        <v>0</v>
      </c>
      <c r="T3141" s="315">
        <f>Q3141+R3141-S3141</f>
        <v>0</v>
      </c>
      <c r="U3141" s="436"/>
      <c r="V3141" s="436"/>
      <c r="W3141" s="253"/>
      <c r="X3141" s="313">
        <f t="shared" si="898"/>
        <v>0</v>
      </c>
    </row>
    <row r="3142" spans="2:24" ht="18.600000000000001" hidden="1" thickBot="1">
      <c r="B3142" s="136"/>
      <c r="C3142" s="182">
        <v>4071</v>
      </c>
      <c r="D3142" s="464" t="s">
        <v>1019</v>
      </c>
      <c r="E3142" s="702"/>
      <c r="F3142" s="592">
        <v>0</v>
      </c>
      <c r="G3142" s="592">
        <v>0</v>
      </c>
      <c r="H3142" s="592">
        <v>0</v>
      </c>
      <c r="I3142" s="476">
        <f>F3142+G3142+H3142</f>
        <v>0</v>
      </c>
      <c r="J3142" s="243" t="str">
        <f t="shared" si="897"/>
        <v/>
      </c>
      <c r="K3142" s="244"/>
      <c r="L3142" s="711"/>
      <c r="M3142" s="665"/>
      <c r="N3142" s="665"/>
      <c r="O3142" s="712"/>
      <c r="P3142" s="244"/>
      <c r="Q3142" s="661"/>
      <c r="R3142" s="665"/>
      <c r="S3142" s="665"/>
      <c r="T3142" s="665"/>
      <c r="U3142" s="665"/>
      <c r="V3142" s="665"/>
      <c r="W3142" s="709"/>
      <c r="X3142" s="313">
        <f t="shared" si="898"/>
        <v>0</v>
      </c>
    </row>
    <row r="3143" spans="2:24" ht="16.2" hidden="1" thickBot="1">
      <c r="B3143" s="173"/>
      <c r="C3143" s="183"/>
      <c r="D3143" s="334"/>
      <c r="E3143" s="704"/>
      <c r="F3143" s="248"/>
      <c r="G3143" s="248"/>
      <c r="H3143" s="248"/>
      <c r="I3143" s="249"/>
      <c r="J3143" s="243" t="str">
        <f t="shared" si="897"/>
        <v/>
      </c>
      <c r="K3143" s="244"/>
      <c r="L3143" s="437"/>
      <c r="M3143" s="438"/>
      <c r="N3143" s="323"/>
      <c r="O3143" s="324"/>
      <c r="P3143" s="244"/>
      <c r="Q3143" s="437"/>
      <c r="R3143" s="438"/>
      <c r="S3143" s="323"/>
      <c r="T3143" s="323"/>
      <c r="U3143" s="438"/>
      <c r="V3143" s="323"/>
      <c r="W3143" s="324"/>
      <c r="X3143" s="324"/>
    </row>
    <row r="3144" spans="2:24" ht="18.600000000000001" hidden="1" thickBot="1">
      <c r="B3144" s="697">
        <v>98</v>
      </c>
      <c r="C3144" s="945" t="s">
        <v>1020</v>
      </c>
      <c r="D3144" s="946"/>
      <c r="E3144" s="685"/>
      <c r="F3144" s="688"/>
      <c r="G3144" s="689"/>
      <c r="H3144" s="689"/>
      <c r="I3144" s="690">
        <f>F3144+G3144+H3144</f>
        <v>0</v>
      </c>
      <c r="J3144" s="243" t="str">
        <f t="shared" si="897"/>
        <v/>
      </c>
      <c r="K3144" s="244"/>
      <c r="L3144" s="428"/>
      <c r="M3144" s="254"/>
      <c r="N3144" s="317">
        <f>I3144</f>
        <v>0</v>
      </c>
      <c r="O3144" s="424">
        <f>L3144+M3144-N3144</f>
        <v>0</v>
      </c>
      <c r="P3144" s="244"/>
      <c r="Q3144" s="428"/>
      <c r="R3144" s="254"/>
      <c r="S3144" s="429">
        <f>+IF(+(L3144+M3144)&gt;=I3144,+M3144,+(+I3144-L3144))</f>
        <v>0</v>
      </c>
      <c r="T3144" s="315">
        <f>Q3144+R3144-S3144</f>
        <v>0</v>
      </c>
      <c r="U3144" s="254"/>
      <c r="V3144" s="254"/>
      <c r="W3144" s="253"/>
      <c r="X3144" s="313">
        <f>T3144-U3144-V3144-W3144</f>
        <v>0</v>
      </c>
    </row>
    <row r="3145" spans="2:24" ht="16.8" hidden="1" thickBot="1">
      <c r="B3145" s="184"/>
      <c r="C3145" s="335" t="s">
        <v>1021</v>
      </c>
      <c r="D3145" s="336"/>
      <c r="E3145" s="395"/>
      <c r="F3145" s="395"/>
      <c r="G3145" s="395"/>
      <c r="H3145" s="395"/>
      <c r="I3145" s="337"/>
      <c r="J3145" s="243" t="str">
        <f t="shared" si="897"/>
        <v/>
      </c>
      <c r="K3145" s="244"/>
      <c r="L3145" s="338"/>
      <c r="M3145" s="339"/>
      <c r="N3145" s="339"/>
      <c r="O3145" s="340"/>
      <c r="P3145" s="244"/>
      <c r="Q3145" s="338"/>
      <c r="R3145" s="339"/>
      <c r="S3145" s="339"/>
      <c r="T3145" s="339"/>
      <c r="U3145" s="339"/>
      <c r="V3145" s="339"/>
      <c r="W3145" s="340"/>
      <c r="X3145" s="340"/>
    </row>
    <row r="3146" spans="2:24" ht="16.8" hidden="1" thickBot="1">
      <c r="B3146" s="184"/>
      <c r="C3146" s="341" t="s">
        <v>1022</v>
      </c>
      <c r="D3146" s="334"/>
      <c r="E3146" s="384"/>
      <c r="F3146" s="384"/>
      <c r="G3146" s="384"/>
      <c r="H3146" s="384"/>
      <c r="I3146" s="307"/>
      <c r="J3146" s="243" t="str">
        <f t="shared" si="897"/>
        <v/>
      </c>
      <c r="K3146" s="244"/>
      <c r="L3146" s="342"/>
      <c r="M3146" s="343"/>
      <c r="N3146" s="343"/>
      <c r="O3146" s="344"/>
      <c r="P3146" s="244"/>
      <c r="Q3146" s="342"/>
      <c r="R3146" s="343"/>
      <c r="S3146" s="343"/>
      <c r="T3146" s="343"/>
      <c r="U3146" s="343"/>
      <c r="V3146" s="343"/>
      <c r="W3146" s="344"/>
      <c r="X3146" s="344"/>
    </row>
    <row r="3147" spans="2:24" ht="16.8" hidden="1" thickBot="1">
      <c r="B3147" s="185"/>
      <c r="C3147" s="345" t="s">
        <v>1686</v>
      </c>
      <c r="D3147" s="346"/>
      <c r="E3147" s="396"/>
      <c r="F3147" s="396"/>
      <c r="G3147" s="396"/>
      <c r="H3147" s="396"/>
      <c r="I3147" s="309"/>
      <c r="J3147" s="243" t="str">
        <f t="shared" si="897"/>
        <v/>
      </c>
      <c r="K3147" s="244"/>
      <c r="L3147" s="347"/>
      <c r="M3147" s="348"/>
      <c r="N3147" s="348"/>
      <c r="O3147" s="349"/>
      <c r="P3147" s="244"/>
      <c r="Q3147" s="347"/>
      <c r="R3147" s="348"/>
      <c r="S3147" s="348"/>
      <c r="T3147" s="348"/>
      <c r="U3147" s="348"/>
      <c r="V3147" s="348"/>
      <c r="W3147" s="349"/>
      <c r="X3147" s="349"/>
    </row>
    <row r="3148" spans="2:24" ht="18.600000000000001" thickBot="1">
      <c r="B3148" s="607"/>
      <c r="C3148" s="608" t="s">
        <v>1241</v>
      </c>
      <c r="D3148" s="609" t="s">
        <v>1023</v>
      </c>
      <c r="E3148" s="698"/>
      <c r="F3148" s="698">
        <f>SUM(F3030,F3033,F3039,F3047,F3048,F3066,F3070,F3076,F3079,F3080,F3081,F3082,F3086,F3095,F3101,F3102,F3103,F3104,F3111,F3115,F3116,F3117,F3118,F3121,F3122,F3130,F3133,F3134,F3139)+F3144</f>
        <v>0</v>
      </c>
      <c r="G3148" s="698">
        <f>SUM(G3030,G3033,G3039,G3047,G3048,G3066,G3070,G3076,G3079,G3080,G3081,G3082,G3086,G3095,G3101,G3102,G3103,G3104,G3111,G3115,G3116,G3117,G3118,G3121,G3122,G3130,G3133,G3134,G3139)+G3144</f>
        <v>111550</v>
      </c>
      <c r="H3148" s="698">
        <f>SUM(H3030,H3033,H3039,H3047,H3048,H3066,H3070,H3076,H3079,H3080,H3081,H3082,H3086,H3095,H3101,H3102,H3103,H3104,H3111,H3115,H3116,H3117,H3118,H3121,H3122,H3130,H3133,H3134,H3139)+H3144</f>
        <v>0</v>
      </c>
      <c r="I3148" s="698">
        <f>SUM(I3030,I3033,I3039,I3047,I3048,I3066,I3070,I3076,I3079,I3080,I3081,I3082,I3086,I3095,I3101,I3102,I3103,I3104,I3111,I3115,I3116,I3117,I3118,I3121,I3122,I3130,I3133,I3134,I3139)+I3144</f>
        <v>111550</v>
      </c>
      <c r="J3148" s="243">
        <f t="shared" si="897"/>
        <v>1</v>
      </c>
      <c r="K3148" s="439" t="str">
        <f>LEFT(C3027,1)</f>
        <v>6</v>
      </c>
      <c r="L3148" s="276">
        <f>SUM(L3030,L3033,L3039,L3047,L3048,L3066,L3070,L3076,L3079,L3080,L3081,L3082,L3086,L3095,L3101,L3102,L3103,L3104,L3111,L3115,L3116,L3117,L3118,L3121,L3122,L3130,L3133,L3134,L3139)+L3144</f>
        <v>0</v>
      </c>
      <c r="M3148" s="276">
        <f>SUM(M3030,M3033,M3039,M3047,M3048,M3066,M3070,M3076,M3079,M3080,M3081,M3082,M3086,M3095,M3101,M3102,M3103,M3104,M3111,M3115,M3116,M3117,M3118,M3121,M3122,M3130,M3133,M3134,M3139)+M3144</f>
        <v>0</v>
      </c>
      <c r="N3148" s="276">
        <f>SUM(N3030,N3033,N3039,N3047,N3048,N3066,N3070,N3076,N3079,N3080,N3081,N3082,N3086,N3095,N3101,N3102,N3103,N3104,N3111,N3115,N3116,N3117,N3118,N3121,N3122,N3130,N3133,N3134,N3139)+N3144</f>
        <v>111550</v>
      </c>
      <c r="O3148" s="276">
        <f>SUM(O3030,O3033,O3039,O3047,O3048,O3066,O3070,O3076,O3079,O3080,O3081,O3082,O3086,O3095,O3101,O3102,O3103,O3104,O3111,O3115,O3116,O3117,O3118,O3121,O3122,O3130,O3133,O3134,O3139)+O3144</f>
        <v>-111550</v>
      </c>
      <c r="P3148" s="222"/>
      <c r="Q3148" s="276">
        <f t="shared" ref="Q3148:W3148" si="901">SUM(Q3030,Q3033,Q3039,Q3047,Q3048,Q3066,Q3070,Q3076,Q3079,Q3080,Q3081,Q3082,Q3086,Q3095,Q3101,Q3102,Q3103,Q3104,Q3111,Q3115,Q3116,Q3117,Q3118,Q3121,Q3122,Q3130,Q3133,Q3134,Q3139)+Q3144</f>
        <v>0</v>
      </c>
      <c r="R3148" s="276">
        <f t="shared" si="901"/>
        <v>0</v>
      </c>
      <c r="S3148" s="276">
        <f t="shared" si="901"/>
        <v>27550</v>
      </c>
      <c r="T3148" s="276">
        <f t="shared" si="901"/>
        <v>-27550</v>
      </c>
      <c r="U3148" s="276">
        <f t="shared" si="901"/>
        <v>0</v>
      </c>
      <c r="V3148" s="276">
        <f t="shared" si="901"/>
        <v>0</v>
      </c>
      <c r="W3148" s="276">
        <f t="shared" si="901"/>
        <v>0</v>
      </c>
      <c r="X3148" s="313">
        <f>T3148-U3148-V3148-W3148</f>
        <v>-27550</v>
      </c>
    </row>
    <row r="3149" spans="2:24">
      <c r="B3149" s="554" t="s">
        <v>32</v>
      </c>
      <c r="C3149" s="186"/>
      <c r="I3149" s="219"/>
      <c r="J3149" s="221">
        <f>J3148</f>
        <v>1</v>
      </c>
      <c r="P3149"/>
    </row>
    <row r="3150" spans="2:24">
      <c r="B3150" s="392"/>
      <c r="C3150" s="392"/>
      <c r="D3150" s="393"/>
      <c r="E3150" s="392"/>
      <c r="F3150" s="392"/>
      <c r="G3150" s="392"/>
      <c r="H3150" s="392"/>
      <c r="I3150" s="394"/>
      <c r="J3150" s="221">
        <f>J3148</f>
        <v>1</v>
      </c>
      <c r="L3150" s="392"/>
      <c r="M3150" s="392"/>
      <c r="N3150" s="394"/>
      <c r="O3150" s="394"/>
      <c r="P3150" s="394"/>
      <c r="Q3150" s="392"/>
      <c r="R3150" s="392"/>
      <c r="S3150" s="394"/>
      <c r="T3150" s="394"/>
      <c r="U3150" s="392"/>
      <c r="V3150" s="394"/>
      <c r="W3150" s="394"/>
      <c r="X3150" s="394"/>
    </row>
    <row r="3151" spans="2:24" ht="18" hidden="1">
      <c r="B3151" s="402"/>
      <c r="C3151" s="402"/>
      <c r="D3151" s="402"/>
      <c r="E3151" s="402"/>
      <c r="F3151" s="402"/>
      <c r="G3151" s="402"/>
      <c r="H3151" s="402"/>
      <c r="I3151" s="484"/>
      <c r="J3151" s="440">
        <f>(IF(E3148&lt;&gt;0,$G$2,IF(I3148&lt;&gt;0,$G$2,"")))</f>
        <v>0</v>
      </c>
    </row>
    <row r="3152" spans="2:24" ht="18" hidden="1">
      <c r="B3152" s="402"/>
      <c r="C3152" s="402"/>
      <c r="D3152" s="474"/>
      <c r="E3152" s="402"/>
      <c r="F3152" s="402"/>
      <c r="G3152" s="402"/>
      <c r="H3152" s="402"/>
      <c r="I3152" s="484"/>
      <c r="J3152" s="440" t="str">
        <f>(IF(E3149&lt;&gt;0,$G$2,IF(I3149&lt;&gt;0,$G$2,"")))</f>
        <v/>
      </c>
    </row>
    <row r="3153" spans="2:24">
      <c r="E3153" s="278"/>
      <c r="F3153" s="278"/>
      <c r="G3153" s="278"/>
      <c r="H3153" s="278"/>
      <c r="I3153" s="282"/>
      <c r="J3153" s="221">
        <f>(IF($E3289&lt;&gt;0,$J$2,IF($I3289&lt;&gt;0,$J$2,"")))</f>
        <v>1</v>
      </c>
      <c r="L3153" s="278"/>
      <c r="M3153" s="278"/>
      <c r="N3153" s="282"/>
      <c r="O3153" s="282"/>
      <c r="P3153" s="282"/>
      <c r="Q3153" s="278"/>
      <c r="R3153" s="278"/>
      <c r="S3153" s="282"/>
      <c r="T3153" s="282"/>
      <c r="U3153" s="278"/>
      <c r="V3153" s="282"/>
      <c r="W3153" s="282"/>
    </row>
    <row r="3154" spans="2:24">
      <c r="C3154" s="227"/>
      <c r="D3154" s="228"/>
      <c r="E3154" s="278"/>
      <c r="F3154" s="278"/>
      <c r="G3154" s="278"/>
      <c r="H3154" s="278"/>
      <c r="I3154" s="282"/>
      <c r="J3154" s="221">
        <f>(IF($E3289&lt;&gt;0,$J$2,IF($I3289&lt;&gt;0,$J$2,"")))</f>
        <v>1</v>
      </c>
      <c r="L3154" s="278"/>
      <c r="M3154" s="278"/>
      <c r="N3154" s="282"/>
      <c r="O3154" s="282"/>
      <c r="P3154" s="282"/>
      <c r="Q3154" s="278"/>
      <c r="R3154" s="278"/>
      <c r="S3154" s="282"/>
      <c r="T3154" s="282"/>
      <c r="U3154" s="278"/>
      <c r="V3154" s="282"/>
      <c r="W3154" s="282"/>
    </row>
    <row r="3155" spans="2:24">
      <c r="B3155" s="935" t="str">
        <f>$B$7</f>
        <v>БЮДЖЕТ - НАЧАЛЕН ПЛАН
ПО ПЪЛНА ЕДИННА БЮДЖЕТНА КЛАСИФИКАЦИЯ</v>
      </c>
      <c r="C3155" s="936"/>
      <c r="D3155" s="936"/>
      <c r="E3155" s="278"/>
      <c r="F3155" s="278"/>
      <c r="G3155" s="278"/>
      <c r="H3155" s="278"/>
      <c r="I3155" s="282"/>
      <c r="J3155" s="221">
        <f>(IF($E3289&lt;&gt;0,$J$2,IF($I3289&lt;&gt;0,$J$2,"")))</f>
        <v>1</v>
      </c>
      <c r="L3155" s="278"/>
      <c r="M3155" s="278"/>
      <c r="N3155" s="282"/>
      <c r="O3155" s="282"/>
      <c r="P3155" s="282"/>
      <c r="Q3155" s="278"/>
      <c r="R3155" s="278"/>
      <c r="S3155" s="282"/>
      <c r="T3155" s="282"/>
      <c r="U3155" s="278"/>
      <c r="V3155" s="282"/>
      <c r="W3155" s="282"/>
    </row>
    <row r="3156" spans="2:24">
      <c r="C3156" s="227"/>
      <c r="D3156" s="228"/>
      <c r="E3156" s="279" t="s">
        <v>1654</v>
      </c>
      <c r="F3156" s="279" t="s">
        <v>1522</v>
      </c>
      <c r="G3156" s="278"/>
      <c r="H3156" s="278"/>
      <c r="I3156" s="282"/>
      <c r="J3156" s="221">
        <f>(IF($E3289&lt;&gt;0,$J$2,IF($I3289&lt;&gt;0,$J$2,"")))</f>
        <v>1</v>
      </c>
      <c r="L3156" s="278"/>
      <c r="M3156" s="278"/>
      <c r="N3156" s="282"/>
      <c r="O3156" s="282"/>
      <c r="P3156" s="282"/>
      <c r="Q3156" s="278"/>
      <c r="R3156" s="278"/>
      <c r="S3156" s="282"/>
      <c r="T3156" s="282"/>
      <c r="U3156" s="278"/>
      <c r="V3156" s="282"/>
      <c r="W3156" s="282"/>
    </row>
    <row r="3157" spans="2:24" ht="17.399999999999999">
      <c r="B3157" s="937" t="str">
        <f>$B$9</f>
        <v>Маджарово</v>
      </c>
      <c r="C3157" s="938"/>
      <c r="D3157" s="939"/>
      <c r="E3157" s="578">
        <f>$E$9</f>
        <v>45292</v>
      </c>
      <c r="F3157" s="579">
        <f>$F$9</f>
        <v>45657</v>
      </c>
      <c r="G3157" s="278"/>
      <c r="H3157" s="278"/>
      <c r="I3157" s="282"/>
      <c r="J3157" s="221">
        <f>(IF($E3289&lt;&gt;0,$J$2,IF($I3289&lt;&gt;0,$J$2,"")))</f>
        <v>1</v>
      </c>
      <c r="L3157" s="278"/>
      <c r="M3157" s="278"/>
      <c r="N3157" s="282"/>
      <c r="O3157" s="282"/>
      <c r="P3157" s="282"/>
      <c r="Q3157" s="278"/>
      <c r="R3157" s="278"/>
      <c r="S3157" s="282"/>
      <c r="T3157" s="282"/>
      <c r="U3157" s="278"/>
      <c r="V3157" s="282"/>
      <c r="W3157" s="282"/>
    </row>
    <row r="3158" spans="2:24">
      <c r="B3158" s="230" t="str">
        <f>$B$10</f>
        <v>(наименование на разпоредителя с бюджет)</v>
      </c>
      <c r="E3158" s="278"/>
      <c r="F3158" s="280">
        <f>$F$10</f>
        <v>0</v>
      </c>
      <c r="G3158" s="278"/>
      <c r="H3158" s="278"/>
      <c r="I3158" s="282"/>
      <c r="J3158" s="221">
        <f>(IF($E3289&lt;&gt;0,$J$2,IF($I3289&lt;&gt;0,$J$2,"")))</f>
        <v>1</v>
      </c>
      <c r="L3158" s="278"/>
      <c r="M3158" s="278"/>
      <c r="N3158" s="282"/>
      <c r="O3158" s="282"/>
      <c r="P3158" s="282"/>
      <c r="Q3158" s="278"/>
      <c r="R3158" s="278"/>
      <c r="S3158" s="282"/>
      <c r="T3158" s="282"/>
      <c r="U3158" s="278"/>
      <c r="V3158" s="282"/>
      <c r="W3158" s="282"/>
    </row>
    <row r="3159" spans="2:24">
      <c r="B3159" s="230"/>
      <c r="E3159" s="281"/>
      <c r="F3159" s="278"/>
      <c r="G3159" s="278"/>
      <c r="H3159" s="278"/>
      <c r="I3159" s="282"/>
      <c r="J3159" s="221">
        <f>(IF($E3289&lt;&gt;0,$J$2,IF($I3289&lt;&gt;0,$J$2,"")))</f>
        <v>1</v>
      </c>
      <c r="L3159" s="278"/>
      <c r="M3159" s="278"/>
      <c r="N3159" s="282"/>
      <c r="O3159" s="282"/>
      <c r="P3159" s="282"/>
      <c r="Q3159" s="278"/>
      <c r="R3159" s="278"/>
      <c r="S3159" s="282"/>
      <c r="T3159" s="282"/>
      <c r="U3159" s="278"/>
      <c r="V3159" s="282"/>
      <c r="W3159" s="282"/>
    </row>
    <row r="3160" spans="2:24" ht="18">
      <c r="B3160" s="906" t="str">
        <f>$B$12</f>
        <v>Маджарово</v>
      </c>
      <c r="C3160" s="907"/>
      <c r="D3160" s="908"/>
      <c r="E3160" s="229" t="s">
        <v>1655</v>
      </c>
      <c r="F3160" s="580" t="str">
        <f>$F$12</f>
        <v>7604</v>
      </c>
      <c r="G3160" s="278"/>
      <c r="H3160" s="278"/>
      <c r="I3160" s="282"/>
      <c r="J3160" s="221">
        <f>(IF($E3289&lt;&gt;0,$J$2,IF($I3289&lt;&gt;0,$J$2,"")))</f>
        <v>1</v>
      </c>
      <c r="L3160" s="278"/>
      <c r="M3160" s="278"/>
      <c r="N3160" s="282"/>
      <c r="O3160" s="282"/>
      <c r="P3160" s="282"/>
      <c r="Q3160" s="278"/>
      <c r="R3160" s="278"/>
      <c r="S3160" s="282"/>
      <c r="T3160" s="282"/>
      <c r="U3160" s="278"/>
      <c r="V3160" s="282"/>
      <c r="W3160" s="282"/>
    </row>
    <row r="3161" spans="2:24">
      <c r="B3161" s="581" t="str">
        <f>$B$13</f>
        <v>(наименование на първостепенния разпоредител с бюджет)</v>
      </c>
      <c r="E3161" s="281" t="s">
        <v>1656</v>
      </c>
      <c r="F3161" s="278"/>
      <c r="G3161" s="278"/>
      <c r="H3161" s="278"/>
      <c r="I3161" s="282"/>
      <c r="J3161" s="221">
        <f>(IF($E3289&lt;&gt;0,$J$2,IF($I3289&lt;&gt;0,$J$2,"")))</f>
        <v>1</v>
      </c>
      <c r="L3161" s="278"/>
      <c r="M3161" s="278"/>
      <c r="N3161" s="282"/>
      <c r="O3161" s="282"/>
      <c r="P3161" s="282"/>
      <c r="Q3161" s="278"/>
      <c r="R3161" s="278"/>
      <c r="S3161" s="282"/>
      <c r="T3161" s="282"/>
      <c r="U3161" s="278"/>
      <c r="V3161" s="282"/>
      <c r="W3161" s="282"/>
    </row>
    <row r="3162" spans="2:24" ht="18">
      <c r="B3162" s="230"/>
      <c r="D3162" s="441"/>
      <c r="E3162" s="277"/>
      <c r="F3162" s="277"/>
      <c r="G3162" s="277"/>
      <c r="H3162" s="277"/>
      <c r="I3162" s="384"/>
      <c r="J3162" s="221">
        <f>(IF($E3289&lt;&gt;0,$J$2,IF($I3289&lt;&gt;0,$J$2,"")))</f>
        <v>1</v>
      </c>
      <c r="L3162" s="278"/>
      <c r="M3162" s="278"/>
      <c r="N3162" s="282"/>
      <c r="O3162" s="282"/>
      <c r="P3162" s="282"/>
      <c r="Q3162" s="278"/>
      <c r="R3162" s="278"/>
      <c r="S3162" s="282"/>
      <c r="T3162" s="282"/>
      <c r="U3162" s="278"/>
      <c r="V3162" s="282"/>
      <c r="W3162" s="282"/>
    </row>
    <row r="3163" spans="2:24" ht="16.8" thickBot="1">
      <c r="C3163" s="227"/>
      <c r="D3163" s="228"/>
      <c r="E3163" s="278"/>
      <c r="F3163" s="281"/>
      <c r="G3163" s="281"/>
      <c r="H3163" s="281"/>
      <c r="I3163" s="284" t="s">
        <v>1657</v>
      </c>
      <c r="J3163" s="221">
        <f>(IF($E3289&lt;&gt;0,$J$2,IF($I3289&lt;&gt;0,$J$2,"")))</f>
        <v>1</v>
      </c>
      <c r="L3163" s="283" t="s">
        <v>91</v>
      </c>
      <c r="M3163" s="278"/>
      <c r="N3163" s="282"/>
      <c r="O3163" s="284" t="s">
        <v>1657</v>
      </c>
      <c r="P3163" s="282"/>
      <c r="Q3163" s="283" t="s">
        <v>92</v>
      </c>
      <c r="R3163" s="278"/>
      <c r="S3163" s="282"/>
      <c r="T3163" s="284" t="s">
        <v>1657</v>
      </c>
      <c r="U3163" s="278"/>
      <c r="V3163" s="282"/>
      <c r="W3163" s="284" t="s">
        <v>1657</v>
      </c>
    </row>
    <row r="3164" spans="2:24" ht="18.600000000000001" thickBot="1">
      <c r="B3164" s="672"/>
      <c r="C3164" s="673"/>
      <c r="D3164" s="674" t="s">
        <v>1054</v>
      </c>
      <c r="E3164" s="675"/>
      <c r="F3164" s="956" t="s">
        <v>1459</v>
      </c>
      <c r="G3164" s="957"/>
      <c r="H3164" s="958"/>
      <c r="I3164" s="959"/>
      <c r="J3164" s="221">
        <f>(IF($E3289&lt;&gt;0,$J$2,IF($I3289&lt;&gt;0,$J$2,"")))</f>
        <v>1</v>
      </c>
      <c r="L3164" s="916" t="s">
        <v>1893</v>
      </c>
      <c r="M3164" s="916" t="s">
        <v>1894</v>
      </c>
      <c r="N3164" s="918" t="s">
        <v>1895</v>
      </c>
      <c r="O3164" s="918" t="s">
        <v>93</v>
      </c>
      <c r="P3164" s="222"/>
      <c r="Q3164" s="918" t="s">
        <v>1896</v>
      </c>
      <c r="R3164" s="918" t="s">
        <v>1897</v>
      </c>
      <c r="S3164" s="918" t="s">
        <v>1898</v>
      </c>
      <c r="T3164" s="918" t="s">
        <v>94</v>
      </c>
      <c r="U3164" s="409" t="s">
        <v>95</v>
      </c>
      <c r="V3164" s="410"/>
      <c r="W3164" s="411"/>
      <c r="X3164" s="291"/>
    </row>
    <row r="3165" spans="2:24" ht="31.8" thickBot="1">
      <c r="B3165" s="676" t="s">
        <v>1573</v>
      </c>
      <c r="C3165" s="677" t="s">
        <v>1658</v>
      </c>
      <c r="D3165" s="678" t="s">
        <v>1055</v>
      </c>
      <c r="E3165" s="679"/>
      <c r="F3165" s="605" t="s">
        <v>1460</v>
      </c>
      <c r="G3165" s="605" t="s">
        <v>1461</v>
      </c>
      <c r="H3165" s="605" t="s">
        <v>1458</v>
      </c>
      <c r="I3165" s="605" t="s">
        <v>1048</v>
      </c>
      <c r="J3165" s="221">
        <f>(IF($E3289&lt;&gt;0,$J$2,IF($I3289&lt;&gt;0,$J$2,"")))</f>
        <v>1</v>
      </c>
      <c r="L3165" s="970"/>
      <c r="M3165" s="955"/>
      <c r="N3165" s="970"/>
      <c r="O3165" s="955"/>
      <c r="P3165" s="222"/>
      <c r="Q3165" s="967"/>
      <c r="R3165" s="967"/>
      <c r="S3165" s="967"/>
      <c r="T3165" s="967"/>
      <c r="U3165" s="412">
        <f>$C$3</f>
        <v>2024</v>
      </c>
      <c r="V3165" s="412">
        <f>$C$3+1</f>
        <v>2025</v>
      </c>
      <c r="W3165" s="412" t="str">
        <f>CONCATENATE("след ",$C$3+1)</f>
        <v>след 2025</v>
      </c>
      <c r="X3165" s="413" t="s">
        <v>96</v>
      </c>
    </row>
    <row r="3166" spans="2:24" ht="18" thickBot="1">
      <c r="B3166" s="506"/>
      <c r="C3166" s="397"/>
      <c r="D3166" s="295" t="s">
        <v>1243</v>
      </c>
      <c r="E3166" s="699"/>
      <c r="F3166" s="296"/>
      <c r="G3166" s="296"/>
      <c r="H3166" s="296"/>
      <c r="I3166" s="483"/>
      <c r="J3166" s="221">
        <f>(IF($E3289&lt;&gt;0,$J$2,IF($I3289&lt;&gt;0,$J$2,"")))</f>
        <v>1</v>
      </c>
      <c r="L3166" s="297" t="s">
        <v>97</v>
      </c>
      <c r="M3166" s="297" t="s">
        <v>98</v>
      </c>
      <c r="N3166" s="298" t="s">
        <v>99</v>
      </c>
      <c r="O3166" s="298" t="s">
        <v>100</v>
      </c>
      <c r="P3166" s="222"/>
      <c r="Q3166" s="504" t="s">
        <v>101</v>
      </c>
      <c r="R3166" s="504" t="s">
        <v>102</v>
      </c>
      <c r="S3166" s="504" t="s">
        <v>103</v>
      </c>
      <c r="T3166" s="504" t="s">
        <v>104</v>
      </c>
      <c r="U3166" s="504" t="s">
        <v>1025</v>
      </c>
      <c r="V3166" s="504" t="s">
        <v>1026</v>
      </c>
      <c r="W3166" s="504" t="s">
        <v>1027</v>
      </c>
      <c r="X3166" s="414" t="s">
        <v>1028</v>
      </c>
    </row>
    <row r="3167" spans="2:24" ht="122.4" thickBot="1">
      <c r="B3167" s="236"/>
      <c r="C3167" s="511">
        <f>VLOOKUP(D3167,OP_LIST2,2,FALSE)</f>
        <v>0</v>
      </c>
      <c r="D3167" s="512" t="s">
        <v>943</v>
      </c>
      <c r="E3167" s="700"/>
      <c r="F3167" s="368"/>
      <c r="G3167" s="368"/>
      <c r="H3167" s="368"/>
      <c r="I3167" s="303"/>
      <c r="J3167" s="221">
        <f>(IF($E3289&lt;&gt;0,$J$2,IF($I3289&lt;&gt;0,$J$2,"")))</f>
        <v>1</v>
      </c>
      <c r="L3167" s="415" t="s">
        <v>1029</v>
      </c>
      <c r="M3167" s="415" t="s">
        <v>1029</v>
      </c>
      <c r="N3167" s="415" t="s">
        <v>1030</v>
      </c>
      <c r="O3167" s="415" t="s">
        <v>1031</v>
      </c>
      <c r="P3167" s="222"/>
      <c r="Q3167" s="415" t="s">
        <v>1029</v>
      </c>
      <c r="R3167" s="415" t="s">
        <v>1029</v>
      </c>
      <c r="S3167" s="415" t="s">
        <v>1056</v>
      </c>
      <c r="T3167" s="415" t="s">
        <v>1033</v>
      </c>
      <c r="U3167" s="415" t="s">
        <v>1029</v>
      </c>
      <c r="V3167" s="415" t="s">
        <v>1029</v>
      </c>
      <c r="W3167" s="415" t="s">
        <v>1029</v>
      </c>
      <c r="X3167" s="306" t="s">
        <v>1034</v>
      </c>
    </row>
    <row r="3168" spans="2:24" ht="18" thickBot="1">
      <c r="B3168" s="510"/>
      <c r="C3168" s="513">
        <f>VLOOKUP(D3169,EBK_DEIN2,2,FALSE)</f>
        <v>7713</v>
      </c>
      <c r="D3168" s="505" t="s">
        <v>1443</v>
      </c>
      <c r="E3168" s="701"/>
      <c r="F3168" s="368"/>
      <c r="G3168" s="368"/>
      <c r="H3168" s="368"/>
      <c r="I3168" s="303"/>
      <c r="J3168" s="221">
        <f>(IF($E3289&lt;&gt;0,$J$2,IF($I3289&lt;&gt;0,$J$2,"")))</f>
        <v>1</v>
      </c>
      <c r="L3168" s="416"/>
      <c r="M3168" s="416"/>
      <c r="N3168" s="344"/>
      <c r="O3168" s="417"/>
      <c r="P3168" s="222"/>
      <c r="Q3168" s="416"/>
      <c r="R3168" s="416"/>
      <c r="S3168" s="344"/>
      <c r="T3168" s="417"/>
      <c r="U3168" s="416"/>
      <c r="V3168" s="344"/>
      <c r="W3168" s="417"/>
      <c r="X3168" s="418"/>
    </row>
    <row r="3169" spans="2:24" ht="18">
      <c r="B3169" s="419"/>
      <c r="C3169" s="238"/>
      <c r="D3169" s="502" t="s">
        <v>798</v>
      </c>
      <c r="E3169" s="701"/>
      <c r="F3169" s="368"/>
      <c r="G3169" s="368"/>
      <c r="H3169" s="368"/>
      <c r="I3169" s="303"/>
      <c r="J3169" s="221">
        <f>(IF($E3289&lt;&gt;0,$J$2,IF($I3289&lt;&gt;0,$J$2,"")))</f>
        <v>1</v>
      </c>
      <c r="L3169" s="416"/>
      <c r="M3169" s="416"/>
      <c r="N3169" s="344"/>
      <c r="O3169" s="420">
        <f>SUMIF(O3172:O3173,"&lt;0")+SUMIF(O3175:O3179,"&lt;0")+SUMIF(O3181:O3188,"&lt;0")+SUMIF(O3190:O3206,"&lt;0")+SUMIF(O3212:O3216,"&lt;0")+SUMIF(O3218:O3223,"&lt;0")+SUMIF(O3229:O3235,"&lt;0")+SUMIF(O3242:O3243,"&lt;0")+SUMIF(O3246:O3251,"&lt;0")+SUMIF(O3253:O3258,"&lt;0")+SUMIF(O3262,"&lt;0")+SUMIF(O3264:O3270,"&lt;0")+SUMIF(O3272:O3274,"&lt;0")+SUMIF(O3276:O3279,"&lt;0")+SUMIF(O3281:O3282,"&lt;0")+SUMIF(O3285,"&lt;0")</f>
        <v>-12989</v>
      </c>
      <c r="P3169" s="222"/>
      <c r="Q3169" s="416"/>
      <c r="R3169" s="416"/>
      <c r="S3169" s="344"/>
      <c r="T3169" s="420">
        <f>SUMIF(T3172:T3173,"&lt;0")+SUMIF(T3175:T3179,"&lt;0")+SUMIF(T3181:T3188,"&lt;0")+SUMIF(T3190:T3206,"&lt;0")+SUMIF(T3212:T3216,"&lt;0")+SUMIF(T3218:T3223,"&lt;0")+SUMIF(T3229:T3235,"&lt;0")+SUMIF(T3242:T3243,"&lt;0")+SUMIF(T3246:T3251,"&lt;0")+SUMIF(T3253:T3258,"&lt;0")+SUMIF(T3262,"&lt;0")+SUMIF(T3264:T3270,"&lt;0")+SUMIF(T3272:T3274,"&lt;0")+SUMIF(T3276:T3279,"&lt;0")+SUMIF(T3281:T3282,"&lt;0")+SUMIF(T3285,"&lt;0")</f>
        <v>-12989</v>
      </c>
      <c r="U3169" s="416"/>
      <c r="V3169" s="344"/>
      <c r="W3169" s="417"/>
      <c r="X3169" s="308"/>
    </row>
    <row r="3170" spans="2:24" ht="18.600000000000001" thickBot="1">
      <c r="B3170" s="354"/>
      <c r="C3170" s="238"/>
      <c r="D3170" s="292" t="s">
        <v>1057</v>
      </c>
      <c r="E3170" s="701"/>
      <c r="F3170" s="368"/>
      <c r="G3170" s="368"/>
      <c r="H3170" s="368"/>
      <c r="I3170" s="303"/>
      <c r="J3170" s="221">
        <f>(IF($E3289&lt;&gt;0,$J$2,IF($I3289&lt;&gt;0,$J$2,"")))</f>
        <v>1</v>
      </c>
      <c r="L3170" s="416"/>
      <c r="M3170" s="416"/>
      <c r="N3170" s="344"/>
      <c r="O3170" s="417"/>
      <c r="P3170" s="222"/>
      <c r="Q3170" s="416"/>
      <c r="R3170" s="416"/>
      <c r="S3170" s="344"/>
      <c r="T3170" s="417"/>
      <c r="U3170" s="416"/>
      <c r="V3170" s="344"/>
      <c r="W3170" s="417"/>
      <c r="X3170" s="310"/>
    </row>
    <row r="3171" spans="2:24" ht="18.600000000000001" hidden="1" thickBot="1">
      <c r="B3171" s="680">
        <v>100</v>
      </c>
      <c r="C3171" s="960" t="s">
        <v>1244</v>
      </c>
      <c r="D3171" s="961"/>
      <c r="E3171" s="681"/>
      <c r="F3171" s="682">
        <f>SUM(F3172:F3173)</f>
        <v>0</v>
      </c>
      <c r="G3171" s="683">
        <f>SUM(G3172:G3173)</f>
        <v>0</v>
      </c>
      <c r="H3171" s="683">
        <f>SUM(H3172:H3173)</f>
        <v>0</v>
      </c>
      <c r="I3171" s="683">
        <f>SUM(I3172:I3173)</f>
        <v>0</v>
      </c>
      <c r="J3171" s="243" t="str">
        <f t="shared" ref="J3171:J3202" si="902">(IF($E3171&lt;&gt;0,$J$2,IF($I3171&lt;&gt;0,$J$2,"")))</f>
        <v/>
      </c>
      <c r="K3171" s="244"/>
      <c r="L3171" s="311">
        <f>SUM(L3172:L3173)</f>
        <v>0</v>
      </c>
      <c r="M3171" s="312">
        <f>SUM(M3172:M3173)</f>
        <v>0</v>
      </c>
      <c r="N3171" s="421">
        <f>SUM(N3172:N3173)</f>
        <v>0</v>
      </c>
      <c r="O3171" s="422">
        <f>SUM(O3172:O3173)</f>
        <v>0</v>
      </c>
      <c r="P3171" s="244"/>
      <c r="Q3171" s="705"/>
      <c r="R3171" s="706"/>
      <c r="S3171" s="707"/>
      <c r="T3171" s="706"/>
      <c r="U3171" s="706"/>
      <c r="V3171" s="706"/>
      <c r="W3171" s="708"/>
      <c r="X3171" s="313">
        <f t="shared" ref="X3171:X3202" si="903">T3171-U3171-V3171-W3171</f>
        <v>0</v>
      </c>
    </row>
    <row r="3172" spans="2:24" ht="18.600000000000001" hidden="1" thickBot="1">
      <c r="B3172" s="140"/>
      <c r="C3172" s="144">
        <v>101</v>
      </c>
      <c r="D3172" s="138" t="s">
        <v>1245</v>
      </c>
      <c r="E3172" s="702"/>
      <c r="F3172" s="449"/>
      <c r="G3172" s="245"/>
      <c r="H3172" s="245"/>
      <c r="I3172" s="476">
        <f>F3172+G3172+H3172</f>
        <v>0</v>
      </c>
      <c r="J3172" s="243" t="str">
        <f t="shared" si="902"/>
        <v/>
      </c>
      <c r="K3172" s="244"/>
      <c r="L3172" s="423"/>
      <c r="M3172" s="252"/>
      <c r="N3172" s="315">
        <f>I3172</f>
        <v>0</v>
      </c>
      <c r="O3172" s="424">
        <f>L3172+M3172-N3172</f>
        <v>0</v>
      </c>
      <c r="P3172" s="244"/>
      <c r="Q3172" s="661"/>
      <c r="R3172" s="665"/>
      <c r="S3172" s="665"/>
      <c r="T3172" s="665"/>
      <c r="U3172" s="665"/>
      <c r="V3172" s="665"/>
      <c r="W3172" s="709"/>
      <c r="X3172" s="313">
        <f t="shared" si="903"/>
        <v>0</v>
      </c>
    </row>
    <row r="3173" spans="2:24" ht="18.600000000000001" hidden="1" thickBot="1">
      <c r="B3173" s="140"/>
      <c r="C3173" s="137">
        <v>102</v>
      </c>
      <c r="D3173" s="139" t="s">
        <v>1246</v>
      </c>
      <c r="E3173" s="702"/>
      <c r="F3173" s="449"/>
      <c r="G3173" s="245"/>
      <c r="H3173" s="245"/>
      <c r="I3173" s="476">
        <f>F3173+G3173+H3173</f>
        <v>0</v>
      </c>
      <c r="J3173" s="243" t="str">
        <f t="shared" si="902"/>
        <v/>
      </c>
      <c r="K3173" s="244"/>
      <c r="L3173" s="423"/>
      <c r="M3173" s="252"/>
      <c r="N3173" s="315">
        <f>I3173</f>
        <v>0</v>
      </c>
      <c r="O3173" s="424">
        <f>L3173+M3173-N3173</f>
        <v>0</v>
      </c>
      <c r="P3173" s="244"/>
      <c r="Q3173" s="661"/>
      <c r="R3173" s="665"/>
      <c r="S3173" s="665"/>
      <c r="T3173" s="665"/>
      <c r="U3173" s="665"/>
      <c r="V3173" s="665"/>
      <c r="W3173" s="709"/>
      <c r="X3173" s="313">
        <f t="shared" si="903"/>
        <v>0</v>
      </c>
    </row>
    <row r="3174" spans="2:24" ht="18.600000000000001" hidden="1" thickBot="1">
      <c r="B3174" s="684">
        <v>200</v>
      </c>
      <c r="C3174" s="968" t="s">
        <v>1247</v>
      </c>
      <c r="D3174" s="968"/>
      <c r="E3174" s="685"/>
      <c r="F3174" s="686">
        <f>SUM(F3175:F3179)</f>
        <v>0</v>
      </c>
      <c r="G3174" s="687">
        <f>SUM(G3175:G3179)</f>
        <v>0</v>
      </c>
      <c r="H3174" s="687">
        <f>SUM(H3175:H3179)</f>
        <v>0</v>
      </c>
      <c r="I3174" s="687">
        <f>SUM(I3175:I3179)</f>
        <v>0</v>
      </c>
      <c r="J3174" s="243" t="str">
        <f t="shared" si="902"/>
        <v/>
      </c>
      <c r="K3174" s="244"/>
      <c r="L3174" s="316">
        <f>SUM(L3175:L3179)</f>
        <v>0</v>
      </c>
      <c r="M3174" s="317">
        <f>SUM(M3175:M3179)</f>
        <v>0</v>
      </c>
      <c r="N3174" s="425">
        <f>SUM(N3175:N3179)</f>
        <v>0</v>
      </c>
      <c r="O3174" s="426">
        <f>SUM(O3175:O3179)</f>
        <v>0</v>
      </c>
      <c r="P3174" s="244"/>
      <c r="Q3174" s="663"/>
      <c r="R3174" s="664"/>
      <c r="S3174" s="664"/>
      <c r="T3174" s="664"/>
      <c r="U3174" s="664"/>
      <c r="V3174" s="664"/>
      <c r="W3174" s="710"/>
      <c r="X3174" s="313">
        <f t="shared" si="903"/>
        <v>0</v>
      </c>
    </row>
    <row r="3175" spans="2:24" ht="18.600000000000001" hidden="1" thickBot="1">
      <c r="B3175" s="143"/>
      <c r="C3175" s="144">
        <v>201</v>
      </c>
      <c r="D3175" s="138" t="s">
        <v>1248</v>
      </c>
      <c r="E3175" s="702"/>
      <c r="F3175" s="449"/>
      <c r="G3175" s="245"/>
      <c r="H3175" s="245"/>
      <c r="I3175" s="476">
        <f>F3175+G3175+H3175</f>
        <v>0</v>
      </c>
      <c r="J3175" s="243" t="str">
        <f t="shared" si="902"/>
        <v/>
      </c>
      <c r="K3175" s="244"/>
      <c r="L3175" s="423"/>
      <c r="M3175" s="252"/>
      <c r="N3175" s="315">
        <f>I3175</f>
        <v>0</v>
      </c>
      <c r="O3175" s="424">
        <f>L3175+M3175-N3175</f>
        <v>0</v>
      </c>
      <c r="P3175" s="244"/>
      <c r="Q3175" s="661"/>
      <c r="R3175" s="665"/>
      <c r="S3175" s="665"/>
      <c r="T3175" s="665"/>
      <c r="U3175" s="665"/>
      <c r="V3175" s="665"/>
      <c r="W3175" s="709"/>
      <c r="X3175" s="313">
        <f t="shared" si="903"/>
        <v>0</v>
      </c>
    </row>
    <row r="3176" spans="2:24" ht="18.600000000000001" hidden="1" thickBot="1">
      <c r="B3176" s="136"/>
      <c r="C3176" s="137">
        <v>202</v>
      </c>
      <c r="D3176" s="145" t="s">
        <v>1249</v>
      </c>
      <c r="E3176" s="702"/>
      <c r="F3176" s="449"/>
      <c r="G3176" s="245"/>
      <c r="H3176" s="245"/>
      <c r="I3176" s="476">
        <f>F3176+G3176+H3176</f>
        <v>0</v>
      </c>
      <c r="J3176" s="243" t="str">
        <f t="shared" si="902"/>
        <v/>
      </c>
      <c r="K3176" s="244"/>
      <c r="L3176" s="423"/>
      <c r="M3176" s="252"/>
      <c r="N3176" s="315">
        <f>I3176</f>
        <v>0</v>
      </c>
      <c r="O3176" s="424">
        <f>L3176+M3176-N3176</f>
        <v>0</v>
      </c>
      <c r="P3176" s="244"/>
      <c r="Q3176" s="661"/>
      <c r="R3176" s="665"/>
      <c r="S3176" s="665"/>
      <c r="T3176" s="665"/>
      <c r="U3176" s="665"/>
      <c r="V3176" s="665"/>
      <c r="W3176" s="709"/>
      <c r="X3176" s="313">
        <f t="shared" si="903"/>
        <v>0</v>
      </c>
    </row>
    <row r="3177" spans="2:24" ht="32.4" hidden="1" thickBot="1">
      <c r="B3177" s="152"/>
      <c r="C3177" s="137">
        <v>205</v>
      </c>
      <c r="D3177" s="145" t="s">
        <v>900</v>
      </c>
      <c r="E3177" s="702"/>
      <c r="F3177" s="449"/>
      <c r="G3177" s="245"/>
      <c r="H3177" s="245"/>
      <c r="I3177" s="476">
        <f>F3177+G3177+H3177</f>
        <v>0</v>
      </c>
      <c r="J3177" s="243" t="str">
        <f t="shared" si="902"/>
        <v/>
      </c>
      <c r="K3177" s="244"/>
      <c r="L3177" s="423"/>
      <c r="M3177" s="252"/>
      <c r="N3177" s="315">
        <f>I3177</f>
        <v>0</v>
      </c>
      <c r="O3177" s="424">
        <f>L3177+M3177-N3177</f>
        <v>0</v>
      </c>
      <c r="P3177" s="244"/>
      <c r="Q3177" s="661"/>
      <c r="R3177" s="665"/>
      <c r="S3177" s="665"/>
      <c r="T3177" s="665"/>
      <c r="U3177" s="665"/>
      <c r="V3177" s="665"/>
      <c r="W3177" s="709"/>
      <c r="X3177" s="313">
        <f t="shared" si="903"/>
        <v>0</v>
      </c>
    </row>
    <row r="3178" spans="2:24" ht="18.600000000000001" hidden="1" thickBot="1">
      <c r="B3178" s="152"/>
      <c r="C3178" s="137">
        <v>208</v>
      </c>
      <c r="D3178" s="159" t="s">
        <v>901</v>
      </c>
      <c r="E3178" s="702"/>
      <c r="F3178" s="449"/>
      <c r="G3178" s="245"/>
      <c r="H3178" s="245"/>
      <c r="I3178" s="476">
        <f>F3178+G3178+H3178</f>
        <v>0</v>
      </c>
      <c r="J3178" s="243" t="str">
        <f t="shared" si="902"/>
        <v/>
      </c>
      <c r="K3178" s="244"/>
      <c r="L3178" s="423"/>
      <c r="M3178" s="252"/>
      <c r="N3178" s="315">
        <f>I3178</f>
        <v>0</v>
      </c>
      <c r="O3178" s="424">
        <f>L3178+M3178-N3178</f>
        <v>0</v>
      </c>
      <c r="P3178" s="244"/>
      <c r="Q3178" s="661"/>
      <c r="R3178" s="665"/>
      <c r="S3178" s="665"/>
      <c r="T3178" s="665"/>
      <c r="U3178" s="665"/>
      <c r="V3178" s="665"/>
      <c r="W3178" s="709"/>
      <c r="X3178" s="313">
        <f t="shared" si="903"/>
        <v>0</v>
      </c>
    </row>
    <row r="3179" spans="2:24" ht="18.600000000000001" hidden="1" thickBot="1">
      <c r="B3179" s="143"/>
      <c r="C3179" s="142">
        <v>209</v>
      </c>
      <c r="D3179" s="148" t="s">
        <v>902</v>
      </c>
      <c r="E3179" s="702"/>
      <c r="F3179" s="449"/>
      <c r="G3179" s="245"/>
      <c r="H3179" s="245"/>
      <c r="I3179" s="476">
        <f>F3179+G3179+H3179</f>
        <v>0</v>
      </c>
      <c r="J3179" s="243" t="str">
        <f t="shared" si="902"/>
        <v/>
      </c>
      <c r="K3179" s="244"/>
      <c r="L3179" s="423"/>
      <c r="M3179" s="252"/>
      <c r="N3179" s="315">
        <f>I3179</f>
        <v>0</v>
      </c>
      <c r="O3179" s="424">
        <f>L3179+M3179-N3179</f>
        <v>0</v>
      </c>
      <c r="P3179" s="244"/>
      <c r="Q3179" s="661"/>
      <c r="R3179" s="665"/>
      <c r="S3179" s="665"/>
      <c r="T3179" s="665"/>
      <c r="U3179" s="665"/>
      <c r="V3179" s="665"/>
      <c r="W3179" s="709"/>
      <c r="X3179" s="313">
        <f t="shared" si="903"/>
        <v>0</v>
      </c>
    </row>
    <row r="3180" spans="2:24" ht="18.600000000000001" hidden="1" thickBot="1">
      <c r="B3180" s="684">
        <v>500</v>
      </c>
      <c r="C3180" s="969" t="s">
        <v>203</v>
      </c>
      <c r="D3180" s="969"/>
      <c r="E3180" s="685"/>
      <c r="F3180" s="686">
        <f>SUM(F3181:F3187)</f>
        <v>0</v>
      </c>
      <c r="G3180" s="687">
        <f>SUM(G3181:G3187)</f>
        <v>0</v>
      </c>
      <c r="H3180" s="687">
        <f>SUM(H3181:H3187)</f>
        <v>0</v>
      </c>
      <c r="I3180" s="687">
        <f>SUM(I3181:I3187)</f>
        <v>0</v>
      </c>
      <c r="J3180" s="243" t="str">
        <f t="shared" si="902"/>
        <v/>
      </c>
      <c r="K3180" s="244"/>
      <c r="L3180" s="316">
        <f>SUM(L3181:L3187)</f>
        <v>0</v>
      </c>
      <c r="M3180" s="317">
        <f>SUM(M3181:M3187)</f>
        <v>0</v>
      </c>
      <c r="N3180" s="425">
        <f>SUM(N3181:N3187)</f>
        <v>0</v>
      </c>
      <c r="O3180" s="426">
        <f>SUM(O3181:O3187)</f>
        <v>0</v>
      </c>
      <c r="P3180" s="244"/>
      <c r="Q3180" s="663"/>
      <c r="R3180" s="664"/>
      <c r="S3180" s="665"/>
      <c r="T3180" s="664"/>
      <c r="U3180" s="664"/>
      <c r="V3180" s="664"/>
      <c r="W3180" s="710"/>
      <c r="X3180" s="313">
        <f t="shared" si="903"/>
        <v>0</v>
      </c>
    </row>
    <row r="3181" spans="2:24" ht="18.600000000000001" hidden="1" thickBot="1">
      <c r="B3181" s="143"/>
      <c r="C3181" s="160">
        <v>551</v>
      </c>
      <c r="D3181" s="456" t="s">
        <v>204</v>
      </c>
      <c r="E3181" s="702"/>
      <c r="F3181" s="449"/>
      <c r="G3181" s="245"/>
      <c r="H3181" s="245"/>
      <c r="I3181" s="476">
        <f t="shared" ref="I3181:I3188" si="904">F3181+G3181+H3181</f>
        <v>0</v>
      </c>
      <c r="J3181" s="243" t="str">
        <f t="shared" si="902"/>
        <v/>
      </c>
      <c r="K3181" s="244"/>
      <c r="L3181" s="423"/>
      <c r="M3181" s="252"/>
      <c r="N3181" s="315">
        <f t="shared" ref="N3181:N3188" si="905">I3181</f>
        <v>0</v>
      </c>
      <c r="O3181" s="424">
        <f t="shared" ref="O3181:O3188" si="906">L3181+M3181-N3181</f>
        <v>0</v>
      </c>
      <c r="P3181" s="244"/>
      <c r="Q3181" s="661"/>
      <c r="R3181" s="665"/>
      <c r="S3181" s="665"/>
      <c r="T3181" s="665"/>
      <c r="U3181" s="665"/>
      <c r="V3181" s="665"/>
      <c r="W3181" s="709"/>
      <c r="X3181" s="313">
        <f t="shared" si="903"/>
        <v>0</v>
      </c>
    </row>
    <row r="3182" spans="2:24" ht="18.600000000000001" hidden="1" thickBot="1">
      <c r="B3182" s="143"/>
      <c r="C3182" s="161">
        <v>552</v>
      </c>
      <c r="D3182" s="457" t="s">
        <v>205</v>
      </c>
      <c r="E3182" s="702"/>
      <c r="F3182" s="449"/>
      <c r="G3182" s="245"/>
      <c r="H3182" s="245"/>
      <c r="I3182" s="476">
        <f t="shared" si="904"/>
        <v>0</v>
      </c>
      <c r="J3182" s="243" t="str">
        <f t="shared" si="902"/>
        <v/>
      </c>
      <c r="K3182" s="244"/>
      <c r="L3182" s="423"/>
      <c r="M3182" s="252"/>
      <c r="N3182" s="315">
        <f t="shared" si="905"/>
        <v>0</v>
      </c>
      <c r="O3182" s="424">
        <f t="shared" si="906"/>
        <v>0</v>
      </c>
      <c r="P3182" s="244"/>
      <c r="Q3182" s="661"/>
      <c r="R3182" s="665"/>
      <c r="S3182" s="665"/>
      <c r="T3182" s="665"/>
      <c r="U3182" s="665"/>
      <c r="V3182" s="665"/>
      <c r="W3182" s="709"/>
      <c r="X3182" s="313">
        <f t="shared" si="903"/>
        <v>0</v>
      </c>
    </row>
    <row r="3183" spans="2:24" ht="18.600000000000001" hidden="1" thickBot="1">
      <c r="B3183" s="143"/>
      <c r="C3183" s="161">
        <v>558</v>
      </c>
      <c r="D3183" s="457" t="s">
        <v>1674</v>
      </c>
      <c r="E3183" s="702"/>
      <c r="F3183" s="592">
        <v>0</v>
      </c>
      <c r="G3183" s="592">
        <v>0</v>
      </c>
      <c r="H3183" s="592">
        <v>0</v>
      </c>
      <c r="I3183" s="476">
        <f t="shared" si="904"/>
        <v>0</v>
      </c>
      <c r="J3183" s="243" t="str">
        <f t="shared" si="902"/>
        <v/>
      </c>
      <c r="K3183" s="244"/>
      <c r="L3183" s="423"/>
      <c r="M3183" s="252"/>
      <c r="N3183" s="315">
        <f t="shared" si="905"/>
        <v>0</v>
      </c>
      <c r="O3183" s="424">
        <f t="shared" si="906"/>
        <v>0</v>
      </c>
      <c r="P3183" s="244"/>
      <c r="Q3183" s="661"/>
      <c r="R3183" s="665"/>
      <c r="S3183" s="665"/>
      <c r="T3183" s="665"/>
      <c r="U3183" s="665"/>
      <c r="V3183" s="665"/>
      <c r="W3183" s="709"/>
      <c r="X3183" s="313">
        <f t="shared" si="903"/>
        <v>0</v>
      </c>
    </row>
    <row r="3184" spans="2:24" ht="18.600000000000001" hidden="1" thickBot="1">
      <c r="B3184" s="143"/>
      <c r="C3184" s="161">
        <v>560</v>
      </c>
      <c r="D3184" s="458" t="s">
        <v>206</v>
      </c>
      <c r="E3184" s="702"/>
      <c r="F3184" s="449"/>
      <c r="G3184" s="245"/>
      <c r="H3184" s="245"/>
      <c r="I3184" s="476">
        <f t="shared" si="904"/>
        <v>0</v>
      </c>
      <c r="J3184" s="243" t="str">
        <f t="shared" si="902"/>
        <v/>
      </c>
      <c r="K3184" s="244"/>
      <c r="L3184" s="423"/>
      <c r="M3184" s="252"/>
      <c r="N3184" s="315">
        <f t="shared" si="905"/>
        <v>0</v>
      </c>
      <c r="O3184" s="424">
        <f t="shared" si="906"/>
        <v>0</v>
      </c>
      <c r="P3184" s="244"/>
      <c r="Q3184" s="661"/>
      <c r="R3184" s="665"/>
      <c r="S3184" s="665"/>
      <c r="T3184" s="665"/>
      <c r="U3184" s="665"/>
      <c r="V3184" s="665"/>
      <c r="W3184" s="709"/>
      <c r="X3184" s="313">
        <f t="shared" si="903"/>
        <v>0</v>
      </c>
    </row>
    <row r="3185" spans="2:24" ht="18.600000000000001" hidden="1" thickBot="1">
      <c r="B3185" s="143"/>
      <c r="C3185" s="161">
        <v>580</v>
      </c>
      <c r="D3185" s="457" t="s">
        <v>207</v>
      </c>
      <c r="E3185" s="702"/>
      <c r="F3185" s="449"/>
      <c r="G3185" s="245"/>
      <c r="H3185" s="245"/>
      <c r="I3185" s="476">
        <f t="shared" si="904"/>
        <v>0</v>
      </c>
      <c r="J3185" s="243" t="str">
        <f t="shared" si="902"/>
        <v/>
      </c>
      <c r="K3185" s="244"/>
      <c r="L3185" s="423"/>
      <c r="M3185" s="252"/>
      <c r="N3185" s="315">
        <f t="shared" si="905"/>
        <v>0</v>
      </c>
      <c r="O3185" s="424">
        <f t="shared" si="906"/>
        <v>0</v>
      </c>
      <c r="P3185" s="244"/>
      <c r="Q3185" s="661"/>
      <c r="R3185" s="665"/>
      <c r="S3185" s="665"/>
      <c r="T3185" s="665"/>
      <c r="U3185" s="665"/>
      <c r="V3185" s="665"/>
      <c r="W3185" s="709"/>
      <c r="X3185" s="313">
        <f t="shared" si="903"/>
        <v>0</v>
      </c>
    </row>
    <row r="3186" spans="2:24" ht="18.600000000000001" hidden="1" thickBot="1">
      <c r="B3186" s="143"/>
      <c r="C3186" s="161">
        <v>588</v>
      </c>
      <c r="D3186" s="457" t="s">
        <v>1679</v>
      </c>
      <c r="E3186" s="702"/>
      <c r="F3186" s="592">
        <v>0</v>
      </c>
      <c r="G3186" s="592">
        <v>0</v>
      </c>
      <c r="H3186" s="592">
        <v>0</v>
      </c>
      <c r="I3186" s="476">
        <f t="shared" si="904"/>
        <v>0</v>
      </c>
      <c r="J3186" s="243" t="str">
        <f t="shared" si="902"/>
        <v/>
      </c>
      <c r="K3186" s="244"/>
      <c r="L3186" s="423"/>
      <c r="M3186" s="252"/>
      <c r="N3186" s="315">
        <f t="shared" si="905"/>
        <v>0</v>
      </c>
      <c r="O3186" s="424">
        <f t="shared" si="906"/>
        <v>0</v>
      </c>
      <c r="P3186" s="244"/>
      <c r="Q3186" s="661"/>
      <c r="R3186" s="665"/>
      <c r="S3186" s="665"/>
      <c r="T3186" s="665"/>
      <c r="U3186" s="665"/>
      <c r="V3186" s="665"/>
      <c r="W3186" s="709"/>
      <c r="X3186" s="313">
        <f t="shared" si="903"/>
        <v>0</v>
      </c>
    </row>
    <row r="3187" spans="2:24" ht="32.4" hidden="1" thickBot="1">
      <c r="B3187" s="143"/>
      <c r="C3187" s="162">
        <v>590</v>
      </c>
      <c r="D3187" s="459" t="s">
        <v>208</v>
      </c>
      <c r="E3187" s="702"/>
      <c r="F3187" s="449"/>
      <c r="G3187" s="245"/>
      <c r="H3187" s="245"/>
      <c r="I3187" s="476">
        <f t="shared" si="904"/>
        <v>0</v>
      </c>
      <c r="J3187" s="243" t="str">
        <f t="shared" si="902"/>
        <v/>
      </c>
      <c r="K3187" s="244"/>
      <c r="L3187" s="423"/>
      <c r="M3187" s="252"/>
      <c r="N3187" s="315">
        <f t="shared" si="905"/>
        <v>0</v>
      </c>
      <c r="O3187" s="424">
        <f t="shared" si="906"/>
        <v>0</v>
      </c>
      <c r="P3187" s="244"/>
      <c r="Q3187" s="661"/>
      <c r="R3187" s="665"/>
      <c r="S3187" s="665"/>
      <c r="T3187" s="665"/>
      <c r="U3187" s="665"/>
      <c r="V3187" s="665"/>
      <c r="W3187" s="709"/>
      <c r="X3187" s="313">
        <f t="shared" si="903"/>
        <v>0</v>
      </c>
    </row>
    <row r="3188" spans="2:24" ht="18.600000000000001" hidden="1" thickBot="1">
      <c r="B3188" s="684">
        <v>800</v>
      </c>
      <c r="C3188" s="969" t="s">
        <v>1058</v>
      </c>
      <c r="D3188" s="969"/>
      <c r="E3188" s="685"/>
      <c r="F3188" s="688"/>
      <c r="G3188" s="689"/>
      <c r="H3188" s="689"/>
      <c r="I3188" s="690">
        <f t="shared" si="904"/>
        <v>0</v>
      </c>
      <c r="J3188" s="243" t="str">
        <f t="shared" si="902"/>
        <v/>
      </c>
      <c r="K3188" s="244"/>
      <c r="L3188" s="428"/>
      <c r="M3188" s="254"/>
      <c r="N3188" s="315">
        <f t="shared" si="905"/>
        <v>0</v>
      </c>
      <c r="O3188" s="424">
        <f t="shared" si="906"/>
        <v>0</v>
      </c>
      <c r="P3188" s="244"/>
      <c r="Q3188" s="663"/>
      <c r="R3188" s="664"/>
      <c r="S3188" s="665"/>
      <c r="T3188" s="665"/>
      <c r="U3188" s="664"/>
      <c r="V3188" s="665"/>
      <c r="W3188" s="709"/>
      <c r="X3188" s="313">
        <f t="shared" si="903"/>
        <v>0</v>
      </c>
    </row>
    <row r="3189" spans="2:24" ht="18.600000000000001" thickBot="1">
      <c r="B3189" s="684">
        <v>1000</v>
      </c>
      <c r="C3189" s="971" t="s">
        <v>210</v>
      </c>
      <c r="D3189" s="971"/>
      <c r="E3189" s="685"/>
      <c r="F3189" s="686">
        <f>SUM(F3190:F3206)</f>
        <v>989</v>
      </c>
      <c r="G3189" s="687">
        <f>SUM(G3190:G3206)</f>
        <v>12000</v>
      </c>
      <c r="H3189" s="687">
        <f>SUM(H3190:H3206)</f>
        <v>0</v>
      </c>
      <c r="I3189" s="687">
        <f>SUM(I3190:I3206)</f>
        <v>12989</v>
      </c>
      <c r="J3189" s="243">
        <f t="shared" si="902"/>
        <v>1</v>
      </c>
      <c r="K3189" s="244"/>
      <c r="L3189" s="316">
        <f>SUM(L3190:L3206)</f>
        <v>0</v>
      </c>
      <c r="M3189" s="317">
        <f>SUM(M3190:M3206)</f>
        <v>0</v>
      </c>
      <c r="N3189" s="425">
        <f>SUM(N3190:N3206)</f>
        <v>12989</v>
      </c>
      <c r="O3189" s="426">
        <f>SUM(O3190:O3206)</f>
        <v>-12989</v>
      </c>
      <c r="P3189" s="244"/>
      <c r="Q3189" s="316">
        <f t="shared" ref="Q3189:W3189" si="907">SUM(Q3190:Q3206)</f>
        <v>0</v>
      </c>
      <c r="R3189" s="317">
        <f t="shared" si="907"/>
        <v>0</v>
      </c>
      <c r="S3189" s="317">
        <f t="shared" si="907"/>
        <v>12989</v>
      </c>
      <c r="T3189" s="317">
        <f t="shared" si="907"/>
        <v>-12989</v>
      </c>
      <c r="U3189" s="317">
        <f t="shared" si="907"/>
        <v>0</v>
      </c>
      <c r="V3189" s="317">
        <f t="shared" si="907"/>
        <v>0</v>
      </c>
      <c r="W3189" s="426">
        <f t="shared" si="907"/>
        <v>0</v>
      </c>
      <c r="X3189" s="313">
        <f t="shared" si="903"/>
        <v>-12989</v>
      </c>
    </row>
    <row r="3190" spans="2:24" ht="18.600000000000001" hidden="1" thickBot="1">
      <c r="B3190" s="136"/>
      <c r="C3190" s="144">
        <v>1011</v>
      </c>
      <c r="D3190" s="163" t="s">
        <v>211</v>
      </c>
      <c r="E3190" s="702"/>
      <c r="F3190" s="449"/>
      <c r="G3190" s="245"/>
      <c r="H3190" s="245"/>
      <c r="I3190" s="476">
        <f t="shared" ref="I3190:I3206" si="908">F3190+G3190+H3190</f>
        <v>0</v>
      </c>
      <c r="J3190" s="243" t="str">
        <f t="shared" si="902"/>
        <v/>
      </c>
      <c r="K3190" s="244"/>
      <c r="L3190" s="423"/>
      <c r="M3190" s="252"/>
      <c r="N3190" s="315">
        <f t="shared" ref="N3190:N3206" si="909">I3190</f>
        <v>0</v>
      </c>
      <c r="O3190" s="424">
        <f t="shared" ref="O3190:O3206" si="910">L3190+M3190-N3190</f>
        <v>0</v>
      </c>
      <c r="P3190" s="244"/>
      <c r="Q3190" s="423"/>
      <c r="R3190" s="252"/>
      <c r="S3190" s="429">
        <f t="shared" ref="S3190:S3197" si="911">+IF(+(L3190+M3190)&gt;=I3190,+M3190,+(+I3190-L3190))</f>
        <v>0</v>
      </c>
      <c r="T3190" s="315">
        <f t="shared" ref="T3190:T3197" si="912">Q3190+R3190-S3190</f>
        <v>0</v>
      </c>
      <c r="U3190" s="252"/>
      <c r="V3190" s="252"/>
      <c r="W3190" s="253"/>
      <c r="X3190" s="313">
        <f t="shared" si="903"/>
        <v>0</v>
      </c>
    </row>
    <row r="3191" spans="2:24" ht="18.600000000000001" hidden="1" thickBot="1">
      <c r="B3191" s="136"/>
      <c r="C3191" s="137">
        <v>1012</v>
      </c>
      <c r="D3191" s="145" t="s">
        <v>212</v>
      </c>
      <c r="E3191" s="702"/>
      <c r="F3191" s="449"/>
      <c r="G3191" s="245"/>
      <c r="H3191" s="245"/>
      <c r="I3191" s="476">
        <f t="shared" si="908"/>
        <v>0</v>
      </c>
      <c r="J3191" s="243" t="str">
        <f t="shared" si="902"/>
        <v/>
      </c>
      <c r="K3191" s="244"/>
      <c r="L3191" s="423"/>
      <c r="M3191" s="252"/>
      <c r="N3191" s="315">
        <f t="shared" si="909"/>
        <v>0</v>
      </c>
      <c r="O3191" s="424">
        <f t="shared" si="910"/>
        <v>0</v>
      </c>
      <c r="P3191" s="244"/>
      <c r="Q3191" s="423"/>
      <c r="R3191" s="252"/>
      <c r="S3191" s="429">
        <f t="shared" si="911"/>
        <v>0</v>
      </c>
      <c r="T3191" s="315">
        <f t="shared" si="912"/>
        <v>0</v>
      </c>
      <c r="U3191" s="252"/>
      <c r="V3191" s="252"/>
      <c r="W3191" s="253"/>
      <c r="X3191" s="313">
        <f t="shared" si="903"/>
        <v>0</v>
      </c>
    </row>
    <row r="3192" spans="2:24" ht="18.600000000000001" hidden="1" thickBot="1">
      <c r="B3192" s="136"/>
      <c r="C3192" s="137">
        <v>1013</v>
      </c>
      <c r="D3192" s="145" t="s">
        <v>213</v>
      </c>
      <c r="E3192" s="702"/>
      <c r="F3192" s="449"/>
      <c r="G3192" s="245"/>
      <c r="H3192" s="245"/>
      <c r="I3192" s="476">
        <f t="shared" si="908"/>
        <v>0</v>
      </c>
      <c r="J3192" s="243" t="str">
        <f t="shared" si="902"/>
        <v/>
      </c>
      <c r="K3192" s="244"/>
      <c r="L3192" s="423"/>
      <c r="M3192" s="252"/>
      <c r="N3192" s="315">
        <f t="shared" si="909"/>
        <v>0</v>
      </c>
      <c r="O3192" s="424">
        <f t="shared" si="910"/>
        <v>0</v>
      </c>
      <c r="P3192" s="244"/>
      <c r="Q3192" s="423"/>
      <c r="R3192" s="252"/>
      <c r="S3192" s="429">
        <f t="shared" si="911"/>
        <v>0</v>
      </c>
      <c r="T3192" s="315">
        <f t="shared" si="912"/>
        <v>0</v>
      </c>
      <c r="U3192" s="252"/>
      <c r="V3192" s="252"/>
      <c r="W3192" s="253"/>
      <c r="X3192" s="313">
        <f t="shared" si="903"/>
        <v>0</v>
      </c>
    </row>
    <row r="3193" spans="2:24" ht="18.600000000000001" hidden="1" thickBot="1">
      <c r="B3193" s="136"/>
      <c r="C3193" s="137">
        <v>1014</v>
      </c>
      <c r="D3193" s="145" t="s">
        <v>214</v>
      </c>
      <c r="E3193" s="702"/>
      <c r="F3193" s="449"/>
      <c r="G3193" s="245"/>
      <c r="H3193" s="245"/>
      <c r="I3193" s="476">
        <f t="shared" si="908"/>
        <v>0</v>
      </c>
      <c r="J3193" s="243" t="str">
        <f t="shared" si="902"/>
        <v/>
      </c>
      <c r="K3193" s="244"/>
      <c r="L3193" s="423"/>
      <c r="M3193" s="252"/>
      <c r="N3193" s="315">
        <f t="shared" si="909"/>
        <v>0</v>
      </c>
      <c r="O3193" s="424">
        <f t="shared" si="910"/>
        <v>0</v>
      </c>
      <c r="P3193" s="244"/>
      <c r="Q3193" s="423"/>
      <c r="R3193" s="252"/>
      <c r="S3193" s="429">
        <f t="shared" si="911"/>
        <v>0</v>
      </c>
      <c r="T3193" s="315">
        <f t="shared" si="912"/>
        <v>0</v>
      </c>
      <c r="U3193" s="252"/>
      <c r="V3193" s="252"/>
      <c r="W3193" s="253"/>
      <c r="X3193" s="313">
        <f t="shared" si="903"/>
        <v>0</v>
      </c>
    </row>
    <row r="3194" spans="2:24" ht="18.600000000000001" thickBot="1">
      <c r="B3194" s="136"/>
      <c r="C3194" s="137">
        <v>1015</v>
      </c>
      <c r="D3194" s="145" t="s">
        <v>215</v>
      </c>
      <c r="E3194" s="702"/>
      <c r="F3194" s="449">
        <v>989</v>
      </c>
      <c r="G3194" s="245">
        <v>2000</v>
      </c>
      <c r="H3194" s="245"/>
      <c r="I3194" s="476">
        <f t="shared" si="908"/>
        <v>2989</v>
      </c>
      <c r="J3194" s="243">
        <f t="shared" si="902"/>
        <v>1</v>
      </c>
      <c r="K3194" s="244"/>
      <c r="L3194" s="423"/>
      <c r="M3194" s="252"/>
      <c r="N3194" s="315">
        <f t="shared" si="909"/>
        <v>2989</v>
      </c>
      <c r="O3194" s="424">
        <f t="shared" si="910"/>
        <v>-2989</v>
      </c>
      <c r="P3194" s="244"/>
      <c r="Q3194" s="423"/>
      <c r="R3194" s="252"/>
      <c r="S3194" s="429">
        <f t="shared" si="911"/>
        <v>2989</v>
      </c>
      <c r="T3194" s="315">
        <f t="shared" si="912"/>
        <v>-2989</v>
      </c>
      <c r="U3194" s="252"/>
      <c r="V3194" s="252"/>
      <c r="W3194" s="253"/>
      <c r="X3194" s="313">
        <f t="shared" si="903"/>
        <v>-2989</v>
      </c>
    </row>
    <row r="3195" spans="2:24" ht="18.600000000000001" thickBot="1">
      <c r="B3195" s="136"/>
      <c r="C3195" s="137">
        <v>1016</v>
      </c>
      <c r="D3195" s="145" t="s">
        <v>216</v>
      </c>
      <c r="E3195" s="702"/>
      <c r="F3195" s="449"/>
      <c r="G3195" s="245">
        <v>5000</v>
      </c>
      <c r="H3195" s="245"/>
      <c r="I3195" s="476">
        <f t="shared" si="908"/>
        <v>5000</v>
      </c>
      <c r="J3195" s="243">
        <f t="shared" si="902"/>
        <v>1</v>
      </c>
      <c r="K3195" s="244"/>
      <c r="L3195" s="423"/>
      <c r="M3195" s="252"/>
      <c r="N3195" s="315">
        <f t="shared" si="909"/>
        <v>5000</v>
      </c>
      <c r="O3195" s="424">
        <f t="shared" si="910"/>
        <v>-5000</v>
      </c>
      <c r="P3195" s="244"/>
      <c r="Q3195" s="423"/>
      <c r="R3195" s="252"/>
      <c r="S3195" s="429">
        <f t="shared" si="911"/>
        <v>5000</v>
      </c>
      <c r="T3195" s="315">
        <f t="shared" si="912"/>
        <v>-5000</v>
      </c>
      <c r="U3195" s="252"/>
      <c r="V3195" s="252"/>
      <c r="W3195" s="253"/>
      <c r="X3195" s="313">
        <f t="shared" si="903"/>
        <v>-5000</v>
      </c>
    </row>
    <row r="3196" spans="2:24" ht="18.600000000000001" thickBot="1">
      <c r="B3196" s="140"/>
      <c r="C3196" s="164">
        <v>1020</v>
      </c>
      <c r="D3196" s="165" t="s">
        <v>217</v>
      </c>
      <c r="E3196" s="702"/>
      <c r="F3196" s="449"/>
      <c r="G3196" s="245">
        <v>5000</v>
      </c>
      <c r="H3196" s="245"/>
      <c r="I3196" s="476">
        <f t="shared" si="908"/>
        <v>5000</v>
      </c>
      <c r="J3196" s="243">
        <f t="shared" si="902"/>
        <v>1</v>
      </c>
      <c r="K3196" s="244"/>
      <c r="L3196" s="423"/>
      <c r="M3196" s="252"/>
      <c r="N3196" s="315">
        <f t="shared" si="909"/>
        <v>5000</v>
      </c>
      <c r="O3196" s="424">
        <f t="shared" si="910"/>
        <v>-5000</v>
      </c>
      <c r="P3196" s="244"/>
      <c r="Q3196" s="423"/>
      <c r="R3196" s="252"/>
      <c r="S3196" s="429">
        <f t="shared" si="911"/>
        <v>5000</v>
      </c>
      <c r="T3196" s="315">
        <f t="shared" si="912"/>
        <v>-5000</v>
      </c>
      <c r="U3196" s="252"/>
      <c r="V3196" s="252"/>
      <c r="W3196" s="253"/>
      <c r="X3196" s="313">
        <f t="shared" si="903"/>
        <v>-5000</v>
      </c>
    </row>
    <row r="3197" spans="2:24" ht="18.600000000000001" hidden="1" thickBot="1">
      <c r="B3197" s="136"/>
      <c r="C3197" s="137">
        <v>1030</v>
      </c>
      <c r="D3197" s="145" t="s">
        <v>218</v>
      </c>
      <c r="E3197" s="702"/>
      <c r="F3197" s="449"/>
      <c r="G3197" s="245"/>
      <c r="H3197" s="245"/>
      <c r="I3197" s="476">
        <f t="shared" si="908"/>
        <v>0</v>
      </c>
      <c r="J3197" s="243" t="str">
        <f t="shared" si="902"/>
        <v/>
      </c>
      <c r="K3197" s="244"/>
      <c r="L3197" s="423"/>
      <c r="M3197" s="252"/>
      <c r="N3197" s="315">
        <f t="shared" si="909"/>
        <v>0</v>
      </c>
      <c r="O3197" s="424">
        <f t="shared" si="910"/>
        <v>0</v>
      </c>
      <c r="P3197" s="244"/>
      <c r="Q3197" s="423"/>
      <c r="R3197" s="252"/>
      <c r="S3197" s="429">
        <f t="shared" si="911"/>
        <v>0</v>
      </c>
      <c r="T3197" s="315">
        <f t="shared" si="912"/>
        <v>0</v>
      </c>
      <c r="U3197" s="252"/>
      <c r="V3197" s="252"/>
      <c r="W3197" s="253"/>
      <c r="X3197" s="313">
        <f t="shared" si="903"/>
        <v>0</v>
      </c>
    </row>
    <row r="3198" spans="2:24" ht="18.600000000000001" hidden="1" thickBot="1">
      <c r="B3198" s="136"/>
      <c r="C3198" s="164">
        <v>1051</v>
      </c>
      <c r="D3198" s="167" t="s">
        <v>219</v>
      </c>
      <c r="E3198" s="702"/>
      <c r="F3198" s="449"/>
      <c r="G3198" s="245"/>
      <c r="H3198" s="245"/>
      <c r="I3198" s="476">
        <f t="shared" si="908"/>
        <v>0</v>
      </c>
      <c r="J3198" s="243" t="str">
        <f t="shared" si="902"/>
        <v/>
      </c>
      <c r="K3198" s="244"/>
      <c r="L3198" s="423"/>
      <c r="M3198" s="252"/>
      <c r="N3198" s="315">
        <f t="shared" si="909"/>
        <v>0</v>
      </c>
      <c r="O3198" s="424">
        <f t="shared" si="910"/>
        <v>0</v>
      </c>
      <c r="P3198" s="244"/>
      <c r="Q3198" s="661"/>
      <c r="R3198" s="665"/>
      <c r="S3198" s="665"/>
      <c r="T3198" s="665"/>
      <c r="U3198" s="665"/>
      <c r="V3198" s="665"/>
      <c r="W3198" s="709"/>
      <c r="X3198" s="313">
        <f t="shared" si="903"/>
        <v>0</v>
      </c>
    </row>
    <row r="3199" spans="2:24" ht="18.600000000000001" hidden="1" thickBot="1">
      <c r="B3199" s="136"/>
      <c r="C3199" s="137">
        <v>1052</v>
      </c>
      <c r="D3199" s="145" t="s">
        <v>220</v>
      </c>
      <c r="E3199" s="702"/>
      <c r="F3199" s="449"/>
      <c r="G3199" s="245"/>
      <c r="H3199" s="245"/>
      <c r="I3199" s="476">
        <f t="shared" si="908"/>
        <v>0</v>
      </c>
      <c r="J3199" s="243" t="str">
        <f t="shared" si="902"/>
        <v/>
      </c>
      <c r="K3199" s="244"/>
      <c r="L3199" s="423"/>
      <c r="M3199" s="252"/>
      <c r="N3199" s="315">
        <f t="shared" si="909"/>
        <v>0</v>
      </c>
      <c r="O3199" s="424">
        <f t="shared" si="910"/>
        <v>0</v>
      </c>
      <c r="P3199" s="244"/>
      <c r="Q3199" s="661"/>
      <c r="R3199" s="665"/>
      <c r="S3199" s="665"/>
      <c r="T3199" s="665"/>
      <c r="U3199" s="665"/>
      <c r="V3199" s="665"/>
      <c r="W3199" s="709"/>
      <c r="X3199" s="313">
        <f t="shared" si="903"/>
        <v>0</v>
      </c>
    </row>
    <row r="3200" spans="2:24" ht="18.600000000000001" hidden="1" thickBot="1">
      <c r="B3200" s="136"/>
      <c r="C3200" s="168">
        <v>1053</v>
      </c>
      <c r="D3200" s="169" t="s">
        <v>1680</v>
      </c>
      <c r="E3200" s="702"/>
      <c r="F3200" s="449"/>
      <c r="G3200" s="245"/>
      <c r="H3200" s="245"/>
      <c r="I3200" s="476">
        <f t="shared" si="908"/>
        <v>0</v>
      </c>
      <c r="J3200" s="243" t="str">
        <f t="shared" si="902"/>
        <v/>
      </c>
      <c r="K3200" s="244"/>
      <c r="L3200" s="423"/>
      <c r="M3200" s="252"/>
      <c r="N3200" s="315">
        <f t="shared" si="909"/>
        <v>0</v>
      </c>
      <c r="O3200" s="424">
        <f t="shared" si="910"/>
        <v>0</v>
      </c>
      <c r="P3200" s="244"/>
      <c r="Q3200" s="661"/>
      <c r="R3200" s="665"/>
      <c r="S3200" s="665"/>
      <c r="T3200" s="665"/>
      <c r="U3200" s="665"/>
      <c r="V3200" s="665"/>
      <c r="W3200" s="709"/>
      <c r="X3200" s="313">
        <f t="shared" si="903"/>
        <v>0</v>
      </c>
    </row>
    <row r="3201" spans="2:24" ht="18.600000000000001" hidden="1" thickBot="1">
      <c r="B3201" s="136"/>
      <c r="C3201" s="137">
        <v>1062</v>
      </c>
      <c r="D3201" s="139" t="s">
        <v>221</v>
      </c>
      <c r="E3201" s="702"/>
      <c r="F3201" s="449"/>
      <c r="G3201" s="245"/>
      <c r="H3201" s="245"/>
      <c r="I3201" s="476">
        <f t="shared" si="908"/>
        <v>0</v>
      </c>
      <c r="J3201" s="243" t="str">
        <f t="shared" si="902"/>
        <v/>
      </c>
      <c r="K3201" s="244"/>
      <c r="L3201" s="423"/>
      <c r="M3201" s="252"/>
      <c r="N3201" s="315">
        <f t="shared" si="909"/>
        <v>0</v>
      </c>
      <c r="O3201" s="424">
        <f t="shared" si="910"/>
        <v>0</v>
      </c>
      <c r="P3201" s="244"/>
      <c r="Q3201" s="423"/>
      <c r="R3201" s="252"/>
      <c r="S3201" s="429">
        <f>+IF(+(L3201+M3201)&gt;=I3201,+M3201,+(+I3201-L3201))</f>
        <v>0</v>
      </c>
      <c r="T3201" s="315">
        <f>Q3201+R3201-S3201</f>
        <v>0</v>
      </c>
      <c r="U3201" s="252"/>
      <c r="V3201" s="252"/>
      <c r="W3201" s="253"/>
      <c r="X3201" s="313">
        <f t="shared" si="903"/>
        <v>0</v>
      </c>
    </row>
    <row r="3202" spans="2:24" ht="18.600000000000001" hidden="1" thickBot="1">
      <c r="B3202" s="136"/>
      <c r="C3202" s="137">
        <v>1063</v>
      </c>
      <c r="D3202" s="139" t="s">
        <v>222</v>
      </c>
      <c r="E3202" s="702"/>
      <c r="F3202" s="449"/>
      <c r="G3202" s="245"/>
      <c r="H3202" s="245"/>
      <c r="I3202" s="476">
        <f t="shared" si="908"/>
        <v>0</v>
      </c>
      <c r="J3202" s="243" t="str">
        <f t="shared" si="902"/>
        <v/>
      </c>
      <c r="K3202" s="244"/>
      <c r="L3202" s="423"/>
      <c r="M3202" s="252"/>
      <c r="N3202" s="315">
        <f t="shared" si="909"/>
        <v>0</v>
      </c>
      <c r="O3202" s="424">
        <f t="shared" si="910"/>
        <v>0</v>
      </c>
      <c r="P3202" s="244"/>
      <c r="Q3202" s="661"/>
      <c r="R3202" s="665"/>
      <c r="S3202" s="665"/>
      <c r="T3202" s="665"/>
      <c r="U3202" s="665"/>
      <c r="V3202" s="665"/>
      <c r="W3202" s="709"/>
      <c r="X3202" s="313">
        <f t="shared" si="903"/>
        <v>0</v>
      </c>
    </row>
    <row r="3203" spans="2:24" ht="18.600000000000001" hidden="1" thickBot="1">
      <c r="B3203" s="136"/>
      <c r="C3203" s="168">
        <v>1069</v>
      </c>
      <c r="D3203" s="170" t="s">
        <v>223</v>
      </c>
      <c r="E3203" s="702"/>
      <c r="F3203" s="449"/>
      <c r="G3203" s="245"/>
      <c r="H3203" s="245"/>
      <c r="I3203" s="476">
        <f t="shared" si="908"/>
        <v>0</v>
      </c>
      <c r="J3203" s="243" t="str">
        <f t="shared" ref="J3203:J3234" si="913">(IF($E3203&lt;&gt;0,$J$2,IF($I3203&lt;&gt;0,$J$2,"")))</f>
        <v/>
      </c>
      <c r="K3203" s="244"/>
      <c r="L3203" s="423"/>
      <c r="M3203" s="252"/>
      <c r="N3203" s="315">
        <f t="shared" si="909"/>
        <v>0</v>
      </c>
      <c r="O3203" s="424">
        <f t="shared" si="910"/>
        <v>0</v>
      </c>
      <c r="P3203" s="244"/>
      <c r="Q3203" s="423"/>
      <c r="R3203" s="252"/>
      <c r="S3203" s="429">
        <f>+IF(+(L3203+M3203)&gt;=I3203,+M3203,+(+I3203-L3203))</f>
        <v>0</v>
      </c>
      <c r="T3203" s="315">
        <f>Q3203+R3203-S3203</f>
        <v>0</v>
      </c>
      <c r="U3203" s="252"/>
      <c r="V3203" s="252"/>
      <c r="W3203" s="253"/>
      <c r="X3203" s="313">
        <f t="shared" ref="X3203:X3234" si="914">T3203-U3203-V3203-W3203</f>
        <v>0</v>
      </c>
    </row>
    <row r="3204" spans="2:24" ht="31.8" hidden="1" thickBot="1">
      <c r="B3204" s="140"/>
      <c r="C3204" s="137">
        <v>1091</v>
      </c>
      <c r="D3204" s="145" t="s">
        <v>224</v>
      </c>
      <c r="E3204" s="702"/>
      <c r="F3204" s="449"/>
      <c r="G3204" s="245"/>
      <c r="H3204" s="245"/>
      <c r="I3204" s="476">
        <f t="shared" si="908"/>
        <v>0</v>
      </c>
      <c r="J3204" s="243" t="str">
        <f t="shared" si="913"/>
        <v/>
      </c>
      <c r="K3204" s="244"/>
      <c r="L3204" s="423"/>
      <c r="M3204" s="252"/>
      <c r="N3204" s="315">
        <f t="shared" si="909"/>
        <v>0</v>
      </c>
      <c r="O3204" s="424">
        <f t="shared" si="910"/>
        <v>0</v>
      </c>
      <c r="P3204" s="244"/>
      <c r="Q3204" s="423"/>
      <c r="R3204" s="252"/>
      <c r="S3204" s="429">
        <f>+IF(+(L3204+M3204)&gt;=I3204,+M3204,+(+I3204-L3204))</f>
        <v>0</v>
      </c>
      <c r="T3204" s="315">
        <f>Q3204+R3204-S3204</f>
        <v>0</v>
      </c>
      <c r="U3204" s="252"/>
      <c r="V3204" s="252"/>
      <c r="W3204" s="253"/>
      <c r="X3204" s="313">
        <f t="shared" si="914"/>
        <v>0</v>
      </c>
    </row>
    <row r="3205" spans="2:24" ht="18.600000000000001" hidden="1" thickBot="1">
      <c r="B3205" s="136"/>
      <c r="C3205" s="137">
        <v>1092</v>
      </c>
      <c r="D3205" s="145" t="s">
        <v>351</v>
      </c>
      <c r="E3205" s="702"/>
      <c r="F3205" s="449"/>
      <c r="G3205" s="245"/>
      <c r="H3205" s="245"/>
      <c r="I3205" s="476">
        <f t="shared" si="908"/>
        <v>0</v>
      </c>
      <c r="J3205" s="243" t="str">
        <f t="shared" si="913"/>
        <v/>
      </c>
      <c r="K3205" s="244"/>
      <c r="L3205" s="423"/>
      <c r="M3205" s="252"/>
      <c r="N3205" s="315">
        <f t="shared" si="909"/>
        <v>0</v>
      </c>
      <c r="O3205" s="424">
        <f t="shared" si="910"/>
        <v>0</v>
      </c>
      <c r="P3205" s="244"/>
      <c r="Q3205" s="661"/>
      <c r="R3205" s="665"/>
      <c r="S3205" s="665"/>
      <c r="T3205" s="665"/>
      <c r="U3205" s="665"/>
      <c r="V3205" s="665"/>
      <c r="W3205" s="709"/>
      <c r="X3205" s="313">
        <f t="shared" si="914"/>
        <v>0</v>
      </c>
    </row>
    <row r="3206" spans="2:24" ht="18.600000000000001" hidden="1" thickBot="1">
      <c r="B3206" s="136"/>
      <c r="C3206" s="142">
        <v>1098</v>
      </c>
      <c r="D3206" s="146" t="s">
        <v>225</v>
      </c>
      <c r="E3206" s="702"/>
      <c r="F3206" s="449"/>
      <c r="G3206" s="245"/>
      <c r="H3206" s="245"/>
      <c r="I3206" s="476">
        <f t="shared" si="908"/>
        <v>0</v>
      </c>
      <c r="J3206" s="243" t="str">
        <f t="shared" si="913"/>
        <v/>
      </c>
      <c r="K3206" s="244"/>
      <c r="L3206" s="423"/>
      <c r="M3206" s="252"/>
      <c r="N3206" s="315">
        <f t="shared" si="909"/>
        <v>0</v>
      </c>
      <c r="O3206" s="424">
        <f t="shared" si="910"/>
        <v>0</v>
      </c>
      <c r="P3206" s="244"/>
      <c r="Q3206" s="423"/>
      <c r="R3206" s="252"/>
      <c r="S3206" s="429">
        <f>+IF(+(L3206+M3206)&gt;=I3206,+M3206,+(+I3206-L3206))</f>
        <v>0</v>
      </c>
      <c r="T3206" s="315">
        <f>Q3206+R3206-S3206</f>
        <v>0</v>
      </c>
      <c r="U3206" s="252"/>
      <c r="V3206" s="252"/>
      <c r="W3206" s="253"/>
      <c r="X3206" s="313">
        <f t="shared" si="914"/>
        <v>0</v>
      </c>
    </row>
    <row r="3207" spans="2:24" ht="18.600000000000001" hidden="1" thickBot="1">
      <c r="B3207" s="684">
        <v>1900</v>
      </c>
      <c r="C3207" s="946" t="s">
        <v>285</v>
      </c>
      <c r="D3207" s="946"/>
      <c r="E3207" s="685"/>
      <c r="F3207" s="686">
        <f>SUM(F3208:F3210)</f>
        <v>0</v>
      </c>
      <c r="G3207" s="687">
        <f>SUM(G3208:G3210)</f>
        <v>0</v>
      </c>
      <c r="H3207" s="687">
        <f>SUM(H3208:H3210)</f>
        <v>0</v>
      </c>
      <c r="I3207" s="687">
        <f>SUM(I3208:I3210)</f>
        <v>0</v>
      </c>
      <c r="J3207" s="243" t="str">
        <f t="shared" si="913"/>
        <v/>
      </c>
      <c r="K3207" s="244"/>
      <c r="L3207" s="316">
        <f>SUM(L3208:L3210)</f>
        <v>0</v>
      </c>
      <c r="M3207" s="317">
        <f>SUM(M3208:M3210)</f>
        <v>0</v>
      </c>
      <c r="N3207" s="425">
        <f>SUM(N3208:N3210)</f>
        <v>0</v>
      </c>
      <c r="O3207" s="426">
        <f>SUM(O3208:O3210)</f>
        <v>0</v>
      </c>
      <c r="P3207" s="244"/>
      <c r="Q3207" s="663"/>
      <c r="R3207" s="664"/>
      <c r="S3207" s="664"/>
      <c r="T3207" s="664"/>
      <c r="U3207" s="664"/>
      <c r="V3207" s="664"/>
      <c r="W3207" s="710"/>
      <c r="X3207" s="313">
        <f t="shared" si="914"/>
        <v>0</v>
      </c>
    </row>
    <row r="3208" spans="2:24" ht="18.600000000000001" hidden="1" thickBot="1">
      <c r="B3208" s="136"/>
      <c r="C3208" s="144">
        <v>1901</v>
      </c>
      <c r="D3208" s="138" t="s">
        <v>286</v>
      </c>
      <c r="E3208" s="702"/>
      <c r="F3208" s="449"/>
      <c r="G3208" s="245"/>
      <c r="H3208" s="245"/>
      <c r="I3208" s="476">
        <f>F3208+G3208+H3208</f>
        <v>0</v>
      </c>
      <c r="J3208" s="243" t="str">
        <f t="shared" si="913"/>
        <v/>
      </c>
      <c r="K3208" s="244"/>
      <c r="L3208" s="423"/>
      <c r="M3208" s="252"/>
      <c r="N3208" s="315">
        <f>I3208</f>
        <v>0</v>
      </c>
      <c r="O3208" s="424">
        <f>L3208+M3208-N3208</f>
        <v>0</v>
      </c>
      <c r="P3208" s="244"/>
      <c r="Q3208" s="661"/>
      <c r="R3208" s="665"/>
      <c r="S3208" s="665"/>
      <c r="T3208" s="665"/>
      <c r="U3208" s="665"/>
      <c r="V3208" s="665"/>
      <c r="W3208" s="709"/>
      <c r="X3208" s="313">
        <f t="shared" si="914"/>
        <v>0</v>
      </c>
    </row>
    <row r="3209" spans="2:24" ht="18.600000000000001" hidden="1" thickBot="1">
      <c r="B3209" s="136"/>
      <c r="C3209" s="137">
        <v>1981</v>
      </c>
      <c r="D3209" s="139" t="s">
        <v>287</v>
      </c>
      <c r="E3209" s="702"/>
      <c r="F3209" s="449"/>
      <c r="G3209" s="245"/>
      <c r="H3209" s="245"/>
      <c r="I3209" s="476">
        <f>F3209+G3209+H3209</f>
        <v>0</v>
      </c>
      <c r="J3209" s="243" t="str">
        <f t="shared" si="913"/>
        <v/>
      </c>
      <c r="K3209" s="244"/>
      <c r="L3209" s="423"/>
      <c r="M3209" s="252"/>
      <c r="N3209" s="315">
        <f>I3209</f>
        <v>0</v>
      </c>
      <c r="O3209" s="424">
        <f>L3209+M3209-N3209</f>
        <v>0</v>
      </c>
      <c r="P3209" s="244"/>
      <c r="Q3209" s="661"/>
      <c r="R3209" s="665"/>
      <c r="S3209" s="665"/>
      <c r="T3209" s="665"/>
      <c r="U3209" s="665"/>
      <c r="V3209" s="665"/>
      <c r="W3209" s="709"/>
      <c r="X3209" s="313">
        <f t="shared" si="914"/>
        <v>0</v>
      </c>
    </row>
    <row r="3210" spans="2:24" ht="18.600000000000001" hidden="1" thickBot="1">
      <c r="B3210" s="136"/>
      <c r="C3210" s="142">
        <v>1991</v>
      </c>
      <c r="D3210" s="141" t="s">
        <v>288</v>
      </c>
      <c r="E3210" s="702"/>
      <c r="F3210" s="449"/>
      <c r="G3210" s="245"/>
      <c r="H3210" s="245"/>
      <c r="I3210" s="476">
        <f>F3210+G3210+H3210</f>
        <v>0</v>
      </c>
      <c r="J3210" s="243" t="str">
        <f t="shared" si="913"/>
        <v/>
      </c>
      <c r="K3210" s="244"/>
      <c r="L3210" s="423"/>
      <c r="M3210" s="252"/>
      <c r="N3210" s="315">
        <f>I3210</f>
        <v>0</v>
      </c>
      <c r="O3210" s="424">
        <f>L3210+M3210-N3210</f>
        <v>0</v>
      </c>
      <c r="P3210" s="244"/>
      <c r="Q3210" s="661"/>
      <c r="R3210" s="665"/>
      <c r="S3210" s="665"/>
      <c r="T3210" s="665"/>
      <c r="U3210" s="665"/>
      <c r="V3210" s="665"/>
      <c r="W3210" s="709"/>
      <c r="X3210" s="313">
        <f t="shared" si="914"/>
        <v>0</v>
      </c>
    </row>
    <row r="3211" spans="2:24" ht="18.600000000000001" hidden="1" thickBot="1">
      <c r="B3211" s="684">
        <v>2100</v>
      </c>
      <c r="C3211" s="946" t="s">
        <v>1066</v>
      </c>
      <c r="D3211" s="946"/>
      <c r="E3211" s="685"/>
      <c r="F3211" s="686">
        <f>SUM(F3212:F3216)</f>
        <v>0</v>
      </c>
      <c r="G3211" s="687">
        <f>SUM(G3212:G3216)</f>
        <v>0</v>
      </c>
      <c r="H3211" s="687">
        <f>SUM(H3212:H3216)</f>
        <v>0</v>
      </c>
      <c r="I3211" s="687">
        <f>SUM(I3212:I3216)</f>
        <v>0</v>
      </c>
      <c r="J3211" s="243" t="str">
        <f t="shared" si="913"/>
        <v/>
      </c>
      <c r="K3211" s="244"/>
      <c r="L3211" s="316">
        <f>SUM(L3212:L3216)</f>
        <v>0</v>
      </c>
      <c r="M3211" s="317">
        <f>SUM(M3212:M3216)</f>
        <v>0</v>
      </c>
      <c r="N3211" s="425">
        <f>SUM(N3212:N3216)</f>
        <v>0</v>
      </c>
      <c r="O3211" s="426">
        <f>SUM(O3212:O3216)</f>
        <v>0</v>
      </c>
      <c r="P3211" s="244"/>
      <c r="Q3211" s="663"/>
      <c r="R3211" s="664"/>
      <c r="S3211" s="664"/>
      <c r="T3211" s="664"/>
      <c r="U3211" s="664"/>
      <c r="V3211" s="664"/>
      <c r="W3211" s="710"/>
      <c r="X3211" s="313">
        <f t="shared" si="914"/>
        <v>0</v>
      </c>
    </row>
    <row r="3212" spans="2:24" ht="18.600000000000001" hidden="1" thickBot="1">
      <c r="B3212" s="136"/>
      <c r="C3212" s="144">
        <v>2110</v>
      </c>
      <c r="D3212" s="147" t="s">
        <v>226</v>
      </c>
      <c r="E3212" s="702"/>
      <c r="F3212" s="449"/>
      <c r="G3212" s="245"/>
      <c r="H3212" s="245"/>
      <c r="I3212" s="476">
        <f>F3212+G3212+H3212</f>
        <v>0</v>
      </c>
      <c r="J3212" s="243" t="str">
        <f t="shared" si="913"/>
        <v/>
      </c>
      <c r="K3212" s="244"/>
      <c r="L3212" s="423"/>
      <c r="M3212" s="252"/>
      <c r="N3212" s="315">
        <f>I3212</f>
        <v>0</v>
      </c>
      <c r="O3212" s="424">
        <f>L3212+M3212-N3212</f>
        <v>0</v>
      </c>
      <c r="P3212" s="244"/>
      <c r="Q3212" s="661"/>
      <c r="R3212" s="665"/>
      <c r="S3212" s="665"/>
      <c r="T3212" s="665"/>
      <c r="U3212" s="665"/>
      <c r="V3212" s="665"/>
      <c r="W3212" s="709"/>
      <c r="X3212" s="313">
        <f t="shared" si="914"/>
        <v>0</v>
      </c>
    </row>
    <row r="3213" spans="2:24" ht="18.600000000000001" hidden="1" thickBot="1">
      <c r="B3213" s="171"/>
      <c r="C3213" s="137">
        <v>2120</v>
      </c>
      <c r="D3213" s="159" t="s">
        <v>227</v>
      </c>
      <c r="E3213" s="702"/>
      <c r="F3213" s="449"/>
      <c r="G3213" s="245"/>
      <c r="H3213" s="245"/>
      <c r="I3213" s="476">
        <f>F3213+G3213+H3213</f>
        <v>0</v>
      </c>
      <c r="J3213" s="243" t="str">
        <f t="shared" si="913"/>
        <v/>
      </c>
      <c r="K3213" s="244"/>
      <c r="L3213" s="423"/>
      <c r="M3213" s="252"/>
      <c r="N3213" s="315">
        <f>I3213</f>
        <v>0</v>
      </c>
      <c r="O3213" s="424">
        <f>L3213+M3213-N3213</f>
        <v>0</v>
      </c>
      <c r="P3213" s="244"/>
      <c r="Q3213" s="661"/>
      <c r="R3213" s="665"/>
      <c r="S3213" s="665"/>
      <c r="T3213" s="665"/>
      <c r="U3213" s="665"/>
      <c r="V3213" s="665"/>
      <c r="W3213" s="709"/>
      <c r="X3213" s="313">
        <f t="shared" si="914"/>
        <v>0</v>
      </c>
    </row>
    <row r="3214" spans="2:24" ht="18.600000000000001" hidden="1" thickBot="1">
      <c r="B3214" s="171"/>
      <c r="C3214" s="137">
        <v>2125</v>
      </c>
      <c r="D3214" s="156" t="s">
        <v>1059</v>
      </c>
      <c r="E3214" s="702"/>
      <c r="F3214" s="592">
        <v>0</v>
      </c>
      <c r="G3214" s="592">
        <v>0</v>
      </c>
      <c r="H3214" s="592">
        <v>0</v>
      </c>
      <c r="I3214" s="476">
        <f>F3214+G3214+H3214</f>
        <v>0</v>
      </c>
      <c r="J3214" s="243" t="str">
        <f t="shared" si="913"/>
        <v/>
      </c>
      <c r="K3214" s="244"/>
      <c r="L3214" s="423"/>
      <c r="M3214" s="252"/>
      <c r="N3214" s="315">
        <f>I3214</f>
        <v>0</v>
      </c>
      <c r="O3214" s="424">
        <f>L3214+M3214-N3214</f>
        <v>0</v>
      </c>
      <c r="P3214" s="244"/>
      <c r="Q3214" s="661"/>
      <c r="R3214" s="665"/>
      <c r="S3214" s="665"/>
      <c r="T3214" s="665"/>
      <c r="U3214" s="665"/>
      <c r="V3214" s="665"/>
      <c r="W3214" s="709"/>
      <c r="X3214" s="313">
        <f t="shared" si="914"/>
        <v>0</v>
      </c>
    </row>
    <row r="3215" spans="2:24" ht="18.600000000000001" hidden="1" thickBot="1">
      <c r="B3215" s="143"/>
      <c r="C3215" s="137">
        <v>2140</v>
      </c>
      <c r="D3215" s="159" t="s">
        <v>229</v>
      </c>
      <c r="E3215" s="702"/>
      <c r="F3215" s="592">
        <v>0</v>
      </c>
      <c r="G3215" s="592">
        <v>0</v>
      </c>
      <c r="H3215" s="592">
        <v>0</v>
      </c>
      <c r="I3215" s="476">
        <f>F3215+G3215+H3215</f>
        <v>0</v>
      </c>
      <c r="J3215" s="243" t="str">
        <f t="shared" si="913"/>
        <v/>
      </c>
      <c r="K3215" s="244"/>
      <c r="L3215" s="423"/>
      <c r="M3215" s="252"/>
      <c r="N3215" s="315">
        <f>I3215</f>
        <v>0</v>
      </c>
      <c r="O3215" s="424">
        <f>L3215+M3215-N3215</f>
        <v>0</v>
      </c>
      <c r="P3215" s="244"/>
      <c r="Q3215" s="661"/>
      <c r="R3215" s="665"/>
      <c r="S3215" s="665"/>
      <c r="T3215" s="665"/>
      <c r="U3215" s="665"/>
      <c r="V3215" s="665"/>
      <c r="W3215" s="709"/>
      <c r="X3215" s="313">
        <f t="shared" si="914"/>
        <v>0</v>
      </c>
    </row>
    <row r="3216" spans="2:24" ht="18.600000000000001" hidden="1" thickBot="1">
      <c r="B3216" s="136"/>
      <c r="C3216" s="142">
        <v>2190</v>
      </c>
      <c r="D3216" s="491" t="s">
        <v>230</v>
      </c>
      <c r="E3216" s="702"/>
      <c r="F3216" s="449"/>
      <c r="G3216" s="245"/>
      <c r="H3216" s="245"/>
      <c r="I3216" s="476">
        <f>F3216+G3216+H3216</f>
        <v>0</v>
      </c>
      <c r="J3216" s="243" t="str">
        <f t="shared" si="913"/>
        <v/>
      </c>
      <c r="K3216" s="244"/>
      <c r="L3216" s="423"/>
      <c r="M3216" s="252"/>
      <c r="N3216" s="315">
        <f>I3216</f>
        <v>0</v>
      </c>
      <c r="O3216" s="424">
        <f>L3216+M3216-N3216</f>
        <v>0</v>
      </c>
      <c r="P3216" s="244"/>
      <c r="Q3216" s="661"/>
      <c r="R3216" s="665"/>
      <c r="S3216" s="665"/>
      <c r="T3216" s="665"/>
      <c r="U3216" s="665"/>
      <c r="V3216" s="665"/>
      <c r="W3216" s="709"/>
      <c r="X3216" s="313">
        <f t="shared" si="914"/>
        <v>0</v>
      </c>
    </row>
    <row r="3217" spans="2:24" ht="18.600000000000001" hidden="1" thickBot="1">
      <c r="B3217" s="684">
        <v>2200</v>
      </c>
      <c r="C3217" s="946" t="s">
        <v>231</v>
      </c>
      <c r="D3217" s="946"/>
      <c r="E3217" s="685"/>
      <c r="F3217" s="686">
        <f>SUM(F3218:F3219)</f>
        <v>0</v>
      </c>
      <c r="G3217" s="687">
        <f>SUM(G3218:G3219)</f>
        <v>0</v>
      </c>
      <c r="H3217" s="687">
        <f>SUM(H3218:H3219)</f>
        <v>0</v>
      </c>
      <c r="I3217" s="687">
        <f>SUM(I3218:I3219)</f>
        <v>0</v>
      </c>
      <c r="J3217" s="243" t="str">
        <f t="shared" si="913"/>
        <v/>
      </c>
      <c r="K3217" s="244"/>
      <c r="L3217" s="316">
        <f>SUM(L3218:L3219)</f>
        <v>0</v>
      </c>
      <c r="M3217" s="317">
        <f>SUM(M3218:M3219)</f>
        <v>0</v>
      </c>
      <c r="N3217" s="425">
        <f>SUM(N3218:N3219)</f>
        <v>0</v>
      </c>
      <c r="O3217" s="426">
        <f>SUM(O3218:O3219)</f>
        <v>0</v>
      </c>
      <c r="P3217" s="244"/>
      <c r="Q3217" s="663"/>
      <c r="R3217" s="664"/>
      <c r="S3217" s="664"/>
      <c r="T3217" s="664"/>
      <c r="U3217" s="664"/>
      <c r="V3217" s="664"/>
      <c r="W3217" s="710"/>
      <c r="X3217" s="313">
        <f t="shared" si="914"/>
        <v>0</v>
      </c>
    </row>
    <row r="3218" spans="2:24" ht="18.600000000000001" hidden="1" thickBot="1">
      <c r="B3218" s="136"/>
      <c r="C3218" s="137">
        <v>2221</v>
      </c>
      <c r="D3218" s="139" t="s">
        <v>1439</v>
      </c>
      <c r="E3218" s="702"/>
      <c r="F3218" s="449"/>
      <c r="G3218" s="245"/>
      <c r="H3218" s="245"/>
      <c r="I3218" s="476">
        <f>F3218+G3218+H3218</f>
        <v>0</v>
      </c>
      <c r="J3218" s="243" t="str">
        <f t="shared" si="913"/>
        <v/>
      </c>
      <c r="K3218" s="244"/>
      <c r="L3218" s="423"/>
      <c r="M3218" s="252"/>
      <c r="N3218" s="315">
        <f t="shared" ref="N3218:N3226" si="915">I3218</f>
        <v>0</v>
      </c>
      <c r="O3218" s="424">
        <f t="shared" ref="O3218:O3226" si="916">L3218+M3218-N3218</f>
        <v>0</v>
      </c>
      <c r="P3218" s="244"/>
      <c r="Q3218" s="661"/>
      <c r="R3218" s="665"/>
      <c r="S3218" s="665"/>
      <c r="T3218" s="665"/>
      <c r="U3218" s="665"/>
      <c r="V3218" s="665"/>
      <c r="W3218" s="709"/>
      <c r="X3218" s="313">
        <f t="shared" si="914"/>
        <v>0</v>
      </c>
    </row>
    <row r="3219" spans="2:24" ht="18.600000000000001" hidden="1" thickBot="1">
      <c r="B3219" s="136"/>
      <c r="C3219" s="142">
        <v>2224</v>
      </c>
      <c r="D3219" s="141" t="s">
        <v>232</v>
      </c>
      <c r="E3219" s="702"/>
      <c r="F3219" s="449"/>
      <c r="G3219" s="245"/>
      <c r="H3219" s="245"/>
      <c r="I3219" s="476">
        <f>F3219+G3219+H3219</f>
        <v>0</v>
      </c>
      <c r="J3219" s="243" t="str">
        <f t="shared" si="913"/>
        <v/>
      </c>
      <c r="K3219" s="244"/>
      <c r="L3219" s="423"/>
      <c r="M3219" s="252"/>
      <c r="N3219" s="315">
        <f t="shared" si="915"/>
        <v>0</v>
      </c>
      <c r="O3219" s="424">
        <f t="shared" si="916"/>
        <v>0</v>
      </c>
      <c r="P3219" s="244"/>
      <c r="Q3219" s="661"/>
      <c r="R3219" s="665"/>
      <c r="S3219" s="665"/>
      <c r="T3219" s="665"/>
      <c r="U3219" s="665"/>
      <c r="V3219" s="665"/>
      <c r="W3219" s="709"/>
      <c r="X3219" s="313">
        <f t="shared" si="914"/>
        <v>0</v>
      </c>
    </row>
    <row r="3220" spans="2:24" ht="18.600000000000001" hidden="1" thickBot="1">
      <c r="B3220" s="684">
        <v>2500</v>
      </c>
      <c r="C3220" s="949" t="s">
        <v>233</v>
      </c>
      <c r="D3220" s="949"/>
      <c r="E3220" s="685"/>
      <c r="F3220" s="688"/>
      <c r="G3220" s="689"/>
      <c r="H3220" s="689"/>
      <c r="I3220" s="690">
        <f>F3220+G3220+H3220</f>
        <v>0</v>
      </c>
      <c r="J3220" s="243" t="str">
        <f t="shared" si="913"/>
        <v/>
      </c>
      <c r="K3220" s="244"/>
      <c r="L3220" s="428"/>
      <c r="M3220" s="254"/>
      <c r="N3220" s="315">
        <f t="shared" si="915"/>
        <v>0</v>
      </c>
      <c r="O3220" s="424">
        <f t="shared" si="916"/>
        <v>0</v>
      </c>
      <c r="P3220" s="244"/>
      <c r="Q3220" s="663"/>
      <c r="R3220" s="664"/>
      <c r="S3220" s="665"/>
      <c r="T3220" s="665"/>
      <c r="U3220" s="664"/>
      <c r="V3220" s="665"/>
      <c r="W3220" s="709"/>
      <c r="X3220" s="313">
        <f t="shared" si="914"/>
        <v>0</v>
      </c>
    </row>
    <row r="3221" spans="2:24" ht="18.600000000000001" hidden="1" thickBot="1">
      <c r="B3221" s="684">
        <v>2600</v>
      </c>
      <c r="C3221" s="952" t="s">
        <v>234</v>
      </c>
      <c r="D3221" s="962"/>
      <c r="E3221" s="685"/>
      <c r="F3221" s="688"/>
      <c r="G3221" s="689"/>
      <c r="H3221" s="689"/>
      <c r="I3221" s="690">
        <f>F3221+G3221+H3221</f>
        <v>0</v>
      </c>
      <c r="J3221" s="243" t="str">
        <f t="shared" si="913"/>
        <v/>
      </c>
      <c r="K3221" s="244"/>
      <c r="L3221" s="428"/>
      <c r="M3221" s="254"/>
      <c r="N3221" s="315">
        <f t="shared" si="915"/>
        <v>0</v>
      </c>
      <c r="O3221" s="424">
        <f t="shared" si="916"/>
        <v>0</v>
      </c>
      <c r="P3221" s="244"/>
      <c r="Q3221" s="663"/>
      <c r="R3221" s="664"/>
      <c r="S3221" s="665"/>
      <c r="T3221" s="665"/>
      <c r="U3221" s="664"/>
      <c r="V3221" s="665"/>
      <c r="W3221" s="709"/>
      <c r="X3221" s="313">
        <f t="shared" si="914"/>
        <v>0</v>
      </c>
    </row>
    <row r="3222" spans="2:24" ht="18.600000000000001" hidden="1" thickBot="1">
      <c r="B3222" s="684">
        <v>2700</v>
      </c>
      <c r="C3222" s="952" t="s">
        <v>235</v>
      </c>
      <c r="D3222" s="962"/>
      <c r="E3222" s="685"/>
      <c r="F3222" s="688"/>
      <c r="G3222" s="689"/>
      <c r="H3222" s="689"/>
      <c r="I3222" s="690">
        <f>F3222+G3222+H3222</f>
        <v>0</v>
      </c>
      <c r="J3222" s="243" t="str">
        <f t="shared" si="913"/>
        <v/>
      </c>
      <c r="K3222" s="244"/>
      <c r="L3222" s="428"/>
      <c r="M3222" s="254"/>
      <c r="N3222" s="315">
        <f t="shared" si="915"/>
        <v>0</v>
      </c>
      <c r="O3222" s="424">
        <f t="shared" si="916"/>
        <v>0</v>
      </c>
      <c r="P3222" s="244"/>
      <c r="Q3222" s="663"/>
      <c r="R3222" s="664"/>
      <c r="S3222" s="665"/>
      <c r="T3222" s="665"/>
      <c r="U3222" s="664"/>
      <c r="V3222" s="665"/>
      <c r="W3222" s="709"/>
      <c r="X3222" s="313">
        <f t="shared" si="914"/>
        <v>0</v>
      </c>
    </row>
    <row r="3223" spans="2:24" ht="18.600000000000001" hidden="1" thickBot="1">
      <c r="B3223" s="684">
        <v>2800</v>
      </c>
      <c r="C3223" s="952" t="s">
        <v>1681</v>
      </c>
      <c r="D3223" s="962"/>
      <c r="E3223" s="685"/>
      <c r="F3223" s="686">
        <f>SUM(F3224:F3226)</f>
        <v>0</v>
      </c>
      <c r="G3223" s="687">
        <f>SUM(G3224:G3226)</f>
        <v>0</v>
      </c>
      <c r="H3223" s="687">
        <f>SUM(H3224:H3226)</f>
        <v>0</v>
      </c>
      <c r="I3223" s="687">
        <f>SUM(I3224:I3226)</f>
        <v>0</v>
      </c>
      <c r="J3223" s="243" t="str">
        <f t="shared" si="913"/>
        <v/>
      </c>
      <c r="K3223" s="244"/>
      <c r="L3223" s="428"/>
      <c r="M3223" s="254"/>
      <c r="N3223" s="315">
        <f t="shared" si="915"/>
        <v>0</v>
      </c>
      <c r="O3223" s="424">
        <f t="shared" si="916"/>
        <v>0</v>
      </c>
      <c r="P3223" s="244"/>
      <c r="Q3223" s="663"/>
      <c r="R3223" s="664"/>
      <c r="S3223" s="665"/>
      <c r="T3223" s="665"/>
      <c r="U3223" s="664"/>
      <c r="V3223" s="665"/>
      <c r="W3223" s="709"/>
      <c r="X3223" s="313">
        <f t="shared" si="914"/>
        <v>0</v>
      </c>
    </row>
    <row r="3224" spans="2:24" ht="18.600000000000001" hidden="1" thickBot="1">
      <c r="B3224" s="136"/>
      <c r="C3224" s="144">
        <v>2810</v>
      </c>
      <c r="D3224" s="138" t="s">
        <v>1880</v>
      </c>
      <c r="E3224" s="702"/>
      <c r="F3224" s="449"/>
      <c r="G3224" s="245"/>
      <c r="H3224" s="245"/>
      <c r="I3224" s="476"/>
      <c r="J3224" s="243" t="str">
        <f t="shared" si="913"/>
        <v/>
      </c>
      <c r="K3224" s="244"/>
      <c r="L3224" s="423"/>
      <c r="M3224" s="252"/>
      <c r="N3224" s="315">
        <f t="shared" si="915"/>
        <v>0</v>
      </c>
      <c r="O3224" s="424">
        <f t="shared" si="916"/>
        <v>0</v>
      </c>
      <c r="P3224" s="244"/>
      <c r="Q3224" s="661"/>
      <c r="R3224" s="665"/>
      <c r="S3224" s="665"/>
      <c r="T3224" s="665"/>
      <c r="U3224" s="665"/>
      <c r="V3224" s="665"/>
      <c r="W3224" s="709"/>
      <c r="X3224" s="313">
        <f t="shared" si="914"/>
        <v>0</v>
      </c>
    </row>
    <row r="3225" spans="2:24" ht="18.600000000000001" hidden="1" thickBot="1">
      <c r="B3225" s="136"/>
      <c r="C3225" s="137">
        <v>2820</v>
      </c>
      <c r="D3225" s="139" t="s">
        <v>1881</v>
      </c>
      <c r="E3225" s="702"/>
      <c r="F3225" s="449"/>
      <c r="G3225" s="245"/>
      <c r="H3225" s="245"/>
      <c r="I3225" s="476">
        <f>F3225+G3225+H3225</f>
        <v>0</v>
      </c>
      <c r="J3225" s="243" t="str">
        <f t="shared" si="913"/>
        <v/>
      </c>
      <c r="K3225" s="244"/>
      <c r="L3225" s="423"/>
      <c r="M3225" s="252"/>
      <c r="N3225" s="315">
        <f t="shared" si="915"/>
        <v>0</v>
      </c>
      <c r="O3225" s="424">
        <f t="shared" si="916"/>
        <v>0</v>
      </c>
      <c r="P3225" s="244"/>
      <c r="Q3225" s="661"/>
      <c r="R3225" s="665"/>
      <c r="S3225" s="665"/>
      <c r="T3225" s="665"/>
      <c r="U3225" s="665"/>
      <c r="V3225" s="665"/>
      <c r="W3225" s="709"/>
      <c r="X3225" s="313">
        <f t="shared" si="914"/>
        <v>0</v>
      </c>
    </row>
    <row r="3226" spans="2:24" ht="31.8" hidden="1" thickBot="1">
      <c r="B3226" s="136"/>
      <c r="C3226" s="142">
        <v>2890</v>
      </c>
      <c r="D3226" s="141" t="s">
        <v>1882</v>
      </c>
      <c r="E3226" s="702"/>
      <c r="F3226" s="449"/>
      <c r="G3226" s="245"/>
      <c r="H3226" s="245"/>
      <c r="I3226" s="476">
        <f>F3226+G3226+H3226</f>
        <v>0</v>
      </c>
      <c r="J3226" s="243" t="str">
        <f t="shared" si="913"/>
        <v/>
      </c>
      <c r="K3226" s="244"/>
      <c r="L3226" s="423"/>
      <c r="M3226" s="252"/>
      <c r="N3226" s="315">
        <f t="shared" si="915"/>
        <v>0</v>
      </c>
      <c r="O3226" s="424">
        <f t="shared" si="916"/>
        <v>0</v>
      </c>
      <c r="P3226" s="244"/>
      <c r="Q3226" s="661"/>
      <c r="R3226" s="665"/>
      <c r="S3226" s="665"/>
      <c r="T3226" s="665"/>
      <c r="U3226" s="665"/>
      <c r="V3226" s="665"/>
      <c r="W3226" s="709"/>
      <c r="X3226" s="313">
        <f t="shared" si="914"/>
        <v>0</v>
      </c>
    </row>
    <row r="3227" spans="2:24" ht="18.600000000000001" hidden="1" thickBot="1">
      <c r="B3227" s="684">
        <v>2900</v>
      </c>
      <c r="C3227" s="948" t="s">
        <v>236</v>
      </c>
      <c r="D3227" s="966"/>
      <c r="E3227" s="685"/>
      <c r="F3227" s="686">
        <f>SUM(F3228:F3235)</f>
        <v>0</v>
      </c>
      <c r="G3227" s="687">
        <f>SUM(G3228:G3235)</f>
        <v>0</v>
      </c>
      <c r="H3227" s="687">
        <f>SUM(H3228:H3235)</f>
        <v>0</v>
      </c>
      <c r="I3227" s="687">
        <f>SUM(I3228:I3235)</f>
        <v>0</v>
      </c>
      <c r="J3227" s="243" t="str">
        <f t="shared" si="913"/>
        <v/>
      </c>
      <c r="K3227" s="244"/>
      <c r="L3227" s="316">
        <f>SUM(L3228:L3235)</f>
        <v>0</v>
      </c>
      <c r="M3227" s="317">
        <f>SUM(M3228:M3235)</f>
        <v>0</v>
      </c>
      <c r="N3227" s="425">
        <f>SUM(N3228:N3235)</f>
        <v>0</v>
      </c>
      <c r="O3227" s="426">
        <f>SUM(O3228:O3235)</f>
        <v>0</v>
      </c>
      <c r="P3227" s="244"/>
      <c r="Q3227" s="663"/>
      <c r="R3227" s="664"/>
      <c r="S3227" s="664"/>
      <c r="T3227" s="664"/>
      <c r="U3227" s="664"/>
      <c r="V3227" s="664"/>
      <c r="W3227" s="710"/>
      <c r="X3227" s="313">
        <f t="shared" si="914"/>
        <v>0</v>
      </c>
    </row>
    <row r="3228" spans="2:24" ht="18.600000000000001" hidden="1" thickBot="1">
      <c r="B3228" s="172"/>
      <c r="C3228" s="144">
        <v>2910</v>
      </c>
      <c r="D3228" s="319" t="s">
        <v>1718</v>
      </c>
      <c r="E3228" s="702"/>
      <c r="F3228" s="449"/>
      <c r="G3228" s="245"/>
      <c r="H3228" s="245"/>
      <c r="I3228" s="476">
        <f t="shared" ref="I3228:I3235" si="917">F3228+G3228+H3228</f>
        <v>0</v>
      </c>
      <c r="J3228" s="243" t="str">
        <f t="shared" si="913"/>
        <v/>
      </c>
      <c r="K3228" s="244"/>
      <c r="L3228" s="423"/>
      <c r="M3228" s="252"/>
      <c r="N3228" s="315">
        <f t="shared" ref="N3228:N3235" si="918">I3228</f>
        <v>0</v>
      </c>
      <c r="O3228" s="424">
        <f t="shared" ref="O3228:O3235" si="919">L3228+M3228-N3228</f>
        <v>0</v>
      </c>
      <c r="P3228" s="244"/>
      <c r="Q3228" s="661"/>
      <c r="R3228" s="665"/>
      <c r="S3228" s="665"/>
      <c r="T3228" s="665"/>
      <c r="U3228" s="665"/>
      <c r="V3228" s="665"/>
      <c r="W3228" s="709"/>
      <c r="X3228" s="313">
        <f t="shared" si="914"/>
        <v>0</v>
      </c>
    </row>
    <row r="3229" spans="2:24" ht="18.600000000000001" hidden="1" thickBot="1">
      <c r="B3229" s="172"/>
      <c r="C3229" s="144">
        <v>2920</v>
      </c>
      <c r="D3229" s="319" t="s">
        <v>237</v>
      </c>
      <c r="E3229" s="702"/>
      <c r="F3229" s="449"/>
      <c r="G3229" s="245"/>
      <c r="H3229" s="245"/>
      <c r="I3229" s="476">
        <f t="shared" si="917"/>
        <v>0</v>
      </c>
      <c r="J3229" s="243" t="str">
        <f t="shared" si="913"/>
        <v/>
      </c>
      <c r="K3229" s="244"/>
      <c r="L3229" s="423"/>
      <c r="M3229" s="252"/>
      <c r="N3229" s="315">
        <f t="shared" si="918"/>
        <v>0</v>
      </c>
      <c r="O3229" s="424">
        <f t="shared" si="919"/>
        <v>0</v>
      </c>
      <c r="P3229" s="244"/>
      <c r="Q3229" s="661"/>
      <c r="R3229" s="665"/>
      <c r="S3229" s="665"/>
      <c r="T3229" s="665"/>
      <c r="U3229" s="665"/>
      <c r="V3229" s="665"/>
      <c r="W3229" s="709"/>
      <c r="X3229" s="313">
        <f t="shared" si="914"/>
        <v>0</v>
      </c>
    </row>
    <row r="3230" spans="2:24" ht="33" hidden="1" thickBot="1">
      <c r="B3230" s="172"/>
      <c r="C3230" s="168">
        <v>2969</v>
      </c>
      <c r="D3230" s="320" t="s">
        <v>238</v>
      </c>
      <c r="E3230" s="702"/>
      <c r="F3230" s="449"/>
      <c r="G3230" s="245"/>
      <c r="H3230" s="245"/>
      <c r="I3230" s="476">
        <f t="shared" si="917"/>
        <v>0</v>
      </c>
      <c r="J3230" s="243" t="str">
        <f t="shared" si="913"/>
        <v/>
      </c>
      <c r="K3230" s="244"/>
      <c r="L3230" s="423"/>
      <c r="M3230" s="252"/>
      <c r="N3230" s="315">
        <f t="shared" si="918"/>
        <v>0</v>
      </c>
      <c r="O3230" s="424">
        <f t="shared" si="919"/>
        <v>0</v>
      </c>
      <c r="P3230" s="244"/>
      <c r="Q3230" s="661"/>
      <c r="R3230" s="665"/>
      <c r="S3230" s="665"/>
      <c r="T3230" s="665"/>
      <c r="U3230" s="665"/>
      <c r="V3230" s="665"/>
      <c r="W3230" s="709"/>
      <c r="X3230" s="313">
        <f t="shared" si="914"/>
        <v>0</v>
      </c>
    </row>
    <row r="3231" spans="2:24" ht="33" hidden="1" thickBot="1">
      <c r="B3231" s="172"/>
      <c r="C3231" s="168">
        <v>2970</v>
      </c>
      <c r="D3231" s="320" t="s">
        <v>239</v>
      </c>
      <c r="E3231" s="702"/>
      <c r="F3231" s="449"/>
      <c r="G3231" s="245"/>
      <c r="H3231" s="245"/>
      <c r="I3231" s="476">
        <f t="shared" si="917"/>
        <v>0</v>
      </c>
      <c r="J3231" s="243" t="str">
        <f t="shared" si="913"/>
        <v/>
      </c>
      <c r="K3231" s="244"/>
      <c r="L3231" s="423"/>
      <c r="M3231" s="252"/>
      <c r="N3231" s="315">
        <f t="shared" si="918"/>
        <v>0</v>
      </c>
      <c r="O3231" s="424">
        <f t="shared" si="919"/>
        <v>0</v>
      </c>
      <c r="P3231" s="244"/>
      <c r="Q3231" s="661"/>
      <c r="R3231" s="665"/>
      <c r="S3231" s="665"/>
      <c r="T3231" s="665"/>
      <c r="U3231" s="665"/>
      <c r="V3231" s="665"/>
      <c r="W3231" s="709"/>
      <c r="X3231" s="313">
        <f t="shared" si="914"/>
        <v>0</v>
      </c>
    </row>
    <row r="3232" spans="2:24" ht="18.600000000000001" hidden="1" thickBot="1">
      <c r="B3232" s="172"/>
      <c r="C3232" s="166">
        <v>2989</v>
      </c>
      <c r="D3232" s="321" t="s">
        <v>240</v>
      </c>
      <c r="E3232" s="702"/>
      <c r="F3232" s="449"/>
      <c r="G3232" s="245"/>
      <c r="H3232" s="245"/>
      <c r="I3232" s="476">
        <f t="shared" si="917"/>
        <v>0</v>
      </c>
      <c r="J3232" s="243" t="str">
        <f t="shared" si="913"/>
        <v/>
      </c>
      <c r="K3232" s="244"/>
      <c r="L3232" s="423"/>
      <c r="M3232" s="252"/>
      <c r="N3232" s="315">
        <f t="shared" si="918"/>
        <v>0</v>
      </c>
      <c r="O3232" s="424">
        <f t="shared" si="919"/>
        <v>0</v>
      </c>
      <c r="P3232" s="244"/>
      <c r="Q3232" s="661"/>
      <c r="R3232" s="665"/>
      <c r="S3232" s="665"/>
      <c r="T3232" s="665"/>
      <c r="U3232" s="665"/>
      <c r="V3232" s="665"/>
      <c r="W3232" s="709"/>
      <c r="X3232" s="313">
        <f t="shared" si="914"/>
        <v>0</v>
      </c>
    </row>
    <row r="3233" spans="2:24" ht="33" hidden="1" thickBot="1">
      <c r="B3233" s="136"/>
      <c r="C3233" s="137">
        <v>2990</v>
      </c>
      <c r="D3233" s="322" t="s">
        <v>1699</v>
      </c>
      <c r="E3233" s="702"/>
      <c r="F3233" s="449"/>
      <c r="G3233" s="245"/>
      <c r="H3233" s="245"/>
      <c r="I3233" s="476">
        <f t="shared" si="917"/>
        <v>0</v>
      </c>
      <c r="J3233" s="243" t="str">
        <f t="shared" si="913"/>
        <v/>
      </c>
      <c r="K3233" s="244"/>
      <c r="L3233" s="423"/>
      <c r="M3233" s="252"/>
      <c r="N3233" s="315">
        <f t="shared" si="918"/>
        <v>0</v>
      </c>
      <c r="O3233" s="424">
        <f t="shared" si="919"/>
        <v>0</v>
      </c>
      <c r="P3233" s="244"/>
      <c r="Q3233" s="661"/>
      <c r="R3233" s="665"/>
      <c r="S3233" s="665"/>
      <c r="T3233" s="665"/>
      <c r="U3233" s="665"/>
      <c r="V3233" s="665"/>
      <c r="W3233" s="709"/>
      <c r="X3233" s="313">
        <f t="shared" si="914"/>
        <v>0</v>
      </c>
    </row>
    <row r="3234" spans="2:24" ht="18.600000000000001" hidden="1" thickBot="1">
      <c r="B3234" s="136"/>
      <c r="C3234" s="137">
        <v>2991</v>
      </c>
      <c r="D3234" s="322" t="s">
        <v>241</v>
      </c>
      <c r="E3234" s="702"/>
      <c r="F3234" s="449"/>
      <c r="G3234" s="245"/>
      <c r="H3234" s="245"/>
      <c r="I3234" s="476">
        <f t="shared" si="917"/>
        <v>0</v>
      </c>
      <c r="J3234" s="243" t="str">
        <f t="shared" si="913"/>
        <v/>
      </c>
      <c r="K3234" s="244"/>
      <c r="L3234" s="423"/>
      <c r="M3234" s="252"/>
      <c r="N3234" s="315">
        <f t="shared" si="918"/>
        <v>0</v>
      </c>
      <c r="O3234" s="424">
        <f t="shared" si="919"/>
        <v>0</v>
      </c>
      <c r="P3234" s="244"/>
      <c r="Q3234" s="661"/>
      <c r="R3234" s="665"/>
      <c r="S3234" s="665"/>
      <c r="T3234" s="665"/>
      <c r="U3234" s="665"/>
      <c r="V3234" s="665"/>
      <c r="W3234" s="709"/>
      <c r="X3234" s="313">
        <f t="shared" si="914"/>
        <v>0</v>
      </c>
    </row>
    <row r="3235" spans="2:24" ht="18.600000000000001" hidden="1" thickBot="1">
      <c r="B3235" s="136"/>
      <c r="C3235" s="142">
        <v>2992</v>
      </c>
      <c r="D3235" s="154" t="s">
        <v>242</v>
      </c>
      <c r="E3235" s="702"/>
      <c r="F3235" s="449"/>
      <c r="G3235" s="245"/>
      <c r="H3235" s="245"/>
      <c r="I3235" s="476">
        <f t="shared" si="917"/>
        <v>0</v>
      </c>
      <c r="J3235" s="243" t="str">
        <f t="shared" ref="J3235:J3266" si="920">(IF($E3235&lt;&gt;0,$J$2,IF($I3235&lt;&gt;0,$J$2,"")))</f>
        <v/>
      </c>
      <c r="K3235" s="244"/>
      <c r="L3235" s="423"/>
      <c r="M3235" s="252"/>
      <c r="N3235" s="315">
        <f t="shared" si="918"/>
        <v>0</v>
      </c>
      <c r="O3235" s="424">
        <f t="shared" si="919"/>
        <v>0</v>
      </c>
      <c r="P3235" s="244"/>
      <c r="Q3235" s="661"/>
      <c r="R3235" s="665"/>
      <c r="S3235" s="665"/>
      <c r="T3235" s="665"/>
      <c r="U3235" s="665"/>
      <c r="V3235" s="665"/>
      <c r="W3235" s="709"/>
      <c r="X3235" s="313">
        <f t="shared" ref="X3235:X3266" si="921">T3235-U3235-V3235-W3235</f>
        <v>0</v>
      </c>
    </row>
    <row r="3236" spans="2:24" ht="18.600000000000001" hidden="1" thickBot="1">
      <c r="B3236" s="684">
        <v>3300</v>
      </c>
      <c r="C3236" s="948" t="s">
        <v>1738</v>
      </c>
      <c r="D3236" s="948"/>
      <c r="E3236" s="685"/>
      <c r="F3236" s="671">
        <v>0</v>
      </c>
      <c r="G3236" s="671">
        <v>0</v>
      </c>
      <c r="H3236" s="671">
        <v>0</v>
      </c>
      <c r="I3236" s="687">
        <f>SUM(I3237:I3241)</f>
        <v>0</v>
      </c>
      <c r="J3236" s="243" t="str">
        <f t="shared" si="920"/>
        <v/>
      </c>
      <c r="K3236" s="244"/>
      <c r="L3236" s="663"/>
      <c r="M3236" s="664"/>
      <c r="N3236" s="664"/>
      <c r="O3236" s="710"/>
      <c r="P3236" s="244"/>
      <c r="Q3236" s="663"/>
      <c r="R3236" s="664"/>
      <c r="S3236" s="664"/>
      <c r="T3236" s="664"/>
      <c r="U3236" s="664"/>
      <c r="V3236" s="664"/>
      <c r="W3236" s="710"/>
      <c r="X3236" s="313">
        <f t="shared" si="921"/>
        <v>0</v>
      </c>
    </row>
    <row r="3237" spans="2:24" ht="18.600000000000001" hidden="1" thickBot="1">
      <c r="B3237" s="143"/>
      <c r="C3237" s="144">
        <v>3301</v>
      </c>
      <c r="D3237" s="460" t="s">
        <v>243</v>
      </c>
      <c r="E3237" s="702"/>
      <c r="F3237" s="592">
        <v>0</v>
      </c>
      <c r="G3237" s="592">
        <v>0</v>
      </c>
      <c r="H3237" s="592">
        <v>0</v>
      </c>
      <c r="I3237" s="476">
        <f t="shared" ref="I3237:I3244" si="922">F3237+G3237+H3237</f>
        <v>0</v>
      </c>
      <c r="J3237" s="243" t="str">
        <f t="shared" si="920"/>
        <v/>
      </c>
      <c r="K3237" s="244"/>
      <c r="L3237" s="661"/>
      <c r="M3237" s="665"/>
      <c r="N3237" s="665"/>
      <c r="O3237" s="709"/>
      <c r="P3237" s="244"/>
      <c r="Q3237" s="661"/>
      <c r="R3237" s="665"/>
      <c r="S3237" s="665"/>
      <c r="T3237" s="665"/>
      <c r="U3237" s="665"/>
      <c r="V3237" s="665"/>
      <c r="W3237" s="709"/>
      <c r="X3237" s="313">
        <f t="shared" si="921"/>
        <v>0</v>
      </c>
    </row>
    <row r="3238" spans="2:24" ht="18.600000000000001" hidden="1" thickBot="1">
      <c r="B3238" s="143"/>
      <c r="C3238" s="168">
        <v>3302</v>
      </c>
      <c r="D3238" s="461" t="s">
        <v>1060</v>
      </c>
      <c r="E3238" s="702"/>
      <c r="F3238" s="592">
        <v>0</v>
      </c>
      <c r="G3238" s="592">
        <v>0</v>
      </c>
      <c r="H3238" s="592">
        <v>0</v>
      </c>
      <c r="I3238" s="476">
        <f t="shared" si="922"/>
        <v>0</v>
      </c>
      <c r="J3238" s="243" t="str">
        <f t="shared" si="920"/>
        <v/>
      </c>
      <c r="K3238" s="244"/>
      <c r="L3238" s="661"/>
      <c r="M3238" s="665"/>
      <c r="N3238" s="665"/>
      <c r="O3238" s="709"/>
      <c r="P3238" s="244"/>
      <c r="Q3238" s="661"/>
      <c r="R3238" s="665"/>
      <c r="S3238" s="665"/>
      <c r="T3238" s="665"/>
      <c r="U3238" s="665"/>
      <c r="V3238" s="665"/>
      <c r="W3238" s="709"/>
      <c r="X3238" s="313">
        <f t="shared" si="921"/>
        <v>0</v>
      </c>
    </row>
    <row r="3239" spans="2:24" ht="18.600000000000001" hidden="1" thickBot="1">
      <c r="B3239" s="143"/>
      <c r="C3239" s="166">
        <v>3304</v>
      </c>
      <c r="D3239" s="462" t="s">
        <v>245</v>
      </c>
      <c r="E3239" s="702"/>
      <c r="F3239" s="592">
        <v>0</v>
      </c>
      <c r="G3239" s="592">
        <v>0</v>
      </c>
      <c r="H3239" s="592">
        <v>0</v>
      </c>
      <c r="I3239" s="476">
        <f t="shared" si="922"/>
        <v>0</v>
      </c>
      <c r="J3239" s="243" t="str">
        <f t="shared" si="920"/>
        <v/>
      </c>
      <c r="K3239" s="244"/>
      <c r="L3239" s="661"/>
      <c r="M3239" s="665"/>
      <c r="N3239" s="665"/>
      <c r="O3239" s="709"/>
      <c r="P3239" s="244"/>
      <c r="Q3239" s="661"/>
      <c r="R3239" s="665"/>
      <c r="S3239" s="665"/>
      <c r="T3239" s="665"/>
      <c r="U3239" s="665"/>
      <c r="V3239" s="665"/>
      <c r="W3239" s="709"/>
      <c r="X3239" s="313">
        <f t="shared" si="921"/>
        <v>0</v>
      </c>
    </row>
    <row r="3240" spans="2:24" ht="47.4" hidden="1" thickBot="1">
      <c r="B3240" s="143"/>
      <c r="C3240" s="142">
        <v>3306</v>
      </c>
      <c r="D3240" s="463" t="s">
        <v>1883</v>
      </c>
      <c r="E3240" s="702"/>
      <c r="F3240" s="592">
        <v>0</v>
      </c>
      <c r="G3240" s="592">
        <v>0</v>
      </c>
      <c r="H3240" s="592">
        <v>0</v>
      </c>
      <c r="I3240" s="476">
        <f t="shared" si="922"/>
        <v>0</v>
      </c>
      <c r="J3240" s="243" t="str">
        <f t="shared" si="920"/>
        <v/>
      </c>
      <c r="K3240" s="244"/>
      <c r="L3240" s="661"/>
      <c r="M3240" s="665"/>
      <c r="N3240" s="665"/>
      <c r="O3240" s="709"/>
      <c r="P3240" s="244"/>
      <c r="Q3240" s="661"/>
      <c r="R3240" s="665"/>
      <c r="S3240" s="665"/>
      <c r="T3240" s="665"/>
      <c r="U3240" s="665"/>
      <c r="V3240" s="665"/>
      <c r="W3240" s="709"/>
      <c r="X3240" s="313">
        <f t="shared" si="921"/>
        <v>0</v>
      </c>
    </row>
    <row r="3241" spans="2:24" ht="18.600000000000001" hidden="1" thickBot="1">
      <c r="B3241" s="143"/>
      <c r="C3241" s="142">
        <v>3307</v>
      </c>
      <c r="D3241" s="463" t="s">
        <v>1771</v>
      </c>
      <c r="E3241" s="702"/>
      <c r="F3241" s="592">
        <v>0</v>
      </c>
      <c r="G3241" s="592">
        <v>0</v>
      </c>
      <c r="H3241" s="592">
        <v>0</v>
      </c>
      <c r="I3241" s="476">
        <f t="shared" si="922"/>
        <v>0</v>
      </c>
      <c r="J3241" s="243" t="str">
        <f t="shared" si="920"/>
        <v/>
      </c>
      <c r="K3241" s="244"/>
      <c r="L3241" s="661"/>
      <c r="M3241" s="665"/>
      <c r="N3241" s="665"/>
      <c r="O3241" s="709"/>
      <c r="P3241" s="244"/>
      <c r="Q3241" s="661"/>
      <c r="R3241" s="665"/>
      <c r="S3241" s="665"/>
      <c r="T3241" s="665"/>
      <c r="U3241" s="665"/>
      <c r="V3241" s="665"/>
      <c r="W3241" s="709"/>
      <c r="X3241" s="313">
        <f t="shared" si="921"/>
        <v>0</v>
      </c>
    </row>
    <row r="3242" spans="2:24" ht="18.600000000000001" hidden="1" thickBot="1">
      <c r="B3242" s="684">
        <v>3900</v>
      </c>
      <c r="C3242" s="949" t="s">
        <v>246</v>
      </c>
      <c r="D3242" s="950"/>
      <c r="E3242" s="685"/>
      <c r="F3242" s="671">
        <v>0</v>
      </c>
      <c r="G3242" s="671">
        <v>0</v>
      </c>
      <c r="H3242" s="671">
        <v>0</v>
      </c>
      <c r="I3242" s="690">
        <f t="shared" si="922"/>
        <v>0</v>
      </c>
      <c r="J3242" s="243" t="str">
        <f t="shared" si="920"/>
        <v/>
      </c>
      <c r="K3242" s="244"/>
      <c r="L3242" s="428"/>
      <c r="M3242" s="254"/>
      <c r="N3242" s="317">
        <f>I3242</f>
        <v>0</v>
      </c>
      <c r="O3242" s="424">
        <f>L3242+M3242-N3242</f>
        <v>0</v>
      </c>
      <c r="P3242" s="244"/>
      <c r="Q3242" s="428"/>
      <c r="R3242" s="254"/>
      <c r="S3242" s="429">
        <f>+IF(+(L3242+M3242)&gt;=I3242,+M3242,+(+I3242-L3242))</f>
        <v>0</v>
      </c>
      <c r="T3242" s="315">
        <f>Q3242+R3242-S3242</f>
        <v>0</v>
      </c>
      <c r="U3242" s="254"/>
      <c r="V3242" s="254"/>
      <c r="W3242" s="253"/>
      <c r="X3242" s="313">
        <f t="shared" si="921"/>
        <v>0</v>
      </c>
    </row>
    <row r="3243" spans="2:24" ht="18.600000000000001" hidden="1" thickBot="1">
      <c r="B3243" s="684">
        <v>4000</v>
      </c>
      <c r="C3243" s="951" t="s">
        <v>247</v>
      </c>
      <c r="D3243" s="951"/>
      <c r="E3243" s="685"/>
      <c r="F3243" s="688"/>
      <c r="G3243" s="689"/>
      <c r="H3243" s="689"/>
      <c r="I3243" s="690">
        <f t="shared" si="922"/>
        <v>0</v>
      </c>
      <c r="J3243" s="243" t="str">
        <f t="shared" si="920"/>
        <v/>
      </c>
      <c r="K3243" s="244"/>
      <c r="L3243" s="428"/>
      <c r="M3243" s="254"/>
      <c r="N3243" s="317">
        <f>I3243</f>
        <v>0</v>
      </c>
      <c r="O3243" s="424">
        <f>L3243+M3243-N3243</f>
        <v>0</v>
      </c>
      <c r="P3243" s="244"/>
      <c r="Q3243" s="663"/>
      <c r="R3243" s="664"/>
      <c r="S3243" s="664"/>
      <c r="T3243" s="665"/>
      <c r="U3243" s="664"/>
      <c r="V3243" s="664"/>
      <c r="W3243" s="709"/>
      <c r="X3243" s="313">
        <f t="shared" si="921"/>
        <v>0</v>
      </c>
    </row>
    <row r="3244" spans="2:24" ht="18.600000000000001" hidden="1" thickBot="1">
      <c r="B3244" s="684">
        <v>4100</v>
      </c>
      <c r="C3244" s="951" t="s">
        <v>248</v>
      </c>
      <c r="D3244" s="951"/>
      <c r="E3244" s="685"/>
      <c r="F3244" s="671">
        <v>0</v>
      </c>
      <c r="G3244" s="671">
        <v>0</v>
      </c>
      <c r="H3244" s="671">
        <v>0</v>
      </c>
      <c r="I3244" s="690">
        <f t="shared" si="922"/>
        <v>0</v>
      </c>
      <c r="J3244" s="243" t="str">
        <f t="shared" si="920"/>
        <v/>
      </c>
      <c r="K3244" s="244"/>
      <c r="L3244" s="663"/>
      <c r="M3244" s="664"/>
      <c r="N3244" s="664"/>
      <c r="O3244" s="710"/>
      <c r="P3244" s="244"/>
      <c r="Q3244" s="663"/>
      <c r="R3244" s="664"/>
      <c r="S3244" s="664"/>
      <c r="T3244" s="664"/>
      <c r="U3244" s="664"/>
      <c r="V3244" s="664"/>
      <c r="W3244" s="710"/>
      <c r="X3244" s="313">
        <f t="shared" si="921"/>
        <v>0</v>
      </c>
    </row>
    <row r="3245" spans="2:24" ht="18.600000000000001" hidden="1" thickBot="1">
      <c r="B3245" s="684">
        <v>4200</v>
      </c>
      <c r="C3245" s="948" t="s">
        <v>249</v>
      </c>
      <c r="D3245" s="966"/>
      <c r="E3245" s="685"/>
      <c r="F3245" s="686">
        <f>SUM(F3246:F3251)</f>
        <v>0</v>
      </c>
      <c r="G3245" s="687">
        <f>SUM(G3246:G3251)</f>
        <v>0</v>
      </c>
      <c r="H3245" s="687">
        <f>SUM(H3246:H3251)</f>
        <v>0</v>
      </c>
      <c r="I3245" s="687">
        <f>SUM(I3246:I3251)</f>
        <v>0</v>
      </c>
      <c r="J3245" s="243" t="str">
        <f t="shared" si="920"/>
        <v/>
      </c>
      <c r="K3245" s="244"/>
      <c r="L3245" s="316">
        <f>SUM(L3246:L3251)</f>
        <v>0</v>
      </c>
      <c r="M3245" s="317">
        <f>SUM(M3246:M3251)</f>
        <v>0</v>
      </c>
      <c r="N3245" s="425">
        <f>SUM(N3246:N3251)</f>
        <v>0</v>
      </c>
      <c r="O3245" s="426">
        <f>SUM(O3246:O3251)</f>
        <v>0</v>
      </c>
      <c r="P3245" s="244"/>
      <c r="Q3245" s="316">
        <f t="shared" ref="Q3245:W3245" si="923">SUM(Q3246:Q3251)</f>
        <v>0</v>
      </c>
      <c r="R3245" s="317">
        <f t="shared" si="923"/>
        <v>0</v>
      </c>
      <c r="S3245" s="317">
        <f t="shared" si="923"/>
        <v>0</v>
      </c>
      <c r="T3245" s="317">
        <f t="shared" si="923"/>
        <v>0</v>
      </c>
      <c r="U3245" s="317">
        <f t="shared" si="923"/>
        <v>0</v>
      </c>
      <c r="V3245" s="317">
        <f t="shared" si="923"/>
        <v>0</v>
      </c>
      <c r="W3245" s="426">
        <f t="shared" si="923"/>
        <v>0</v>
      </c>
      <c r="X3245" s="313">
        <f t="shared" si="921"/>
        <v>0</v>
      </c>
    </row>
    <row r="3246" spans="2:24" ht="18.600000000000001" hidden="1" thickBot="1">
      <c r="B3246" s="173"/>
      <c r="C3246" s="144">
        <v>4201</v>
      </c>
      <c r="D3246" s="138" t="s">
        <v>250</v>
      </c>
      <c r="E3246" s="702"/>
      <c r="F3246" s="449"/>
      <c r="G3246" s="245"/>
      <c r="H3246" s="245"/>
      <c r="I3246" s="476">
        <f t="shared" ref="I3246:I3251" si="924">F3246+G3246+H3246</f>
        <v>0</v>
      </c>
      <c r="J3246" s="243" t="str">
        <f t="shared" si="920"/>
        <v/>
      </c>
      <c r="K3246" s="244"/>
      <c r="L3246" s="423"/>
      <c r="M3246" s="252"/>
      <c r="N3246" s="315">
        <f t="shared" ref="N3246:N3251" si="925">I3246</f>
        <v>0</v>
      </c>
      <c r="O3246" s="424">
        <f t="shared" ref="O3246:O3251" si="926">L3246+M3246-N3246</f>
        <v>0</v>
      </c>
      <c r="P3246" s="244"/>
      <c r="Q3246" s="423"/>
      <c r="R3246" s="252"/>
      <c r="S3246" s="429">
        <f t="shared" ref="S3246:S3251" si="927">+IF(+(L3246+M3246)&gt;=I3246,+M3246,+(+I3246-L3246))</f>
        <v>0</v>
      </c>
      <c r="T3246" s="315">
        <f t="shared" ref="T3246:T3251" si="928">Q3246+R3246-S3246</f>
        <v>0</v>
      </c>
      <c r="U3246" s="252"/>
      <c r="V3246" s="252"/>
      <c r="W3246" s="253"/>
      <c r="X3246" s="313">
        <f t="shared" si="921"/>
        <v>0</v>
      </c>
    </row>
    <row r="3247" spans="2:24" ht="18.600000000000001" hidden="1" thickBot="1">
      <c r="B3247" s="173"/>
      <c r="C3247" s="137">
        <v>4202</v>
      </c>
      <c r="D3247" s="139" t="s">
        <v>251</v>
      </c>
      <c r="E3247" s="702"/>
      <c r="F3247" s="449"/>
      <c r="G3247" s="245"/>
      <c r="H3247" s="245"/>
      <c r="I3247" s="476">
        <f t="shared" si="924"/>
        <v>0</v>
      </c>
      <c r="J3247" s="243" t="str">
        <f t="shared" si="920"/>
        <v/>
      </c>
      <c r="K3247" s="244"/>
      <c r="L3247" s="423"/>
      <c r="M3247" s="252"/>
      <c r="N3247" s="315">
        <f t="shared" si="925"/>
        <v>0</v>
      </c>
      <c r="O3247" s="424">
        <f t="shared" si="926"/>
        <v>0</v>
      </c>
      <c r="P3247" s="244"/>
      <c r="Q3247" s="423"/>
      <c r="R3247" s="252"/>
      <c r="S3247" s="429">
        <f t="shared" si="927"/>
        <v>0</v>
      </c>
      <c r="T3247" s="315">
        <f t="shared" si="928"/>
        <v>0</v>
      </c>
      <c r="U3247" s="252"/>
      <c r="V3247" s="252"/>
      <c r="W3247" s="253"/>
      <c r="X3247" s="313">
        <f t="shared" si="921"/>
        <v>0</v>
      </c>
    </row>
    <row r="3248" spans="2:24" ht="18.600000000000001" hidden="1" thickBot="1">
      <c r="B3248" s="173"/>
      <c r="C3248" s="137">
        <v>4214</v>
      </c>
      <c r="D3248" s="139" t="s">
        <v>252</v>
      </c>
      <c r="E3248" s="702"/>
      <c r="F3248" s="449"/>
      <c r="G3248" s="245"/>
      <c r="H3248" s="245"/>
      <c r="I3248" s="476">
        <f t="shared" si="924"/>
        <v>0</v>
      </c>
      <c r="J3248" s="243" t="str">
        <f t="shared" si="920"/>
        <v/>
      </c>
      <c r="K3248" s="244"/>
      <c r="L3248" s="423"/>
      <c r="M3248" s="252"/>
      <c r="N3248" s="315">
        <f t="shared" si="925"/>
        <v>0</v>
      </c>
      <c r="O3248" s="424">
        <f t="shared" si="926"/>
        <v>0</v>
      </c>
      <c r="P3248" s="244"/>
      <c r="Q3248" s="423"/>
      <c r="R3248" s="252"/>
      <c r="S3248" s="429">
        <f t="shared" si="927"/>
        <v>0</v>
      </c>
      <c r="T3248" s="315">
        <f t="shared" si="928"/>
        <v>0</v>
      </c>
      <c r="U3248" s="252"/>
      <c r="V3248" s="252"/>
      <c r="W3248" s="253"/>
      <c r="X3248" s="313">
        <f t="shared" si="921"/>
        <v>0</v>
      </c>
    </row>
    <row r="3249" spans="2:24" ht="18.600000000000001" hidden="1" thickBot="1">
      <c r="B3249" s="173"/>
      <c r="C3249" s="137">
        <v>4217</v>
      </c>
      <c r="D3249" s="139" t="s">
        <v>253</v>
      </c>
      <c r="E3249" s="702"/>
      <c r="F3249" s="449"/>
      <c r="G3249" s="245"/>
      <c r="H3249" s="245"/>
      <c r="I3249" s="476">
        <f t="shared" si="924"/>
        <v>0</v>
      </c>
      <c r="J3249" s="243" t="str">
        <f t="shared" si="920"/>
        <v/>
      </c>
      <c r="K3249" s="244"/>
      <c r="L3249" s="423"/>
      <c r="M3249" s="252"/>
      <c r="N3249" s="315">
        <f t="shared" si="925"/>
        <v>0</v>
      </c>
      <c r="O3249" s="424">
        <f t="shared" si="926"/>
        <v>0</v>
      </c>
      <c r="P3249" s="244"/>
      <c r="Q3249" s="423"/>
      <c r="R3249" s="252"/>
      <c r="S3249" s="429">
        <f t="shared" si="927"/>
        <v>0</v>
      </c>
      <c r="T3249" s="315">
        <f t="shared" si="928"/>
        <v>0</v>
      </c>
      <c r="U3249" s="252"/>
      <c r="V3249" s="252"/>
      <c r="W3249" s="253"/>
      <c r="X3249" s="313">
        <f t="shared" si="921"/>
        <v>0</v>
      </c>
    </row>
    <row r="3250" spans="2:24" ht="18.600000000000001" hidden="1" thickBot="1">
      <c r="B3250" s="173"/>
      <c r="C3250" s="137">
        <v>4218</v>
      </c>
      <c r="D3250" s="145" t="s">
        <v>254</v>
      </c>
      <c r="E3250" s="702"/>
      <c r="F3250" s="449"/>
      <c r="G3250" s="245"/>
      <c r="H3250" s="245"/>
      <c r="I3250" s="476">
        <f t="shared" si="924"/>
        <v>0</v>
      </c>
      <c r="J3250" s="243" t="str">
        <f t="shared" si="920"/>
        <v/>
      </c>
      <c r="K3250" s="244"/>
      <c r="L3250" s="423"/>
      <c r="M3250" s="252"/>
      <c r="N3250" s="315">
        <f t="shared" si="925"/>
        <v>0</v>
      </c>
      <c r="O3250" s="424">
        <f t="shared" si="926"/>
        <v>0</v>
      </c>
      <c r="P3250" s="244"/>
      <c r="Q3250" s="423"/>
      <c r="R3250" s="252"/>
      <c r="S3250" s="429">
        <f t="shared" si="927"/>
        <v>0</v>
      </c>
      <c r="T3250" s="315">
        <f t="shared" si="928"/>
        <v>0</v>
      </c>
      <c r="U3250" s="252"/>
      <c r="V3250" s="252"/>
      <c r="W3250" s="253"/>
      <c r="X3250" s="313">
        <f t="shared" si="921"/>
        <v>0</v>
      </c>
    </row>
    <row r="3251" spans="2:24" ht="18.600000000000001" hidden="1" thickBot="1">
      <c r="B3251" s="173"/>
      <c r="C3251" s="137">
        <v>4219</v>
      </c>
      <c r="D3251" s="156" t="s">
        <v>255</v>
      </c>
      <c r="E3251" s="702"/>
      <c r="F3251" s="449"/>
      <c r="G3251" s="245"/>
      <c r="H3251" s="245"/>
      <c r="I3251" s="476">
        <f t="shared" si="924"/>
        <v>0</v>
      </c>
      <c r="J3251" s="243" t="str">
        <f t="shared" si="920"/>
        <v/>
      </c>
      <c r="K3251" s="244"/>
      <c r="L3251" s="423"/>
      <c r="M3251" s="252"/>
      <c r="N3251" s="315">
        <f t="shared" si="925"/>
        <v>0</v>
      </c>
      <c r="O3251" s="424">
        <f t="shared" si="926"/>
        <v>0</v>
      </c>
      <c r="P3251" s="244"/>
      <c r="Q3251" s="423"/>
      <c r="R3251" s="252"/>
      <c r="S3251" s="429">
        <f t="shared" si="927"/>
        <v>0</v>
      </c>
      <c r="T3251" s="315">
        <f t="shared" si="928"/>
        <v>0</v>
      </c>
      <c r="U3251" s="252"/>
      <c r="V3251" s="252"/>
      <c r="W3251" s="253"/>
      <c r="X3251" s="313">
        <f t="shared" si="921"/>
        <v>0</v>
      </c>
    </row>
    <row r="3252" spans="2:24" ht="18.600000000000001" hidden="1" thickBot="1">
      <c r="B3252" s="684">
        <v>4300</v>
      </c>
      <c r="C3252" s="946" t="s">
        <v>1683</v>
      </c>
      <c r="D3252" s="946"/>
      <c r="E3252" s="685"/>
      <c r="F3252" s="686">
        <f>SUM(F3253:F3255)</f>
        <v>0</v>
      </c>
      <c r="G3252" s="687">
        <f>SUM(G3253:G3255)</f>
        <v>0</v>
      </c>
      <c r="H3252" s="687">
        <f>SUM(H3253:H3255)</f>
        <v>0</v>
      </c>
      <c r="I3252" s="687">
        <f>SUM(I3253:I3255)</f>
        <v>0</v>
      </c>
      <c r="J3252" s="243" t="str">
        <f t="shared" si="920"/>
        <v/>
      </c>
      <c r="K3252" s="244"/>
      <c r="L3252" s="316">
        <f>SUM(L3253:L3255)</f>
        <v>0</v>
      </c>
      <c r="M3252" s="317">
        <f>SUM(M3253:M3255)</f>
        <v>0</v>
      </c>
      <c r="N3252" s="425">
        <f>SUM(N3253:N3255)</f>
        <v>0</v>
      </c>
      <c r="O3252" s="426">
        <f>SUM(O3253:O3255)</f>
        <v>0</v>
      </c>
      <c r="P3252" s="244"/>
      <c r="Q3252" s="316">
        <f t="shared" ref="Q3252:W3252" si="929">SUM(Q3253:Q3255)</f>
        <v>0</v>
      </c>
      <c r="R3252" s="317">
        <f t="shared" si="929"/>
        <v>0</v>
      </c>
      <c r="S3252" s="317">
        <f t="shared" si="929"/>
        <v>0</v>
      </c>
      <c r="T3252" s="317">
        <f t="shared" si="929"/>
        <v>0</v>
      </c>
      <c r="U3252" s="317">
        <f t="shared" si="929"/>
        <v>0</v>
      </c>
      <c r="V3252" s="317">
        <f t="shared" si="929"/>
        <v>0</v>
      </c>
      <c r="W3252" s="426">
        <f t="shared" si="929"/>
        <v>0</v>
      </c>
      <c r="X3252" s="313">
        <f t="shared" si="921"/>
        <v>0</v>
      </c>
    </row>
    <row r="3253" spans="2:24" ht="18.600000000000001" hidden="1" thickBot="1">
      <c r="B3253" s="173"/>
      <c r="C3253" s="144">
        <v>4301</v>
      </c>
      <c r="D3253" s="163" t="s">
        <v>256</v>
      </c>
      <c r="E3253" s="702"/>
      <c r="F3253" s="449"/>
      <c r="G3253" s="245"/>
      <c r="H3253" s="245"/>
      <c r="I3253" s="476">
        <f t="shared" ref="I3253:I3258" si="930">F3253+G3253+H3253</f>
        <v>0</v>
      </c>
      <c r="J3253" s="243" t="str">
        <f t="shared" si="920"/>
        <v/>
      </c>
      <c r="K3253" s="244"/>
      <c r="L3253" s="423"/>
      <c r="M3253" s="252"/>
      <c r="N3253" s="315">
        <f t="shared" ref="N3253:N3258" si="931">I3253</f>
        <v>0</v>
      </c>
      <c r="O3253" s="424">
        <f t="shared" ref="O3253:O3258" si="932">L3253+M3253-N3253</f>
        <v>0</v>
      </c>
      <c r="P3253" s="244"/>
      <c r="Q3253" s="423"/>
      <c r="R3253" s="252"/>
      <c r="S3253" s="429">
        <f t="shared" ref="S3253:S3258" si="933">+IF(+(L3253+M3253)&gt;=I3253,+M3253,+(+I3253-L3253))</f>
        <v>0</v>
      </c>
      <c r="T3253" s="315">
        <f t="shared" ref="T3253:T3258" si="934">Q3253+R3253-S3253</f>
        <v>0</v>
      </c>
      <c r="U3253" s="252"/>
      <c r="V3253" s="252"/>
      <c r="W3253" s="253"/>
      <c r="X3253" s="313">
        <f t="shared" si="921"/>
        <v>0</v>
      </c>
    </row>
    <row r="3254" spans="2:24" ht="18.600000000000001" hidden="1" thickBot="1">
      <c r="B3254" s="173"/>
      <c r="C3254" s="137">
        <v>4302</v>
      </c>
      <c r="D3254" s="139" t="s">
        <v>1061</v>
      </c>
      <c r="E3254" s="702"/>
      <c r="F3254" s="449"/>
      <c r="G3254" s="245"/>
      <c r="H3254" s="245"/>
      <c r="I3254" s="476">
        <f t="shared" si="930"/>
        <v>0</v>
      </c>
      <c r="J3254" s="243" t="str">
        <f t="shared" si="920"/>
        <v/>
      </c>
      <c r="K3254" s="244"/>
      <c r="L3254" s="423"/>
      <c r="M3254" s="252"/>
      <c r="N3254" s="315">
        <f t="shared" si="931"/>
        <v>0</v>
      </c>
      <c r="O3254" s="424">
        <f t="shared" si="932"/>
        <v>0</v>
      </c>
      <c r="P3254" s="244"/>
      <c r="Q3254" s="423"/>
      <c r="R3254" s="252"/>
      <c r="S3254" s="429">
        <f t="shared" si="933"/>
        <v>0</v>
      </c>
      <c r="T3254" s="315">
        <f t="shared" si="934"/>
        <v>0</v>
      </c>
      <c r="U3254" s="252"/>
      <c r="V3254" s="252"/>
      <c r="W3254" s="253"/>
      <c r="X3254" s="313">
        <f t="shared" si="921"/>
        <v>0</v>
      </c>
    </row>
    <row r="3255" spans="2:24" ht="18.600000000000001" hidden="1" thickBot="1">
      <c r="B3255" s="173"/>
      <c r="C3255" s="142">
        <v>4309</v>
      </c>
      <c r="D3255" s="148" t="s">
        <v>258</v>
      </c>
      <c r="E3255" s="702"/>
      <c r="F3255" s="449"/>
      <c r="G3255" s="245"/>
      <c r="H3255" s="245"/>
      <c r="I3255" s="476">
        <f t="shared" si="930"/>
        <v>0</v>
      </c>
      <c r="J3255" s="243" t="str">
        <f t="shared" si="920"/>
        <v/>
      </c>
      <c r="K3255" s="244"/>
      <c r="L3255" s="423"/>
      <c r="M3255" s="252"/>
      <c r="N3255" s="315">
        <f t="shared" si="931"/>
        <v>0</v>
      </c>
      <c r="O3255" s="424">
        <f t="shared" si="932"/>
        <v>0</v>
      </c>
      <c r="P3255" s="244"/>
      <c r="Q3255" s="423"/>
      <c r="R3255" s="252"/>
      <c r="S3255" s="429">
        <f t="shared" si="933"/>
        <v>0</v>
      </c>
      <c r="T3255" s="315">
        <f t="shared" si="934"/>
        <v>0</v>
      </c>
      <c r="U3255" s="252"/>
      <c r="V3255" s="252"/>
      <c r="W3255" s="253"/>
      <c r="X3255" s="313">
        <f t="shared" si="921"/>
        <v>0</v>
      </c>
    </row>
    <row r="3256" spans="2:24" ht="18.600000000000001" hidden="1" thickBot="1">
      <c r="B3256" s="684">
        <v>4400</v>
      </c>
      <c r="C3256" s="949" t="s">
        <v>1684</v>
      </c>
      <c r="D3256" s="949"/>
      <c r="E3256" s="685"/>
      <c r="F3256" s="688"/>
      <c r="G3256" s="689"/>
      <c r="H3256" s="689"/>
      <c r="I3256" s="690">
        <f t="shared" si="930"/>
        <v>0</v>
      </c>
      <c r="J3256" s="243" t="str">
        <f t="shared" si="920"/>
        <v/>
      </c>
      <c r="K3256" s="244"/>
      <c r="L3256" s="428"/>
      <c r="M3256" s="254"/>
      <c r="N3256" s="317">
        <f t="shared" si="931"/>
        <v>0</v>
      </c>
      <c r="O3256" s="424">
        <f t="shared" si="932"/>
        <v>0</v>
      </c>
      <c r="P3256" s="244"/>
      <c r="Q3256" s="428"/>
      <c r="R3256" s="254"/>
      <c r="S3256" s="429">
        <f t="shared" si="933"/>
        <v>0</v>
      </c>
      <c r="T3256" s="315">
        <f t="shared" si="934"/>
        <v>0</v>
      </c>
      <c r="U3256" s="254"/>
      <c r="V3256" s="254"/>
      <c r="W3256" s="253"/>
      <c r="X3256" s="313">
        <f t="shared" si="921"/>
        <v>0</v>
      </c>
    </row>
    <row r="3257" spans="2:24" ht="18.600000000000001" hidden="1" thickBot="1">
      <c r="B3257" s="684">
        <v>4500</v>
      </c>
      <c r="C3257" s="951" t="s">
        <v>1685</v>
      </c>
      <c r="D3257" s="951"/>
      <c r="E3257" s="685"/>
      <c r="F3257" s="688"/>
      <c r="G3257" s="689"/>
      <c r="H3257" s="689"/>
      <c r="I3257" s="690">
        <f t="shared" si="930"/>
        <v>0</v>
      </c>
      <c r="J3257" s="243" t="str">
        <f t="shared" si="920"/>
        <v/>
      </c>
      <c r="K3257" s="244"/>
      <c r="L3257" s="428"/>
      <c r="M3257" s="254"/>
      <c r="N3257" s="317">
        <f t="shared" si="931"/>
        <v>0</v>
      </c>
      <c r="O3257" s="424">
        <f t="shared" si="932"/>
        <v>0</v>
      </c>
      <c r="P3257" s="244"/>
      <c r="Q3257" s="428"/>
      <c r="R3257" s="254"/>
      <c r="S3257" s="429">
        <f t="shared" si="933"/>
        <v>0</v>
      </c>
      <c r="T3257" s="315">
        <f t="shared" si="934"/>
        <v>0</v>
      </c>
      <c r="U3257" s="254"/>
      <c r="V3257" s="254"/>
      <c r="W3257" s="253"/>
      <c r="X3257" s="313">
        <f t="shared" si="921"/>
        <v>0</v>
      </c>
    </row>
    <row r="3258" spans="2:24" ht="18.600000000000001" hidden="1" thickBot="1">
      <c r="B3258" s="684">
        <v>4600</v>
      </c>
      <c r="C3258" s="952" t="s">
        <v>259</v>
      </c>
      <c r="D3258" s="953"/>
      <c r="E3258" s="685"/>
      <c r="F3258" s="688"/>
      <c r="G3258" s="689"/>
      <c r="H3258" s="689"/>
      <c r="I3258" s="690">
        <f t="shared" si="930"/>
        <v>0</v>
      </c>
      <c r="J3258" s="243" t="str">
        <f t="shared" si="920"/>
        <v/>
      </c>
      <c r="K3258" s="244"/>
      <c r="L3258" s="428"/>
      <c r="M3258" s="254"/>
      <c r="N3258" s="317">
        <f t="shared" si="931"/>
        <v>0</v>
      </c>
      <c r="O3258" s="424">
        <f t="shared" si="932"/>
        <v>0</v>
      </c>
      <c r="P3258" s="244"/>
      <c r="Q3258" s="428"/>
      <c r="R3258" s="254"/>
      <c r="S3258" s="429">
        <f t="shared" si="933"/>
        <v>0</v>
      </c>
      <c r="T3258" s="315">
        <f t="shared" si="934"/>
        <v>0</v>
      </c>
      <c r="U3258" s="254"/>
      <c r="V3258" s="254"/>
      <c r="W3258" s="253"/>
      <c r="X3258" s="313">
        <f t="shared" si="921"/>
        <v>0</v>
      </c>
    </row>
    <row r="3259" spans="2:24" ht="18.600000000000001" hidden="1" thickBot="1">
      <c r="B3259" s="684">
        <v>4900</v>
      </c>
      <c r="C3259" s="948" t="s">
        <v>289</v>
      </c>
      <c r="D3259" s="948"/>
      <c r="E3259" s="685"/>
      <c r="F3259" s="686">
        <f>+F3260+F3261</f>
        <v>0</v>
      </c>
      <c r="G3259" s="687">
        <f>+G3260+G3261</f>
        <v>0</v>
      </c>
      <c r="H3259" s="687">
        <f>+H3260+H3261</f>
        <v>0</v>
      </c>
      <c r="I3259" s="687">
        <f>+I3260+I3261</f>
        <v>0</v>
      </c>
      <c r="J3259" s="243" t="str">
        <f t="shared" si="920"/>
        <v/>
      </c>
      <c r="K3259" s="244"/>
      <c r="L3259" s="663"/>
      <c r="M3259" s="664"/>
      <c r="N3259" s="664"/>
      <c r="O3259" s="710"/>
      <c r="P3259" s="244"/>
      <c r="Q3259" s="663"/>
      <c r="R3259" s="664"/>
      <c r="S3259" s="664"/>
      <c r="T3259" s="664"/>
      <c r="U3259" s="664"/>
      <c r="V3259" s="664"/>
      <c r="W3259" s="710"/>
      <c r="X3259" s="313">
        <f t="shared" si="921"/>
        <v>0</v>
      </c>
    </row>
    <row r="3260" spans="2:24" ht="18.600000000000001" hidden="1" thickBot="1">
      <c r="B3260" s="173"/>
      <c r="C3260" s="144">
        <v>4901</v>
      </c>
      <c r="D3260" s="174" t="s">
        <v>290</v>
      </c>
      <c r="E3260" s="702"/>
      <c r="F3260" s="449"/>
      <c r="G3260" s="245"/>
      <c r="H3260" s="245"/>
      <c r="I3260" s="476">
        <f>F3260+G3260+H3260</f>
        <v>0</v>
      </c>
      <c r="J3260" s="243" t="str">
        <f t="shared" si="920"/>
        <v/>
      </c>
      <c r="K3260" s="244"/>
      <c r="L3260" s="661"/>
      <c r="M3260" s="665"/>
      <c r="N3260" s="665"/>
      <c r="O3260" s="709"/>
      <c r="P3260" s="244"/>
      <c r="Q3260" s="661"/>
      <c r="R3260" s="665"/>
      <c r="S3260" s="665"/>
      <c r="T3260" s="665"/>
      <c r="U3260" s="665"/>
      <c r="V3260" s="665"/>
      <c r="W3260" s="709"/>
      <c r="X3260" s="313">
        <f t="shared" si="921"/>
        <v>0</v>
      </c>
    </row>
    <row r="3261" spans="2:24" ht="18.600000000000001" hidden="1" thickBot="1">
      <c r="B3261" s="173"/>
      <c r="C3261" s="142">
        <v>4902</v>
      </c>
      <c r="D3261" s="148" t="s">
        <v>291</v>
      </c>
      <c r="E3261" s="702"/>
      <c r="F3261" s="449"/>
      <c r="G3261" s="245"/>
      <c r="H3261" s="245"/>
      <c r="I3261" s="476">
        <f>F3261+G3261+H3261</f>
        <v>0</v>
      </c>
      <c r="J3261" s="243" t="str">
        <f t="shared" si="920"/>
        <v/>
      </c>
      <c r="K3261" s="244"/>
      <c r="L3261" s="661"/>
      <c r="M3261" s="665"/>
      <c r="N3261" s="665"/>
      <c r="O3261" s="709"/>
      <c r="P3261" s="244"/>
      <c r="Q3261" s="661"/>
      <c r="R3261" s="665"/>
      <c r="S3261" s="665"/>
      <c r="T3261" s="665"/>
      <c r="U3261" s="665"/>
      <c r="V3261" s="665"/>
      <c r="W3261" s="709"/>
      <c r="X3261" s="313">
        <f t="shared" si="921"/>
        <v>0</v>
      </c>
    </row>
    <row r="3262" spans="2:24" ht="18.600000000000001" hidden="1" thickBot="1">
      <c r="B3262" s="691">
        <v>5100</v>
      </c>
      <c r="C3262" s="963" t="s">
        <v>260</v>
      </c>
      <c r="D3262" s="963"/>
      <c r="E3262" s="692"/>
      <c r="F3262" s="693"/>
      <c r="G3262" s="694"/>
      <c r="H3262" s="694"/>
      <c r="I3262" s="690">
        <f>F3262+G3262+H3262</f>
        <v>0</v>
      </c>
      <c r="J3262" s="243" t="str">
        <f t="shared" si="920"/>
        <v/>
      </c>
      <c r="K3262" s="244"/>
      <c r="L3262" s="430"/>
      <c r="M3262" s="431"/>
      <c r="N3262" s="327">
        <f>I3262</f>
        <v>0</v>
      </c>
      <c r="O3262" s="424">
        <f>L3262+M3262-N3262</f>
        <v>0</v>
      </c>
      <c r="P3262" s="244"/>
      <c r="Q3262" s="430"/>
      <c r="R3262" s="431"/>
      <c r="S3262" s="429">
        <f>+IF(+(L3262+M3262)&gt;=I3262,+M3262,+(+I3262-L3262))</f>
        <v>0</v>
      </c>
      <c r="T3262" s="315">
        <f>Q3262+R3262-S3262</f>
        <v>0</v>
      </c>
      <c r="U3262" s="431"/>
      <c r="V3262" s="431"/>
      <c r="W3262" s="253"/>
      <c r="X3262" s="313">
        <f t="shared" si="921"/>
        <v>0</v>
      </c>
    </row>
    <row r="3263" spans="2:24" ht="18.600000000000001" hidden="1" thickBot="1">
      <c r="B3263" s="691">
        <v>5200</v>
      </c>
      <c r="C3263" s="947" t="s">
        <v>261</v>
      </c>
      <c r="D3263" s="947"/>
      <c r="E3263" s="692"/>
      <c r="F3263" s="695">
        <f>SUM(F3264:F3270)</f>
        <v>0</v>
      </c>
      <c r="G3263" s="696">
        <f>SUM(G3264:G3270)</f>
        <v>0</v>
      </c>
      <c r="H3263" s="696">
        <f>SUM(H3264:H3270)</f>
        <v>0</v>
      </c>
      <c r="I3263" s="696">
        <f>SUM(I3264:I3270)</f>
        <v>0</v>
      </c>
      <c r="J3263" s="243" t="str">
        <f t="shared" si="920"/>
        <v/>
      </c>
      <c r="K3263" s="244"/>
      <c r="L3263" s="326">
        <f>SUM(L3264:L3270)</f>
        <v>0</v>
      </c>
      <c r="M3263" s="327">
        <f>SUM(M3264:M3270)</f>
        <v>0</v>
      </c>
      <c r="N3263" s="432">
        <f>SUM(N3264:N3270)</f>
        <v>0</v>
      </c>
      <c r="O3263" s="433">
        <f>SUM(O3264:O3270)</f>
        <v>0</v>
      </c>
      <c r="P3263" s="244"/>
      <c r="Q3263" s="326">
        <f t="shared" ref="Q3263:W3263" si="935">SUM(Q3264:Q3270)</f>
        <v>0</v>
      </c>
      <c r="R3263" s="327">
        <f t="shared" si="935"/>
        <v>0</v>
      </c>
      <c r="S3263" s="327">
        <f t="shared" si="935"/>
        <v>0</v>
      </c>
      <c r="T3263" s="327">
        <f t="shared" si="935"/>
        <v>0</v>
      </c>
      <c r="U3263" s="327">
        <f t="shared" si="935"/>
        <v>0</v>
      </c>
      <c r="V3263" s="327">
        <f t="shared" si="935"/>
        <v>0</v>
      </c>
      <c r="W3263" s="433">
        <f t="shared" si="935"/>
        <v>0</v>
      </c>
      <c r="X3263" s="313">
        <f t="shared" si="921"/>
        <v>0</v>
      </c>
    </row>
    <row r="3264" spans="2:24" ht="18.600000000000001" hidden="1" thickBot="1">
      <c r="B3264" s="175"/>
      <c r="C3264" s="176">
        <v>5201</v>
      </c>
      <c r="D3264" s="177" t="s">
        <v>262</v>
      </c>
      <c r="E3264" s="703"/>
      <c r="F3264" s="473"/>
      <c r="G3264" s="434"/>
      <c r="H3264" s="434"/>
      <c r="I3264" s="476">
        <f t="shared" ref="I3264:I3270" si="936">F3264+G3264+H3264</f>
        <v>0</v>
      </c>
      <c r="J3264" s="243" t="str">
        <f t="shared" si="920"/>
        <v/>
      </c>
      <c r="K3264" s="244"/>
      <c r="L3264" s="435"/>
      <c r="M3264" s="436"/>
      <c r="N3264" s="330">
        <f t="shared" ref="N3264:N3270" si="937">I3264</f>
        <v>0</v>
      </c>
      <c r="O3264" s="424">
        <f t="shared" ref="O3264:O3270" si="938">L3264+M3264-N3264</f>
        <v>0</v>
      </c>
      <c r="P3264" s="244"/>
      <c r="Q3264" s="435"/>
      <c r="R3264" s="436"/>
      <c r="S3264" s="429">
        <f t="shared" ref="S3264:S3270" si="939">+IF(+(L3264+M3264)&gt;=I3264,+M3264,+(+I3264-L3264))</f>
        <v>0</v>
      </c>
      <c r="T3264" s="315">
        <f t="shared" ref="T3264:T3270" si="940">Q3264+R3264-S3264</f>
        <v>0</v>
      </c>
      <c r="U3264" s="436"/>
      <c r="V3264" s="436"/>
      <c r="W3264" s="253"/>
      <c r="X3264" s="313">
        <f t="shared" si="921"/>
        <v>0</v>
      </c>
    </row>
    <row r="3265" spans="2:24" ht="18.600000000000001" hidden="1" thickBot="1">
      <c r="B3265" s="175"/>
      <c r="C3265" s="178">
        <v>5202</v>
      </c>
      <c r="D3265" s="179" t="s">
        <v>263</v>
      </c>
      <c r="E3265" s="703"/>
      <c r="F3265" s="473"/>
      <c r="G3265" s="434"/>
      <c r="H3265" s="434"/>
      <c r="I3265" s="476">
        <f t="shared" si="936"/>
        <v>0</v>
      </c>
      <c r="J3265" s="243" t="str">
        <f t="shared" si="920"/>
        <v/>
      </c>
      <c r="K3265" s="244"/>
      <c r="L3265" s="435"/>
      <c r="M3265" s="436"/>
      <c r="N3265" s="330">
        <f t="shared" si="937"/>
        <v>0</v>
      </c>
      <c r="O3265" s="424">
        <f t="shared" si="938"/>
        <v>0</v>
      </c>
      <c r="P3265" s="244"/>
      <c r="Q3265" s="435"/>
      <c r="R3265" s="436"/>
      <c r="S3265" s="429">
        <f t="shared" si="939"/>
        <v>0</v>
      </c>
      <c r="T3265" s="315">
        <f t="shared" si="940"/>
        <v>0</v>
      </c>
      <c r="U3265" s="436"/>
      <c r="V3265" s="436"/>
      <c r="W3265" s="253"/>
      <c r="X3265" s="313">
        <f t="shared" si="921"/>
        <v>0</v>
      </c>
    </row>
    <row r="3266" spans="2:24" ht="18.600000000000001" hidden="1" thickBot="1">
      <c r="B3266" s="175"/>
      <c r="C3266" s="178">
        <v>5203</v>
      </c>
      <c r="D3266" s="179" t="s">
        <v>923</v>
      </c>
      <c r="E3266" s="703"/>
      <c r="F3266" s="473"/>
      <c r="G3266" s="434"/>
      <c r="H3266" s="434"/>
      <c r="I3266" s="476">
        <f t="shared" si="936"/>
        <v>0</v>
      </c>
      <c r="J3266" s="243" t="str">
        <f t="shared" si="920"/>
        <v/>
      </c>
      <c r="K3266" s="244"/>
      <c r="L3266" s="435"/>
      <c r="M3266" s="436"/>
      <c r="N3266" s="330">
        <f t="shared" si="937"/>
        <v>0</v>
      </c>
      <c r="O3266" s="424">
        <f t="shared" si="938"/>
        <v>0</v>
      </c>
      <c r="P3266" s="244"/>
      <c r="Q3266" s="435"/>
      <c r="R3266" s="436"/>
      <c r="S3266" s="429">
        <f t="shared" si="939"/>
        <v>0</v>
      </c>
      <c r="T3266" s="315">
        <f t="shared" si="940"/>
        <v>0</v>
      </c>
      <c r="U3266" s="436"/>
      <c r="V3266" s="436"/>
      <c r="W3266" s="253"/>
      <c r="X3266" s="313">
        <f t="shared" si="921"/>
        <v>0</v>
      </c>
    </row>
    <row r="3267" spans="2:24" ht="18.600000000000001" hidden="1" thickBot="1">
      <c r="B3267" s="175"/>
      <c r="C3267" s="178">
        <v>5204</v>
      </c>
      <c r="D3267" s="179" t="s">
        <v>924</v>
      </c>
      <c r="E3267" s="703"/>
      <c r="F3267" s="473"/>
      <c r="G3267" s="434"/>
      <c r="H3267" s="434"/>
      <c r="I3267" s="476">
        <f t="shared" si="936"/>
        <v>0</v>
      </c>
      <c r="J3267" s="243" t="str">
        <f t="shared" ref="J3267:J3289" si="941">(IF($E3267&lt;&gt;0,$J$2,IF($I3267&lt;&gt;0,$J$2,"")))</f>
        <v/>
      </c>
      <c r="K3267" s="244"/>
      <c r="L3267" s="435"/>
      <c r="M3267" s="436"/>
      <c r="N3267" s="330">
        <f t="shared" si="937"/>
        <v>0</v>
      </c>
      <c r="O3267" s="424">
        <f t="shared" si="938"/>
        <v>0</v>
      </c>
      <c r="P3267" s="244"/>
      <c r="Q3267" s="435"/>
      <c r="R3267" s="436"/>
      <c r="S3267" s="429">
        <f t="shared" si="939"/>
        <v>0</v>
      </c>
      <c r="T3267" s="315">
        <f t="shared" si="940"/>
        <v>0</v>
      </c>
      <c r="U3267" s="436"/>
      <c r="V3267" s="436"/>
      <c r="W3267" s="253"/>
      <c r="X3267" s="313">
        <f t="shared" ref="X3267:X3298" si="942">T3267-U3267-V3267-W3267</f>
        <v>0</v>
      </c>
    </row>
    <row r="3268" spans="2:24" ht="18.600000000000001" hidden="1" thickBot="1">
      <c r="B3268" s="175"/>
      <c r="C3268" s="178">
        <v>5205</v>
      </c>
      <c r="D3268" s="179" t="s">
        <v>925</v>
      </c>
      <c r="E3268" s="703"/>
      <c r="F3268" s="473"/>
      <c r="G3268" s="434"/>
      <c r="H3268" s="434"/>
      <c r="I3268" s="476">
        <f t="shared" si="936"/>
        <v>0</v>
      </c>
      <c r="J3268" s="243" t="str">
        <f t="shared" si="941"/>
        <v/>
      </c>
      <c r="K3268" s="244"/>
      <c r="L3268" s="435"/>
      <c r="M3268" s="436"/>
      <c r="N3268" s="330">
        <f t="shared" si="937"/>
        <v>0</v>
      </c>
      <c r="O3268" s="424">
        <f t="shared" si="938"/>
        <v>0</v>
      </c>
      <c r="P3268" s="244"/>
      <c r="Q3268" s="435"/>
      <c r="R3268" s="436"/>
      <c r="S3268" s="429">
        <f t="shared" si="939"/>
        <v>0</v>
      </c>
      <c r="T3268" s="315">
        <f t="shared" si="940"/>
        <v>0</v>
      </c>
      <c r="U3268" s="436"/>
      <c r="V3268" s="436"/>
      <c r="W3268" s="253"/>
      <c r="X3268" s="313">
        <f t="shared" si="942"/>
        <v>0</v>
      </c>
    </row>
    <row r="3269" spans="2:24" ht="18.600000000000001" hidden="1" thickBot="1">
      <c r="B3269" s="175"/>
      <c r="C3269" s="178">
        <v>5206</v>
      </c>
      <c r="D3269" s="179" t="s">
        <v>926</v>
      </c>
      <c r="E3269" s="703"/>
      <c r="F3269" s="473"/>
      <c r="G3269" s="434"/>
      <c r="H3269" s="434"/>
      <c r="I3269" s="476">
        <f t="shared" si="936"/>
        <v>0</v>
      </c>
      <c r="J3269" s="243" t="str">
        <f t="shared" si="941"/>
        <v/>
      </c>
      <c r="K3269" s="244"/>
      <c r="L3269" s="435"/>
      <c r="M3269" s="436"/>
      <c r="N3269" s="330">
        <f t="shared" si="937"/>
        <v>0</v>
      </c>
      <c r="O3269" s="424">
        <f t="shared" si="938"/>
        <v>0</v>
      </c>
      <c r="P3269" s="244"/>
      <c r="Q3269" s="435"/>
      <c r="R3269" s="436"/>
      <c r="S3269" s="429">
        <f t="shared" si="939"/>
        <v>0</v>
      </c>
      <c r="T3269" s="315">
        <f t="shared" si="940"/>
        <v>0</v>
      </c>
      <c r="U3269" s="436"/>
      <c r="V3269" s="436"/>
      <c r="W3269" s="253"/>
      <c r="X3269" s="313">
        <f t="shared" si="942"/>
        <v>0</v>
      </c>
    </row>
    <row r="3270" spans="2:24" ht="18.600000000000001" hidden="1" thickBot="1">
      <c r="B3270" s="175"/>
      <c r="C3270" s="180">
        <v>5219</v>
      </c>
      <c r="D3270" s="181" t="s">
        <v>927</v>
      </c>
      <c r="E3270" s="703"/>
      <c r="F3270" s="473"/>
      <c r="G3270" s="434"/>
      <c r="H3270" s="434"/>
      <c r="I3270" s="476">
        <f t="shared" si="936"/>
        <v>0</v>
      </c>
      <c r="J3270" s="243" t="str">
        <f t="shared" si="941"/>
        <v/>
      </c>
      <c r="K3270" s="244"/>
      <c r="L3270" s="435"/>
      <c r="M3270" s="436"/>
      <c r="N3270" s="330">
        <f t="shared" si="937"/>
        <v>0</v>
      </c>
      <c r="O3270" s="424">
        <f t="shared" si="938"/>
        <v>0</v>
      </c>
      <c r="P3270" s="244"/>
      <c r="Q3270" s="435"/>
      <c r="R3270" s="436"/>
      <c r="S3270" s="429">
        <f t="shared" si="939"/>
        <v>0</v>
      </c>
      <c r="T3270" s="315">
        <f t="shared" si="940"/>
        <v>0</v>
      </c>
      <c r="U3270" s="436"/>
      <c r="V3270" s="436"/>
      <c r="W3270" s="253"/>
      <c r="X3270" s="313">
        <f t="shared" si="942"/>
        <v>0</v>
      </c>
    </row>
    <row r="3271" spans="2:24" ht="18.600000000000001" hidden="1" thickBot="1">
      <c r="B3271" s="691">
        <v>5300</v>
      </c>
      <c r="C3271" s="954" t="s">
        <v>928</v>
      </c>
      <c r="D3271" s="954"/>
      <c r="E3271" s="692"/>
      <c r="F3271" s="695">
        <f>SUM(F3272:F3273)</f>
        <v>0</v>
      </c>
      <c r="G3271" s="696">
        <f>SUM(G3272:G3273)</f>
        <v>0</v>
      </c>
      <c r="H3271" s="696">
        <f>SUM(H3272:H3273)</f>
        <v>0</v>
      </c>
      <c r="I3271" s="696">
        <f>SUM(I3272:I3273)</f>
        <v>0</v>
      </c>
      <c r="J3271" s="243" t="str">
        <f t="shared" si="941"/>
        <v/>
      </c>
      <c r="K3271" s="244"/>
      <c r="L3271" s="326">
        <f>SUM(L3272:L3273)</f>
        <v>0</v>
      </c>
      <c r="M3271" s="327">
        <f>SUM(M3272:M3273)</f>
        <v>0</v>
      </c>
      <c r="N3271" s="432">
        <f>SUM(N3272:N3273)</f>
        <v>0</v>
      </c>
      <c r="O3271" s="433">
        <f>SUM(O3272:O3273)</f>
        <v>0</v>
      </c>
      <c r="P3271" s="244"/>
      <c r="Q3271" s="326">
        <f t="shared" ref="Q3271:W3271" si="943">SUM(Q3272:Q3273)</f>
        <v>0</v>
      </c>
      <c r="R3271" s="327">
        <f t="shared" si="943"/>
        <v>0</v>
      </c>
      <c r="S3271" s="327">
        <f t="shared" si="943"/>
        <v>0</v>
      </c>
      <c r="T3271" s="327">
        <f t="shared" si="943"/>
        <v>0</v>
      </c>
      <c r="U3271" s="327">
        <f t="shared" si="943"/>
        <v>0</v>
      </c>
      <c r="V3271" s="327">
        <f t="shared" si="943"/>
        <v>0</v>
      </c>
      <c r="W3271" s="433">
        <f t="shared" si="943"/>
        <v>0</v>
      </c>
      <c r="X3271" s="313">
        <f t="shared" si="942"/>
        <v>0</v>
      </c>
    </row>
    <row r="3272" spans="2:24" ht="18.600000000000001" hidden="1" thickBot="1">
      <c r="B3272" s="175"/>
      <c r="C3272" s="176">
        <v>5301</v>
      </c>
      <c r="D3272" s="177" t="s">
        <v>1440</v>
      </c>
      <c r="E3272" s="703"/>
      <c r="F3272" s="473"/>
      <c r="G3272" s="434"/>
      <c r="H3272" s="434"/>
      <c r="I3272" s="476">
        <f>F3272+G3272+H3272</f>
        <v>0</v>
      </c>
      <c r="J3272" s="243" t="str">
        <f t="shared" si="941"/>
        <v/>
      </c>
      <c r="K3272" s="244"/>
      <c r="L3272" s="435"/>
      <c r="M3272" s="436"/>
      <c r="N3272" s="330">
        <f>I3272</f>
        <v>0</v>
      </c>
      <c r="O3272" s="424">
        <f>L3272+M3272-N3272</f>
        <v>0</v>
      </c>
      <c r="P3272" s="244"/>
      <c r="Q3272" s="435"/>
      <c r="R3272" s="436"/>
      <c r="S3272" s="429">
        <f>+IF(+(L3272+M3272)&gt;=I3272,+M3272,+(+I3272-L3272))</f>
        <v>0</v>
      </c>
      <c r="T3272" s="315">
        <f>Q3272+R3272-S3272</f>
        <v>0</v>
      </c>
      <c r="U3272" s="436"/>
      <c r="V3272" s="436"/>
      <c r="W3272" s="253"/>
      <c r="X3272" s="313">
        <f t="shared" si="942"/>
        <v>0</v>
      </c>
    </row>
    <row r="3273" spans="2:24" ht="18.600000000000001" hidden="1" thickBot="1">
      <c r="B3273" s="175"/>
      <c r="C3273" s="180">
        <v>5309</v>
      </c>
      <c r="D3273" s="181" t="s">
        <v>929</v>
      </c>
      <c r="E3273" s="703"/>
      <c r="F3273" s="473"/>
      <c r="G3273" s="434"/>
      <c r="H3273" s="434"/>
      <c r="I3273" s="476">
        <f>F3273+G3273+H3273</f>
        <v>0</v>
      </c>
      <c r="J3273" s="243" t="str">
        <f t="shared" si="941"/>
        <v/>
      </c>
      <c r="K3273" s="244"/>
      <c r="L3273" s="435"/>
      <c r="M3273" s="436"/>
      <c r="N3273" s="330">
        <f>I3273</f>
        <v>0</v>
      </c>
      <c r="O3273" s="424">
        <f>L3273+M3273-N3273</f>
        <v>0</v>
      </c>
      <c r="P3273" s="244"/>
      <c r="Q3273" s="435"/>
      <c r="R3273" s="436"/>
      <c r="S3273" s="429">
        <f>+IF(+(L3273+M3273)&gt;=I3273,+M3273,+(+I3273-L3273))</f>
        <v>0</v>
      </c>
      <c r="T3273" s="315">
        <f>Q3273+R3273-S3273</f>
        <v>0</v>
      </c>
      <c r="U3273" s="436"/>
      <c r="V3273" s="436"/>
      <c r="W3273" s="253"/>
      <c r="X3273" s="313">
        <f t="shared" si="942"/>
        <v>0</v>
      </c>
    </row>
    <row r="3274" spans="2:24" ht="18.600000000000001" hidden="1" thickBot="1">
      <c r="B3274" s="691">
        <v>5400</v>
      </c>
      <c r="C3274" s="963" t="s">
        <v>1010</v>
      </c>
      <c r="D3274" s="963"/>
      <c r="E3274" s="692"/>
      <c r="F3274" s="693"/>
      <c r="G3274" s="694"/>
      <c r="H3274" s="694"/>
      <c r="I3274" s="690">
        <f>F3274+G3274+H3274</f>
        <v>0</v>
      </c>
      <c r="J3274" s="243" t="str">
        <f t="shared" si="941"/>
        <v/>
      </c>
      <c r="K3274" s="244"/>
      <c r="L3274" s="430"/>
      <c r="M3274" s="431"/>
      <c r="N3274" s="327">
        <f>I3274</f>
        <v>0</v>
      </c>
      <c r="O3274" s="424">
        <f>L3274+M3274-N3274</f>
        <v>0</v>
      </c>
      <c r="P3274" s="244"/>
      <c r="Q3274" s="430"/>
      <c r="R3274" s="431"/>
      <c r="S3274" s="429">
        <f>+IF(+(L3274+M3274)&gt;=I3274,+M3274,+(+I3274-L3274))</f>
        <v>0</v>
      </c>
      <c r="T3274" s="315">
        <f>Q3274+R3274-S3274</f>
        <v>0</v>
      </c>
      <c r="U3274" s="431"/>
      <c r="V3274" s="431"/>
      <c r="W3274" s="253"/>
      <c r="X3274" s="313">
        <f t="shared" si="942"/>
        <v>0</v>
      </c>
    </row>
    <row r="3275" spans="2:24" ht="18.600000000000001" hidden="1" thickBot="1">
      <c r="B3275" s="684">
        <v>5500</v>
      </c>
      <c r="C3275" s="948" t="s">
        <v>1011</v>
      </c>
      <c r="D3275" s="948"/>
      <c r="E3275" s="685"/>
      <c r="F3275" s="686">
        <f>SUM(F3276:F3279)</f>
        <v>0</v>
      </c>
      <c r="G3275" s="687">
        <f>SUM(G3276:G3279)</f>
        <v>0</v>
      </c>
      <c r="H3275" s="687">
        <f>SUM(H3276:H3279)</f>
        <v>0</v>
      </c>
      <c r="I3275" s="687">
        <f>SUM(I3276:I3279)</f>
        <v>0</v>
      </c>
      <c r="J3275" s="243" t="str">
        <f t="shared" si="941"/>
        <v/>
      </c>
      <c r="K3275" s="244"/>
      <c r="L3275" s="316">
        <f>SUM(L3276:L3279)</f>
        <v>0</v>
      </c>
      <c r="M3275" s="317">
        <f>SUM(M3276:M3279)</f>
        <v>0</v>
      </c>
      <c r="N3275" s="425">
        <f>SUM(N3276:N3279)</f>
        <v>0</v>
      </c>
      <c r="O3275" s="426">
        <f>SUM(O3276:O3279)</f>
        <v>0</v>
      </c>
      <c r="P3275" s="244"/>
      <c r="Q3275" s="316">
        <f t="shared" ref="Q3275:W3275" si="944">SUM(Q3276:Q3279)</f>
        <v>0</v>
      </c>
      <c r="R3275" s="317">
        <f t="shared" si="944"/>
        <v>0</v>
      </c>
      <c r="S3275" s="317">
        <f t="shared" si="944"/>
        <v>0</v>
      </c>
      <c r="T3275" s="317">
        <f t="shared" si="944"/>
        <v>0</v>
      </c>
      <c r="U3275" s="317">
        <f t="shared" si="944"/>
        <v>0</v>
      </c>
      <c r="V3275" s="317">
        <f t="shared" si="944"/>
        <v>0</v>
      </c>
      <c r="W3275" s="426">
        <f t="shared" si="944"/>
        <v>0</v>
      </c>
      <c r="X3275" s="313">
        <f t="shared" si="942"/>
        <v>0</v>
      </c>
    </row>
    <row r="3276" spans="2:24" ht="18.600000000000001" hidden="1" thickBot="1">
      <c r="B3276" s="173"/>
      <c r="C3276" s="144">
        <v>5501</v>
      </c>
      <c r="D3276" s="163" t="s">
        <v>1012</v>
      </c>
      <c r="E3276" s="702"/>
      <c r="F3276" s="449"/>
      <c r="G3276" s="245"/>
      <c r="H3276" s="245"/>
      <c r="I3276" s="476">
        <f>F3276+G3276+H3276</f>
        <v>0</v>
      </c>
      <c r="J3276" s="243" t="str">
        <f t="shared" si="941"/>
        <v/>
      </c>
      <c r="K3276" s="244"/>
      <c r="L3276" s="423"/>
      <c r="M3276" s="252"/>
      <c r="N3276" s="315">
        <f>I3276</f>
        <v>0</v>
      </c>
      <c r="O3276" s="424">
        <f>L3276+M3276-N3276</f>
        <v>0</v>
      </c>
      <c r="P3276" s="244"/>
      <c r="Q3276" s="423"/>
      <c r="R3276" s="252"/>
      <c r="S3276" s="429">
        <f>+IF(+(L3276+M3276)&gt;=I3276,+M3276,+(+I3276-L3276))</f>
        <v>0</v>
      </c>
      <c r="T3276" s="315">
        <f>Q3276+R3276-S3276</f>
        <v>0</v>
      </c>
      <c r="U3276" s="252"/>
      <c r="V3276" s="252"/>
      <c r="W3276" s="253"/>
      <c r="X3276" s="313">
        <f t="shared" si="942"/>
        <v>0</v>
      </c>
    </row>
    <row r="3277" spans="2:24" ht="18.600000000000001" hidden="1" thickBot="1">
      <c r="B3277" s="173"/>
      <c r="C3277" s="137">
        <v>5502</v>
      </c>
      <c r="D3277" s="145" t="s">
        <v>1013</v>
      </c>
      <c r="E3277" s="702"/>
      <c r="F3277" s="449"/>
      <c r="G3277" s="245"/>
      <c r="H3277" s="245"/>
      <c r="I3277" s="476">
        <f>F3277+G3277+H3277</f>
        <v>0</v>
      </c>
      <c r="J3277" s="243" t="str">
        <f t="shared" si="941"/>
        <v/>
      </c>
      <c r="K3277" s="244"/>
      <c r="L3277" s="423"/>
      <c r="M3277" s="252"/>
      <c r="N3277" s="315">
        <f>I3277</f>
        <v>0</v>
      </c>
      <c r="O3277" s="424">
        <f>L3277+M3277-N3277</f>
        <v>0</v>
      </c>
      <c r="P3277" s="244"/>
      <c r="Q3277" s="423"/>
      <c r="R3277" s="252"/>
      <c r="S3277" s="429">
        <f>+IF(+(L3277+M3277)&gt;=I3277,+M3277,+(+I3277-L3277))</f>
        <v>0</v>
      </c>
      <c r="T3277" s="315">
        <f>Q3277+R3277-S3277</f>
        <v>0</v>
      </c>
      <c r="U3277" s="252"/>
      <c r="V3277" s="252"/>
      <c r="W3277" s="253"/>
      <c r="X3277" s="313">
        <f t="shared" si="942"/>
        <v>0</v>
      </c>
    </row>
    <row r="3278" spans="2:24" ht="18.600000000000001" hidden="1" thickBot="1">
      <c r="B3278" s="173"/>
      <c r="C3278" s="137">
        <v>5503</v>
      </c>
      <c r="D3278" s="139" t="s">
        <v>1014</v>
      </c>
      <c r="E3278" s="702"/>
      <c r="F3278" s="449"/>
      <c r="G3278" s="245"/>
      <c r="H3278" s="245"/>
      <c r="I3278" s="476">
        <f>F3278+G3278+H3278</f>
        <v>0</v>
      </c>
      <c r="J3278" s="243" t="str">
        <f t="shared" si="941"/>
        <v/>
      </c>
      <c r="K3278" s="244"/>
      <c r="L3278" s="423"/>
      <c r="M3278" s="252"/>
      <c r="N3278" s="315">
        <f>I3278</f>
        <v>0</v>
      </c>
      <c r="O3278" s="424">
        <f>L3278+M3278-N3278</f>
        <v>0</v>
      </c>
      <c r="P3278" s="244"/>
      <c r="Q3278" s="423"/>
      <c r="R3278" s="252"/>
      <c r="S3278" s="429">
        <f>+IF(+(L3278+M3278)&gt;=I3278,+M3278,+(+I3278-L3278))</f>
        <v>0</v>
      </c>
      <c r="T3278" s="315">
        <f>Q3278+R3278-S3278</f>
        <v>0</v>
      </c>
      <c r="U3278" s="252"/>
      <c r="V3278" s="252"/>
      <c r="W3278" s="253"/>
      <c r="X3278" s="313">
        <f t="shared" si="942"/>
        <v>0</v>
      </c>
    </row>
    <row r="3279" spans="2:24" ht="18.600000000000001" hidden="1" thickBot="1">
      <c r="B3279" s="173"/>
      <c r="C3279" s="137">
        <v>5504</v>
      </c>
      <c r="D3279" s="145" t="s">
        <v>1015</v>
      </c>
      <c r="E3279" s="702"/>
      <c r="F3279" s="449"/>
      <c r="G3279" s="245"/>
      <c r="H3279" s="245"/>
      <c r="I3279" s="476">
        <f>F3279+G3279+H3279</f>
        <v>0</v>
      </c>
      <c r="J3279" s="243" t="str">
        <f t="shared" si="941"/>
        <v/>
      </c>
      <c r="K3279" s="244"/>
      <c r="L3279" s="423"/>
      <c r="M3279" s="252"/>
      <c r="N3279" s="315">
        <f>I3279</f>
        <v>0</v>
      </c>
      <c r="O3279" s="424">
        <f>L3279+M3279-N3279</f>
        <v>0</v>
      </c>
      <c r="P3279" s="244"/>
      <c r="Q3279" s="423"/>
      <c r="R3279" s="252"/>
      <c r="S3279" s="429">
        <f>+IF(+(L3279+M3279)&gt;=I3279,+M3279,+(+I3279-L3279))</f>
        <v>0</v>
      </c>
      <c r="T3279" s="315">
        <f>Q3279+R3279-S3279</f>
        <v>0</v>
      </c>
      <c r="U3279" s="252"/>
      <c r="V3279" s="252"/>
      <c r="W3279" s="253"/>
      <c r="X3279" s="313">
        <f t="shared" si="942"/>
        <v>0</v>
      </c>
    </row>
    <row r="3280" spans="2:24" ht="18.600000000000001" hidden="1" thickBot="1">
      <c r="B3280" s="684">
        <v>5700</v>
      </c>
      <c r="C3280" s="964" t="s">
        <v>1016</v>
      </c>
      <c r="D3280" s="965"/>
      <c r="E3280" s="692"/>
      <c r="F3280" s="671">
        <v>0</v>
      </c>
      <c r="G3280" s="671">
        <v>0</v>
      </c>
      <c r="H3280" s="671">
        <v>0</v>
      </c>
      <c r="I3280" s="696">
        <f>SUM(I3281:I3283)</f>
        <v>0</v>
      </c>
      <c r="J3280" s="243" t="str">
        <f t="shared" si="941"/>
        <v/>
      </c>
      <c r="K3280" s="244"/>
      <c r="L3280" s="326">
        <f>SUM(L3281:L3283)</f>
        <v>0</v>
      </c>
      <c r="M3280" s="327">
        <f>SUM(M3281:M3283)</f>
        <v>0</v>
      </c>
      <c r="N3280" s="432">
        <f>SUM(N3281:N3282)</f>
        <v>0</v>
      </c>
      <c r="O3280" s="433">
        <f>SUM(O3281:O3283)</f>
        <v>0</v>
      </c>
      <c r="P3280" s="244"/>
      <c r="Q3280" s="326">
        <f>SUM(Q3281:Q3283)</f>
        <v>0</v>
      </c>
      <c r="R3280" s="327">
        <f>SUM(R3281:R3283)</f>
        <v>0</v>
      </c>
      <c r="S3280" s="327">
        <f>SUM(S3281:S3283)</f>
        <v>0</v>
      </c>
      <c r="T3280" s="327">
        <f>SUM(T3281:T3283)</f>
        <v>0</v>
      </c>
      <c r="U3280" s="327">
        <f>SUM(U3281:U3283)</f>
        <v>0</v>
      </c>
      <c r="V3280" s="327">
        <f>SUM(V3281:V3282)</f>
        <v>0</v>
      </c>
      <c r="W3280" s="433">
        <f>SUM(W3281:W3283)</f>
        <v>0</v>
      </c>
      <c r="X3280" s="313">
        <f t="shared" si="942"/>
        <v>0</v>
      </c>
    </row>
    <row r="3281" spans="2:24" ht="18.600000000000001" hidden="1" thickBot="1">
      <c r="B3281" s="175"/>
      <c r="C3281" s="176">
        <v>5701</v>
      </c>
      <c r="D3281" s="177" t="s">
        <v>1017</v>
      </c>
      <c r="E3281" s="703"/>
      <c r="F3281" s="592">
        <v>0</v>
      </c>
      <c r="G3281" s="592">
        <v>0</v>
      </c>
      <c r="H3281" s="592">
        <v>0</v>
      </c>
      <c r="I3281" s="476">
        <f>F3281+G3281+H3281</f>
        <v>0</v>
      </c>
      <c r="J3281" s="243" t="str">
        <f t="shared" si="941"/>
        <v/>
      </c>
      <c r="K3281" s="244"/>
      <c r="L3281" s="435"/>
      <c r="M3281" s="436"/>
      <c r="N3281" s="330">
        <f>I3281</f>
        <v>0</v>
      </c>
      <c r="O3281" s="424">
        <f>L3281+M3281-N3281</f>
        <v>0</v>
      </c>
      <c r="P3281" s="244"/>
      <c r="Q3281" s="435"/>
      <c r="R3281" s="436"/>
      <c r="S3281" s="429">
        <f>+IF(+(L3281+M3281)&gt;=I3281,+M3281,+(+I3281-L3281))</f>
        <v>0</v>
      </c>
      <c r="T3281" s="315">
        <f>Q3281+R3281-S3281</f>
        <v>0</v>
      </c>
      <c r="U3281" s="436"/>
      <c r="V3281" s="436"/>
      <c r="W3281" s="253"/>
      <c r="X3281" s="313">
        <f t="shared" si="942"/>
        <v>0</v>
      </c>
    </row>
    <row r="3282" spans="2:24" ht="18.600000000000001" hidden="1" thickBot="1">
      <c r="B3282" s="175"/>
      <c r="C3282" s="180">
        <v>5702</v>
      </c>
      <c r="D3282" s="181" t="s">
        <v>1018</v>
      </c>
      <c r="E3282" s="703"/>
      <c r="F3282" s="592">
        <v>0</v>
      </c>
      <c r="G3282" s="592">
        <v>0</v>
      </c>
      <c r="H3282" s="592">
        <v>0</v>
      </c>
      <c r="I3282" s="476">
        <f>F3282+G3282+H3282</f>
        <v>0</v>
      </c>
      <c r="J3282" s="243" t="str">
        <f t="shared" si="941"/>
        <v/>
      </c>
      <c r="K3282" s="244"/>
      <c r="L3282" s="435"/>
      <c r="M3282" s="436"/>
      <c r="N3282" s="330">
        <f>I3282</f>
        <v>0</v>
      </c>
      <c r="O3282" s="424">
        <f>L3282+M3282-N3282</f>
        <v>0</v>
      </c>
      <c r="P3282" s="244"/>
      <c r="Q3282" s="435"/>
      <c r="R3282" s="436"/>
      <c r="S3282" s="429">
        <f>+IF(+(L3282+M3282)&gt;=I3282,+M3282,+(+I3282-L3282))</f>
        <v>0</v>
      </c>
      <c r="T3282" s="315">
        <f>Q3282+R3282-S3282</f>
        <v>0</v>
      </c>
      <c r="U3282" s="436"/>
      <c r="V3282" s="436"/>
      <c r="W3282" s="253"/>
      <c r="X3282" s="313">
        <f t="shared" si="942"/>
        <v>0</v>
      </c>
    </row>
    <row r="3283" spans="2:24" ht="18.600000000000001" hidden="1" thickBot="1">
      <c r="B3283" s="136"/>
      <c r="C3283" s="182">
        <v>4071</v>
      </c>
      <c r="D3283" s="464" t="s">
        <v>1019</v>
      </c>
      <c r="E3283" s="702"/>
      <c r="F3283" s="592">
        <v>0</v>
      </c>
      <c r="G3283" s="592">
        <v>0</v>
      </c>
      <c r="H3283" s="592">
        <v>0</v>
      </c>
      <c r="I3283" s="476">
        <f>F3283+G3283+H3283</f>
        <v>0</v>
      </c>
      <c r="J3283" s="243" t="str">
        <f t="shared" si="941"/>
        <v/>
      </c>
      <c r="K3283" s="244"/>
      <c r="L3283" s="711"/>
      <c r="M3283" s="665"/>
      <c r="N3283" s="665"/>
      <c r="O3283" s="712"/>
      <c r="P3283" s="244"/>
      <c r="Q3283" s="661"/>
      <c r="R3283" s="665"/>
      <c r="S3283" s="665"/>
      <c r="T3283" s="665"/>
      <c r="U3283" s="665"/>
      <c r="V3283" s="665"/>
      <c r="W3283" s="709"/>
      <c r="X3283" s="313">
        <f t="shared" si="942"/>
        <v>0</v>
      </c>
    </row>
    <row r="3284" spans="2:24" ht="16.2" hidden="1" thickBot="1">
      <c r="B3284" s="173"/>
      <c r="C3284" s="183"/>
      <c r="D3284" s="334"/>
      <c r="E3284" s="704"/>
      <c r="F3284" s="248"/>
      <c r="G3284" s="248"/>
      <c r="H3284" s="248"/>
      <c r="I3284" s="249"/>
      <c r="J3284" s="243" t="str">
        <f t="shared" si="941"/>
        <v/>
      </c>
      <c r="K3284" s="244"/>
      <c r="L3284" s="437"/>
      <c r="M3284" s="438"/>
      <c r="N3284" s="323"/>
      <c r="O3284" s="324"/>
      <c r="P3284" s="244"/>
      <c r="Q3284" s="437"/>
      <c r="R3284" s="438"/>
      <c r="S3284" s="323"/>
      <c r="T3284" s="323"/>
      <c r="U3284" s="438"/>
      <c r="V3284" s="323"/>
      <c r="W3284" s="324"/>
      <c r="X3284" s="324"/>
    </row>
    <row r="3285" spans="2:24" ht="18.600000000000001" hidden="1" thickBot="1">
      <c r="B3285" s="697">
        <v>98</v>
      </c>
      <c r="C3285" s="945" t="s">
        <v>1020</v>
      </c>
      <c r="D3285" s="946"/>
      <c r="E3285" s="685"/>
      <c r="F3285" s="688"/>
      <c r="G3285" s="689"/>
      <c r="H3285" s="689"/>
      <c r="I3285" s="690">
        <f>F3285+G3285+H3285</f>
        <v>0</v>
      </c>
      <c r="J3285" s="243" t="str">
        <f t="shared" si="941"/>
        <v/>
      </c>
      <c r="K3285" s="244"/>
      <c r="L3285" s="428"/>
      <c r="M3285" s="254"/>
      <c r="N3285" s="317">
        <f>I3285</f>
        <v>0</v>
      </c>
      <c r="O3285" s="424">
        <f>L3285+M3285-N3285</f>
        <v>0</v>
      </c>
      <c r="P3285" s="244"/>
      <c r="Q3285" s="428"/>
      <c r="R3285" s="254"/>
      <c r="S3285" s="429">
        <f>+IF(+(L3285+M3285)&gt;=I3285,+M3285,+(+I3285-L3285))</f>
        <v>0</v>
      </c>
      <c r="T3285" s="315">
        <f>Q3285+R3285-S3285</f>
        <v>0</v>
      </c>
      <c r="U3285" s="254"/>
      <c r="V3285" s="254"/>
      <c r="W3285" s="253"/>
      <c r="X3285" s="313">
        <f>T3285-U3285-V3285-W3285</f>
        <v>0</v>
      </c>
    </row>
    <row r="3286" spans="2:24" ht="16.8" hidden="1" thickBot="1">
      <c r="B3286" s="184"/>
      <c r="C3286" s="335" t="s">
        <v>1021</v>
      </c>
      <c r="D3286" s="336"/>
      <c r="E3286" s="395"/>
      <c r="F3286" s="395"/>
      <c r="G3286" s="395"/>
      <c r="H3286" s="395"/>
      <c r="I3286" s="337"/>
      <c r="J3286" s="243" t="str">
        <f t="shared" si="941"/>
        <v/>
      </c>
      <c r="K3286" s="244"/>
      <c r="L3286" s="338"/>
      <c r="M3286" s="339"/>
      <c r="N3286" s="339"/>
      <c r="O3286" s="340"/>
      <c r="P3286" s="244"/>
      <c r="Q3286" s="338"/>
      <c r="R3286" s="339"/>
      <c r="S3286" s="339"/>
      <c r="T3286" s="339"/>
      <c r="U3286" s="339"/>
      <c r="V3286" s="339"/>
      <c r="W3286" s="340"/>
      <c r="X3286" s="340"/>
    </row>
    <row r="3287" spans="2:24" ht="16.8" hidden="1" thickBot="1">
      <c r="B3287" s="184"/>
      <c r="C3287" s="341" t="s">
        <v>1022</v>
      </c>
      <c r="D3287" s="334"/>
      <c r="E3287" s="384"/>
      <c r="F3287" s="384"/>
      <c r="G3287" s="384"/>
      <c r="H3287" s="384"/>
      <c r="I3287" s="307"/>
      <c r="J3287" s="243" t="str">
        <f t="shared" si="941"/>
        <v/>
      </c>
      <c r="K3287" s="244"/>
      <c r="L3287" s="342"/>
      <c r="M3287" s="343"/>
      <c r="N3287" s="343"/>
      <c r="O3287" s="344"/>
      <c r="P3287" s="244"/>
      <c r="Q3287" s="342"/>
      <c r="R3287" s="343"/>
      <c r="S3287" s="343"/>
      <c r="T3287" s="343"/>
      <c r="U3287" s="343"/>
      <c r="V3287" s="343"/>
      <c r="W3287" s="344"/>
      <c r="X3287" s="344"/>
    </row>
    <row r="3288" spans="2:24" ht="16.8" hidden="1" thickBot="1">
      <c r="B3288" s="185"/>
      <c r="C3288" s="345" t="s">
        <v>1686</v>
      </c>
      <c r="D3288" s="346"/>
      <c r="E3288" s="396"/>
      <c r="F3288" s="396"/>
      <c r="G3288" s="396"/>
      <c r="H3288" s="396"/>
      <c r="I3288" s="309"/>
      <c r="J3288" s="243" t="str">
        <f t="shared" si="941"/>
        <v/>
      </c>
      <c r="K3288" s="244"/>
      <c r="L3288" s="347"/>
      <c r="M3288" s="348"/>
      <c r="N3288" s="348"/>
      <c r="O3288" s="349"/>
      <c r="P3288" s="244"/>
      <c r="Q3288" s="347"/>
      <c r="R3288" s="348"/>
      <c r="S3288" s="348"/>
      <c r="T3288" s="348"/>
      <c r="U3288" s="348"/>
      <c r="V3288" s="348"/>
      <c r="W3288" s="349"/>
      <c r="X3288" s="349"/>
    </row>
    <row r="3289" spans="2:24" ht="18.600000000000001" thickBot="1">
      <c r="B3289" s="607"/>
      <c r="C3289" s="608" t="s">
        <v>1241</v>
      </c>
      <c r="D3289" s="609" t="s">
        <v>1023</v>
      </c>
      <c r="E3289" s="698"/>
      <c r="F3289" s="698">
        <f>SUM(F3171,F3174,F3180,F3188,F3189,F3207,F3211,F3217,F3220,F3221,F3222,F3223,F3227,F3236,F3242,F3243,F3244,F3245,F3252,F3256,F3257,F3258,F3259,F3262,F3263,F3271,F3274,F3275,F3280)+F3285</f>
        <v>989</v>
      </c>
      <c r="G3289" s="698">
        <f>SUM(G3171,G3174,G3180,G3188,G3189,G3207,G3211,G3217,G3220,G3221,G3222,G3223,G3227,G3236,G3242,G3243,G3244,G3245,G3252,G3256,G3257,G3258,G3259,G3262,G3263,G3271,G3274,G3275,G3280)+G3285</f>
        <v>12000</v>
      </c>
      <c r="H3289" s="698">
        <f>SUM(H3171,H3174,H3180,H3188,H3189,H3207,H3211,H3217,H3220,H3221,H3222,H3223,H3227,H3236,H3242,H3243,H3244,H3245,H3252,H3256,H3257,H3258,H3259,H3262,H3263,H3271,H3274,H3275,H3280)+H3285</f>
        <v>0</v>
      </c>
      <c r="I3289" s="698">
        <f>SUM(I3171,I3174,I3180,I3188,I3189,I3207,I3211,I3217,I3220,I3221,I3222,I3223,I3227,I3236,I3242,I3243,I3244,I3245,I3252,I3256,I3257,I3258,I3259,I3262,I3263,I3271,I3274,I3275,I3280)+I3285</f>
        <v>12989</v>
      </c>
      <c r="J3289" s="243">
        <f t="shared" si="941"/>
        <v>1</v>
      </c>
      <c r="K3289" s="439" t="str">
        <f>LEFT(C3168,1)</f>
        <v>7</v>
      </c>
      <c r="L3289" s="276">
        <f>SUM(L3171,L3174,L3180,L3188,L3189,L3207,L3211,L3217,L3220,L3221,L3222,L3223,L3227,L3236,L3242,L3243,L3244,L3245,L3252,L3256,L3257,L3258,L3259,L3262,L3263,L3271,L3274,L3275,L3280)+L3285</f>
        <v>0</v>
      </c>
      <c r="M3289" s="276">
        <f>SUM(M3171,M3174,M3180,M3188,M3189,M3207,M3211,M3217,M3220,M3221,M3222,M3223,M3227,M3236,M3242,M3243,M3244,M3245,M3252,M3256,M3257,M3258,M3259,M3262,M3263,M3271,M3274,M3275,M3280)+M3285</f>
        <v>0</v>
      </c>
      <c r="N3289" s="276">
        <f>SUM(N3171,N3174,N3180,N3188,N3189,N3207,N3211,N3217,N3220,N3221,N3222,N3223,N3227,N3236,N3242,N3243,N3244,N3245,N3252,N3256,N3257,N3258,N3259,N3262,N3263,N3271,N3274,N3275,N3280)+N3285</f>
        <v>12989</v>
      </c>
      <c r="O3289" s="276">
        <f>SUM(O3171,O3174,O3180,O3188,O3189,O3207,O3211,O3217,O3220,O3221,O3222,O3223,O3227,O3236,O3242,O3243,O3244,O3245,O3252,O3256,O3257,O3258,O3259,O3262,O3263,O3271,O3274,O3275,O3280)+O3285</f>
        <v>-12989</v>
      </c>
      <c r="P3289" s="222"/>
      <c r="Q3289" s="276">
        <f t="shared" ref="Q3289:W3289" si="945">SUM(Q3171,Q3174,Q3180,Q3188,Q3189,Q3207,Q3211,Q3217,Q3220,Q3221,Q3222,Q3223,Q3227,Q3236,Q3242,Q3243,Q3244,Q3245,Q3252,Q3256,Q3257,Q3258,Q3259,Q3262,Q3263,Q3271,Q3274,Q3275,Q3280)+Q3285</f>
        <v>0</v>
      </c>
      <c r="R3289" s="276">
        <f t="shared" si="945"/>
        <v>0</v>
      </c>
      <c r="S3289" s="276">
        <f t="shared" si="945"/>
        <v>12989</v>
      </c>
      <c r="T3289" s="276">
        <f t="shared" si="945"/>
        <v>-12989</v>
      </c>
      <c r="U3289" s="276">
        <f t="shared" si="945"/>
        <v>0</v>
      </c>
      <c r="V3289" s="276">
        <f t="shared" si="945"/>
        <v>0</v>
      </c>
      <c r="W3289" s="276">
        <f t="shared" si="945"/>
        <v>0</v>
      </c>
      <c r="X3289" s="313">
        <f>T3289-U3289-V3289-W3289</f>
        <v>-12989</v>
      </c>
    </row>
    <row r="3290" spans="2:24">
      <c r="B3290" s="554" t="s">
        <v>32</v>
      </c>
      <c r="C3290" s="186"/>
      <c r="I3290" s="219"/>
      <c r="J3290" s="221">
        <f>J3289</f>
        <v>1</v>
      </c>
      <c r="P3290"/>
    </row>
    <row r="3291" spans="2:24">
      <c r="B3291" s="392"/>
      <c r="C3291" s="392"/>
      <c r="D3291" s="393"/>
      <c r="E3291" s="392"/>
      <c r="F3291" s="392"/>
      <c r="G3291" s="392"/>
      <c r="H3291" s="392"/>
      <c r="I3291" s="394"/>
      <c r="J3291" s="221">
        <f>J3289</f>
        <v>1</v>
      </c>
      <c r="L3291" s="392"/>
      <c r="M3291" s="392"/>
      <c r="N3291" s="394"/>
      <c r="O3291" s="394"/>
      <c r="P3291" s="394"/>
      <c r="Q3291" s="392"/>
      <c r="R3291" s="392"/>
      <c r="S3291" s="394"/>
      <c r="T3291" s="394"/>
      <c r="U3291" s="392"/>
      <c r="V3291" s="394"/>
      <c r="W3291" s="394"/>
      <c r="X3291" s="394"/>
    </row>
    <row r="3292" spans="2:24" ht="18" hidden="1">
      <c r="B3292" s="402"/>
      <c r="C3292" s="402"/>
      <c r="D3292" s="402"/>
      <c r="E3292" s="402"/>
      <c r="F3292" s="402"/>
      <c r="G3292" s="402"/>
      <c r="H3292" s="402"/>
      <c r="I3292" s="484"/>
      <c r="J3292" s="440">
        <f>(IF(E3289&lt;&gt;0,$G$2,IF(I3289&lt;&gt;0,$G$2,"")))</f>
        <v>0</v>
      </c>
    </row>
    <row r="3293" spans="2:24" ht="18" hidden="1">
      <c r="B3293" s="402"/>
      <c r="C3293" s="402"/>
      <c r="D3293" s="474"/>
      <c r="E3293" s="402"/>
      <c r="F3293" s="402"/>
      <c r="G3293" s="402"/>
      <c r="H3293" s="402"/>
      <c r="I3293" s="484"/>
      <c r="J3293" s="440" t="str">
        <f>(IF(E3290&lt;&gt;0,$G$2,IF(I3290&lt;&gt;0,$G$2,"")))</f>
        <v/>
      </c>
    </row>
    <row r="3294" spans="2:24">
      <c r="E3294" s="278"/>
      <c r="F3294" s="278"/>
      <c r="G3294" s="278"/>
      <c r="H3294" s="278"/>
      <c r="I3294" s="282"/>
      <c r="J3294" s="221">
        <f>(IF($E3430&lt;&gt;0,$J$2,IF($I3430&lt;&gt;0,$J$2,"")))</f>
        <v>1</v>
      </c>
      <c r="L3294" s="278"/>
      <c r="M3294" s="278"/>
      <c r="N3294" s="282"/>
      <c r="O3294" s="282"/>
      <c r="P3294" s="282"/>
      <c r="Q3294" s="278"/>
      <c r="R3294" s="278"/>
      <c r="S3294" s="282"/>
      <c r="T3294" s="282"/>
      <c r="U3294" s="278"/>
      <c r="V3294" s="282"/>
      <c r="W3294" s="282"/>
    </row>
    <row r="3295" spans="2:24">
      <c r="C3295" s="227"/>
      <c r="D3295" s="228"/>
      <c r="E3295" s="278"/>
      <c r="F3295" s="278"/>
      <c r="G3295" s="278"/>
      <c r="H3295" s="278"/>
      <c r="I3295" s="282"/>
      <c r="J3295" s="221">
        <f>(IF($E3430&lt;&gt;0,$J$2,IF($I3430&lt;&gt;0,$J$2,"")))</f>
        <v>1</v>
      </c>
      <c r="L3295" s="278"/>
      <c r="M3295" s="278"/>
      <c r="N3295" s="282"/>
      <c r="O3295" s="282"/>
      <c r="P3295" s="282"/>
      <c r="Q3295" s="278"/>
      <c r="R3295" s="278"/>
      <c r="S3295" s="282"/>
      <c r="T3295" s="282"/>
      <c r="U3295" s="278"/>
      <c r="V3295" s="282"/>
      <c r="W3295" s="282"/>
    </row>
    <row r="3296" spans="2:24">
      <c r="B3296" s="935" t="str">
        <f>$B$7</f>
        <v>БЮДЖЕТ - НАЧАЛЕН ПЛАН
ПО ПЪЛНА ЕДИННА БЮДЖЕТНА КЛАСИФИКАЦИЯ</v>
      </c>
      <c r="C3296" s="936"/>
      <c r="D3296" s="936"/>
      <c r="E3296" s="278"/>
      <c r="F3296" s="278"/>
      <c r="G3296" s="278"/>
      <c r="H3296" s="278"/>
      <c r="I3296" s="282"/>
      <c r="J3296" s="221">
        <f>(IF($E3430&lt;&gt;0,$J$2,IF($I3430&lt;&gt;0,$J$2,"")))</f>
        <v>1</v>
      </c>
      <c r="L3296" s="278"/>
      <c r="M3296" s="278"/>
      <c r="N3296" s="282"/>
      <c r="O3296" s="282"/>
      <c r="P3296" s="282"/>
      <c r="Q3296" s="278"/>
      <c r="R3296" s="278"/>
      <c r="S3296" s="282"/>
      <c r="T3296" s="282"/>
      <c r="U3296" s="278"/>
      <c r="V3296" s="282"/>
      <c r="W3296" s="282"/>
    </row>
    <row r="3297" spans="2:24">
      <c r="C3297" s="227"/>
      <c r="D3297" s="228"/>
      <c r="E3297" s="279" t="s">
        <v>1654</v>
      </c>
      <c r="F3297" s="279" t="s">
        <v>1522</v>
      </c>
      <c r="G3297" s="278"/>
      <c r="H3297" s="278"/>
      <c r="I3297" s="282"/>
      <c r="J3297" s="221">
        <f>(IF($E3430&lt;&gt;0,$J$2,IF($I3430&lt;&gt;0,$J$2,"")))</f>
        <v>1</v>
      </c>
      <c r="L3297" s="278"/>
      <c r="M3297" s="278"/>
      <c r="N3297" s="282"/>
      <c r="O3297" s="282"/>
      <c r="P3297" s="282"/>
      <c r="Q3297" s="278"/>
      <c r="R3297" s="278"/>
      <c r="S3297" s="282"/>
      <c r="T3297" s="282"/>
      <c r="U3297" s="278"/>
      <c r="V3297" s="282"/>
      <c r="W3297" s="282"/>
    </row>
    <row r="3298" spans="2:24" ht="17.399999999999999">
      <c r="B3298" s="937" t="str">
        <f>$B$9</f>
        <v>Маджарово</v>
      </c>
      <c r="C3298" s="938"/>
      <c r="D3298" s="939"/>
      <c r="E3298" s="578">
        <f>$E$9</f>
        <v>45292</v>
      </c>
      <c r="F3298" s="579">
        <f>$F$9</f>
        <v>45657</v>
      </c>
      <c r="G3298" s="278"/>
      <c r="H3298" s="278"/>
      <c r="I3298" s="282"/>
      <c r="J3298" s="221">
        <f>(IF($E3430&lt;&gt;0,$J$2,IF($I3430&lt;&gt;0,$J$2,"")))</f>
        <v>1</v>
      </c>
      <c r="L3298" s="278"/>
      <c r="M3298" s="278"/>
      <c r="N3298" s="282"/>
      <c r="O3298" s="282"/>
      <c r="P3298" s="282"/>
      <c r="Q3298" s="278"/>
      <c r="R3298" s="278"/>
      <c r="S3298" s="282"/>
      <c r="T3298" s="282"/>
      <c r="U3298" s="278"/>
      <c r="V3298" s="282"/>
      <c r="W3298" s="282"/>
    </row>
    <row r="3299" spans="2:24">
      <c r="B3299" s="230" t="str">
        <f>$B$10</f>
        <v>(наименование на разпоредителя с бюджет)</v>
      </c>
      <c r="E3299" s="278"/>
      <c r="F3299" s="280">
        <f>$F$10</f>
        <v>0</v>
      </c>
      <c r="G3299" s="278"/>
      <c r="H3299" s="278"/>
      <c r="I3299" s="282"/>
      <c r="J3299" s="221">
        <f>(IF($E3430&lt;&gt;0,$J$2,IF($I3430&lt;&gt;0,$J$2,"")))</f>
        <v>1</v>
      </c>
      <c r="L3299" s="278"/>
      <c r="M3299" s="278"/>
      <c r="N3299" s="282"/>
      <c r="O3299" s="282"/>
      <c r="P3299" s="282"/>
      <c r="Q3299" s="278"/>
      <c r="R3299" s="278"/>
      <c r="S3299" s="282"/>
      <c r="T3299" s="282"/>
      <c r="U3299" s="278"/>
      <c r="V3299" s="282"/>
      <c r="W3299" s="282"/>
    </row>
    <row r="3300" spans="2:24">
      <c r="B3300" s="230"/>
      <c r="E3300" s="281"/>
      <c r="F3300" s="278"/>
      <c r="G3300" s="278"/>
      <c r="H3300" s="278"/>
      <c r="I3300" s="282"/>
      <c r="J3300" s="221">
        <f>(IF($E3430&lt;&gt;0,$J$2,IF($I3430&lt;&gt;0,$J$2,"")))</f>
        <v>1</v>
      </c>
      <c r="L3300" s="278"/>
      <c r="M3300" s="278"/>
      <c r="N3300" s="282"/>
      <c r="O3300" s="282"/>
      <c r="P3300" s="282"/>
      <c r="Q3300" s="278"/>
      <c r="R3300" s="278"/>
      <c r="S3300" s="282"/>
      <c r="T3300" s="282"/>
      <c r="U3300" s="278"/>
      <c r="V3300" s="282"/>
      <c r="W3300" s="282"/>
    </row>
    <row r="3301" spans="2:24" ht="18">
      <c r="B3301" s="906" t="str">
        <f>$B$12</f>
        <v>Маджарово</v>
      </c>
      <c r="C3301" s="907"/>
      <c r="D3301" s="908"/>
      <c r="E3301" s="229" t="s">
        <v>1655</v>
      </c>
      <c r="F3301" s="580" t="str">
        <f>$F$12</f>
        <v>7604</v>
      </c>
      <c r="G3301" s="278"/>
      <c r="H3301" s="278"/>
      <c r="I3301" s="282"/>
      <c r="J3301" s="221">
        <f>(IF($E3430&lt;&gt;0,$J$2,IF($I3430&lt;&gt;0,$J$2,"")))</f>
        <v>1</v>
      </c>
      <c r="L3301" s="278"/>
      <c r="M3301" s="278"/>
      <c r="N3301" s="282"/>
      <c r="O3301" s="282"/>
      <c r="P3301" s="282"/>
      <c r="Q3301" s="278"/>
      <c r="R3301" s="278"/>
      <c r="S3301" s="282"/>
      <c r="T3301" s="282"/>
      <c r="U3301" s="278"/>
      <c r="V3301" s="282"/>
      <c r="W3301" s="282"/>
    </row>
    <row r="3302" spans="2:24">
      <c r="B3302" s="581" t="str">
        <f>$B$13</f>
        <v>(наименование на първостепенния разпоредител с бюджет)</v>
      </c>
      <c r="E3302" s="281" t="s">
        <v>1656</v>
      </c>
      <c r="F3302" s="278"/>
      <c r="G3302" s="278"/>
      <c r="H3302" s="278"/>
      <c r="I3302" s="282"/>
      <c r="J3302" s="221">
        <f>(IF($E3430&lt;&gt;0,$J$2,IF($I3430&lt;&gt;0,$J$2,"")))</f>
        <v>1</v>
      </c>
      <c r="L3302" s="278"/>
      <c r="M3302" s="278"/>
      <c r="N3302" s="282"/>
      <c r="O3302" s="282"/>
      <c r="P3302" s="282"/>
      <c r="Q3302" s="278"/>
      <c r="R3302" s="278"/>
      <c r="S3302" s="282"/>
      <c r="T3302" s="282"/>
      <c r="U3302" s="278"/>
      <c r="V3302" s="282"/>
      <c r="W3302" s="282"/>
    </row>
    <row r="3303" spans="2:24" ht="18">
      <c r="B3303" s="230"/>
      <c r="D3303" s="441"/>
      <c r="E3303" s="277"/>
      <c r="F3303" s="277"/>
      <c r="G3303" s="277"/>
      <c r="H3303" s="277"/>
      <c r="I3303" s="384"/>
      <c r="J3303" s="221">
        <f>(IF($E3430&lt;&gt;0,$J$2,IF($I3430&lt;&gt;0,$J$2,"")))</f>
        <v>1</v>
      </c>
      <c r="L3303" s="278"/>
      <c r="M3303" s="278"/>
      <c r="N3303" s="282"/>
      <c r="O3303" s="282"/>
      <c r="P3303" s="282"/>
      <c r="Q3303" s="278"/>
      <c r="R3303" s="278"/>
      <c r="S3303" s="282"/>
      <c r="T3303" s="282"/>
      <c r="U3303" s="278"/>
      <c r="V3303" s="282"/>
      <c r="W3303" s="282"/>
    </row>
    <row r="3304" spans="2:24" ht="16.8" thickBot="1">
      <c r="C3304" s="227"/>
      <c r="D3304" s="228"/>
      <c r="E3304" s="278"/>
      <c r="F3304" s="281"/>
      <c r="G3304" s="281"/>
      <c r="H3304" s="281"/>
      <c r="I3304" s="284" t="s">
        <v>1657</v>
      </c>
      <c r="J3304" s="221">
        <f>(IF($E3430&lt;&gt;0,$J$2,IF($I3430&lt;&gt;0,$J$2,"")))</f>
        <v>1</v>
      </c>
      <c r="L3304" s="283" t="s">
        <v>91</v>
      </c>
      <c r="M3304" s="278"/>
      <c r="N3304" s="282"/>
      <c r="O3304" s="284" t="s">
        <v>1657</v>
      </c>
      <c r="P3304" s="282"/>
      <c r="Q3304" s="283" t="s">
        <v>92</v>
      </c>
      <c r="R3304" s="278"/>
      <c r="S3304" s="282"/>
      <c r="T3304" s="284" t="s">
        <v>1657</v>
      </c>
      <c r="U3304" s="278"/>
      <c r="V3304" s="282"/>
      <c r="W3304" s="284" t="s">
        <v>1657</v>
      </c>
    </row>
    <row r="3305" spans="2:24" ht="18.600000000000001" thickBot="1">
      <c r="B3305" s="672"/>
      <c r="C3305" s="673"/>
      <c r="D3305" s="674" t="s">
        <v>1054</v>
      </c>
      <c r="E3305" s="675"/>
      <c r="F3305" s="956" t="s">
        <v>1459</v>
      </c>
      <c r="G3305" s="957"/>
      <c r="H3305" s="958"/>
      <c r="I3305" s="959"/>
      <c r="J3305" s="221">
        <f>(IF($E3430&lt;&gt;0,$J$2,IF($I3430&lt;&gt;0,$J$2,"")))</f>
        <v>1</v>
      </c>
      <c r="L3305" s="916" t="s">
        <v>1893</v>
      </c>
      <c r="M3305" s="916" t="s">
        <v>1894</v>
      </c>
      <c r="N3305" s="918" t="s">
        <v>1895</v>
      </c>
      <c r="O3305" s="918" t="s">
        <v>93</v>
      </c>
      <c r="P3305" s="222"/>
      <c r="Q3305" s="918" t="s">
        <v>1896</v>
      </c>
      <c r="R3305" s="918" t="s">
        <v>1897</v>
      </c>
      <c r="S3305" s="918" t="s">
        <v>1898</v>
      </c>
      <c r="T3305" s="918" t="s">
        <v>94</v>
      </c>
      <c r="U3305" s="409" t="s">
        <v>95</v>
      </c>
      <c r="V3305" s="410"/>
      <c r="W3305" s="411"/>
      <c r="X3305" s="291"/>
    </row>
    <row r="3306" spans="2:24" ht="31.8" thickBot="1">
      <c r="B3306" s="676" t="s">
        <v>1573</v>
      </c>
      <c r="C3306" s="677" t="s">
        <v>1658</v>
      </c>
      <c r="D3306" s="678" t="s">
        <v>1055</v>
      </c>
      <c r="E3306" s="679"/>
      <c r="F3306" s="605" t="s">
        <v>1460</v>
      </c>
      <c r="G3306" s="605" t="s">
        <v>1461</v>
      </c>
      <c r="H3306" s="605" t="s">
        <v>1458</v>
      </c>
      <c r="I3306" s="605" t="s">
        <v>1048</v>
      </c>
      <c r="J3306" s="221">
        <f>(IF($E3430&lt;&gt;0,$J$2,IF($I3430&lt;&gt;0,$J$2,"")))</f>
        <v>1</v>
      </c>
      <c r="L3306" s="970"/>
      <c r="M3306" s="955"/>
      <c r="N3306" s="970"/>
      <c r="O3306" s="955"/>
      <c r="P3306" s="222"/>
      <c r="Q3306" s="967"/>
      <c r="R3306" s="967"/>
      <c r="S3306" s="967"/>
      <c r="T3306" s="967"/>
      <c r="U3306" s="412">
        <f>$C$3</f>
        <v>2024</v>
      </c>
      <c r="V3306" s="412">
        <f>$C$3+1</f>
        <v>2025</v>
      </c>
      <c r="W3306" s="412" t="str">
        <f>CONCATENATE("след ",$C$3+1)</f>
        <v>след 2025</v>
      </c>
      <c r="X3306" s="413" t="s">
        <v>96</v>
      </c>
    </row>
    <row r="3307" spans="2:24" ht="18" thickBot="1">
      <c r="B3307" s="506"/>
      <c r="C3307" s="397"/>
      <c r="D3307" s="295" t="s">
        <v>1243</v>
      </c>
      <c r="E3307" s="699"/>
      <c r="F3307" s="296"/>
      <c r="G3307" s="296"/>
      <c r="H3307" s="296"/>
      <c r="I3307" s="483"/>
      <c r="J3307" s="221">
        <f>(IF($E3430&lt;&gt;0,$J$2,IF($I3430&lt;&gt;0,$J$2,"")))</f>
        <v>1</v>
      </c>
      <c r="L3307" s="297" t="s">
        <v>97</v>
      </c>
      <c r="M3307" s="297" t="s">
        <v>98</v>
      </c>
      <c r="N3307" s="298" t="s">
        <v>99</v>
      </c>
      <c r="O3307" s="298" t="s">
        <v>100</v>
      </c>
      <c r="P3307" s="222"/>
      <c r="Q3307" s="504" t="s">
        <v>101</v>
      </c>
      <c r="R3307" s="504" t="s">
        <v>102</v>
      </c>
      <c r="S3307" s="504" t="s">
        <v>103</v>
      </c>
      <c r="T3307" s="504" t="s">
        <v>104</v>
      </c>
      <c r="U3307" s="504" t="s">
        <v>1025</v>
      </c>
      <c r="V3307" s="504" t="s">
        <v>1026</v>
      </c>
      <c r="W3307" s="504" t="s">
        <v>1027</v>
      </c>
      <c r="X3307" s="414" t="s">
        <v>1028</v>
      </c>
    </row>
    <row r="3308" spans="2:24" ht="122.4" thickBot="1">
      <c r="B3308" s="236"/>
      <c r="C3308" s="511">
        <f>VLOOKUP(D3308,OP_LIST2,2,FALSE)</f>
        <v>0</v>
      </c>
      <c r="D3308" s="512" t="s">
        <v>943</v>
      </c>
      <c r="E3308" s="700"/>
      <c r="F3308" s="368"/>
      <c r="G3308" s="368"/>
      <c r="H3308" s="368"/>
      <c r="I3308" s="303"/>
      <c r="J3308" s="221">
        <f>(IF($E3430&lt;&gt;0,$J$2,IF($I3430&lt;&gt;0,$J$2,"")))</f>
        <v>1</v>
      </c>
      <c r="L3308" s="415" t="s">
        <v>1029</v>
      </c>
      <c r="M3308" s="415" t="s">
        <v>1029</v>
      </c>
      <c r="N3308" s="415" t="s">
        <v>1030</v>
      </c>
      <c r="O3308" s="415" t="s">
        <v>1031</v>
      </c>
      <c r="P3308" s="222"/>
      <c r="Q3308" s="415" t="s">
        <v>1029</v>
      </c>
      <c r="R3308" s="415" t="s">
        <v>1029</v>
      </c>
      <c r="S3308" s="415" t="s">
        <v>1056</v>
      </c>
      <c r="T3308" s="415" t="s">
        <v>1033</v>
      </c>
      <c r="U3308" s="415" t="s">
        <v>1029</v>
      </c>
      <c r="V3308" s="415" t="s">
        <v>1029</v>
      </c>
      <c r="W3308" s="415" t="s">
        <v>1029</v>
      </c>
      <c r="X3308" s="306" t="s">
        <v>1034</v>
      </c>
    </row>
    <row r="3309" spans="2:24" ht="18" thickBot="1">
      <c r="B3309" s="510"/>
      <c r="C3309" s="513">
        <f>VLOOKUP(D3310,EBK_DEIN2,2,FALSE)</f>
        <v>7738</v>
      </c>
      <c r="D3309" s="505" t="s">
        <v>1443</v>
      </c>
      <c r="E3309" s="701"/>
      <c r="F3309" s="368"/>
      <c r="G3309" s="368"/>
      <c r="H3309" s="368"/>
      <c r="I3309" s="303"/>
      <c r="J3309" s="221">
        <f>(IF($E3430&lt;&gt;0,$J$2,IF($I3430&lt;&gt;0,$J$2,"")))</f>
        <v>1</v>
      </c>
      <c r="L3309" s="416"/>
      <c r="M3309" s="416"/>
      <c r="N3309" s="344"/>
      <c r="O3309" s="417"/>
      <c r="P3309" s="222"/>
      <c r="Q3309" s="416"/>
      <c r="R3309" s="416"/>
      <c r="S3309" s="344"/>
      <c r="T3309" s="417"/>
      <c r="U3309" s="416"/>
      <c r="V3309" s="344"/>
      <c r="W3309" s="417"/>
      <c r="X3309" s="418"/>
    </row>
    <row r="3310" spans="2:24" ht="18">
      <c r="B3310" s="419"/>
      <c r="C3310" s="238"/>
      <c r="D3310" s="502" t="s">
        <v>808</v>
      </c>
      <c r="E3310" s="701"/>
      <c r="F3310" s="368"/>
      <c r="G3310" s="368"/>
      <c r="H3310" s="368"/>
      <c r="I3310" s="303"/>
      <c r="J3310" s="221">
        <f>(IF($E3430&lt;&gt;0,$J$2,IF($I3430&lt;&gt;0,$J$2,"")))</f>
        <v>1</v>
      </c>
      <c r="L3310" s="416"/>
      <c r="M3310" s="416"/>
      <c r="N3310" s="344"/>
      <c r="O3310" s="420">
        <f>SUMIF(O3313:O3314,"&lt;0")+SUMIF(O3316:O3320,"&lt;0")+SUMIF(O3322:O3329,"&lt;0")+SUMIF(O3331:O3347,"&lt;0")+SUMIF(O3353:O3357,"&lt;0")+SUMIF(O3359:O3364,"&lt;0")+SUMIF(O3370:O3376,"&lt;0")+SUMIF(O3383:O3384,"&lt;0")+SUMIF(O3387:O3392,"&lt;0")+SUMIF(O3394:O3399,"&lt;0")+SUMIF(O3403,"&lt;0")+SUMIF(O3405:O3411,"&lt;0")+SUMIF(O3413:O3415,"&lt;0")+SUMIF(O3417:O3420,"&lt;0")+SUMIF(O3422:O3423,"&lt;0")+SUMIF(O3426,"&lt;0")</f>
        <v>-66976</v>
      </c>
      <c r="P3310" s="222"/>
      <c r="Q3310" s="416"/>
      <c r="R3310" s="416"/>
      <c r="S3310" s="344"/>
      <c r="T3310" s="420">
        <f>SUMIF(T3313:T3314,"&lt;0")+SUMIF(T3316:T3320,"&lt;0")+SUMIF(T3322:T3329,"&lt;0")+SUMIF(T3331:T3347,"&lt;0")+SUMIF(T3353:T3357,"&lt;0")+SUMIF(T3359:T3364,"&lt;0")+SUMIF(T3370:T3376,"&lt;0")+SUMIF(T3383:T3384,"&lt;0")+SUMIF(T3387:T3392,"&lt;0")+SUMIF(T3394:T3399,"&lt;0")+SUMIF(T3403,"&lt;0")+SUMIF(T3405:T3411,"&lt;0")+SUMIF(T3413:T3415,"&lt;0")+SUMIF(T3417:T3420,"&lt;0")+SUMIF(T3422:T3423,"&lt;0")+SUMIF(T3426,"&lt;0")</f>
        <v>-66976</v>
      </c>
      <c r="U3310" s="416"/>
      <c r="V3310" s="344"/>
      <c r="W3310" s="417"/>
      <c r="X3310" s="308"/>
    </row>
    <row r="3311" spans="2:24" ht="18.600000000000001" thickBot="1">
      <c r="B3311" s="354"/>
      <c r="C3311" s="238"/>
      <c r="D3311" s="292" t="s">
        <v>1057</v>
      </c>
      <c r="E3311" s="701"/>
      <c r="F3311" s="368"/>
      <c r="G3311" s="368"/>
      <c r="H3311" s="368"/>
      <c r="I3311" s="303"/>
      <c r="J3311" s="221">
        <f>(IF($E3430&lt;&gt;0,$J$2,IF($I3430&lt;&gt;0,$J$2,"")))</f>
        <v>1</v>
      </c>
      <c r="L3311" s="416"/>
      <c r="M3311" s="416"/>
      <c r="N3311" s="344"/>
      <c r="O3311" s="417"/>
      <c r="P3311" s="222"/>
      <c r="Q3311" s="416"/>
      <c r="R3311" s="416"/>
      <c r="S3311" s="344"/>
      <c r="T3311" s="417"/>
      <c r="U3311" s="416"/>
      <c r="V3311" s="344"/>
      <c r="W3311" s="417"/>
      <c r="X3311" s="310"/>
    </row>
    <row r="3312" spans="2:24" ht="18.600000000000001" hidden="1" thickBot="1">
      <c r="B3312" s="680">
        <v>100</v>
      </c>
      <c r="C3312" s="960" t="s">
        <v>1244</v>
      </c>
      <c r="D3312" s="961"/>
      <c r="E3312" s="681"/>
      <c r="F3312" s="682">
        <f>SUM(F3313:F3314)</f>
        <v>0</v>
      </c>
      <c r="G3312" s="683">
        <f>SUM(G3313:G3314)</f>
        <v>0</v>
      </c>
      <c r="H3312" s="683">
        <f>SUM(H3313:H3314)</f>
        <v>0</v>
      </c>
      <c r="I3312" s="683">
        <f>SUM(I3313:I3314)</f>
        <v>0</v>
      </c>
      <c r="J3312" s="243" t="str">
        <f t="shared" ref="J3312:J3343" si="946">(IF($E3312&lt;&gt;0,$J$2,IF($I3312&lt;&gt;0,$J$2,"")))</f>
        <v/>
      </c>
      <c r="K3312" s="244"/>
      <c r="L3312" s="311">
        <f>SUM(L3313:L3314)</f>
        <v>0</v>
      </c>
      <c r="M3312" s="312">
        <f>SUM(M3313:M3314)</f>
        <v>0</v>
      </c>
      <c r="N3312" s="421">
        <f>SUM(N3313:N3314)</f>
        <v>0</v>
      </c>
      <c r="O3312" s="422">
        <f>SUM(O3313:O3314)</f>
        <v>0</v>
      </c>
      <c r="P3312" s="244"/>
      <c r="Q3312" s="705"/>
      <c r="R3312" s="706"/>
      <c r="S3312" s="707"/>
      <c r="T3312" s="706"/>
      <c r="U3312" s="706"/>
      <c r="V3312" s="706"/>
      <c r="W3312" s="708"/>
      <c r="X3312" s="313">
        <f t="shared" ref="X3312:X3343" si="947">T3312-U3312-V3312-W3312</f>
        <v>0</v>
      </c>
    </row>
    <row r="3313" spans="2:24" ht="18.600000000000001" hidden="1" thickBot="1">
      <c r="B3313" s="140"/>
      <c r="C3313" s="144">
        <v>101</v>
      </c>
      <c r="D3313" s="138" t="s">
        <v>1245</v>
      </c>
      <c r="E3313" s="702"/>
      <c r="F3313" s="449"/>
      <c r="G3313" s="245"/>
      <c r="H3313" s="245"/>
      <c r="I3313" s="476">
        <f>F3313+G3313+H3313</f>
        <v>0</v>
      </c>
      <c r="J3313" s="243" t="str">
        <f t="shared" si="946"/>
        <v/>
      </c>
      <c r="K3313" s="244"/>
      <c r="L3313" s="423"/>
      <c r="M3313" s="252"/>
      <c r="N3313" s="315">
        <f>I3313</f>
        <v>0</v>
      </c>
      <c r="O3313" s="424">
        <f>L3313+M3313-N3313</f>
        <v>0</v>
      </c>
      <c r="P3313" s="244"/>
      <c r="Q3313" s="661"/>
      <c r="R3313" s="665"/>
      <c r="S3313" s="665"/>
      <c r="T3313" s="665"/>
      <c r="U3313" s="665"/>
      <c r="V3313" s="665"/>
      <c r="W3313" s="709"/>
      <c r="X3313" s="313">
        <f t="shared" si="947"/>
        <v>0</v>
      </c>
    </row>
    <row r="3314" spans="2:24" ht="18.600000000000001" hidden="1" thickBot="1">
      <c r="B3314" s="140"/>
      <c r="C3314" s="137">
        <v>102</v>
      </c>
      <c r="D3314" s="139" t="s">
        <v>1246</v>
      </c>
      <c r="E3314" s="702"/>
      <c r="F3314" s="449"/>
      <c r="G3314" s="245"/>
      <c r="H3314" s="245"/>
      <c r="I3314" s="476">
        <f>F3314+G3314+H3314</f>
        <v>0</v>
      </c>
      <c r="J3314" s="243" t="str">
        <f t="shared" si="946"/>
        <v/>
      </c>
      <c r="K3314" s="244"/>
      <c r="L3314" s="423"/>
      <c r="M3314" s="252"/>
      <c r="N3314" s="315">
        <f>I3314</f>
        <v>0</v>
      </c>
      <c r="O3314" s="424">
        <f>L3314+M3314-N3314</f>
        <v>0</v>
      </c>
      <c r="P3314" s="244"/>
      <c r="Q3314" s="661"/>
      <c r="R3314" s="665"/>
      <c r="S3314" s="665"/>
      <c r="T3314" s="665"/>
      <c r="U3314" s="665"/>
      <c r="V3314" s="665"/>
      <c r="W3314" s="709"/>
      <c r="X3314" s="313">
        <f t="shared" si="947"/>
        <v>0</v>
      </c>
    </row>
    <row r="3315" spans="2:24" ht="18.600000000000001" hidden="1" thickBot="1">
      <c r="B3315" s="684">
        <v>200</v>
      </c>
      <c r="C3315" s="968" t="s">
        <v>1247</v>
      </c>
      <c r="D3315" s="968"/>
      <c r="E3315" s="685"/>
      <c r="F3315" s="686">
        <f>SUM(F3316:F3320)</f>
        <v>0</v>
      </c>
      <c r="G3315" s="687">
        <f>SUM(G3316:G3320)</f>
        <v>0</v>
      </c>
      <c r="H3315" s="687">
        <f>SUM(H3316:H3320)</f>
        <v>0</v>
      </c>
      <c r="I3315" s="687">
        <f>SUM(I3316:I3320)</f>
        <v>0</v>
      </c>
      <c r="J3315" s="243" t="str">
        <f t="shared" si="946"/>
        <v/>
      </c>
      <c r="K3315" s="244"/>
      <c r="L3315" s="316">
        <f>SUM(L3316:L3320)</f>
        <v>0</v>
      </c>
      <c r="M3315" s="317">
        <f>SUM(M3316:M3320)</f>
        <v>0</v>
      </c>
      <c r="N3315" s="425">
        <f>SUM(N3316:N3320)</f>
        <v>0</v>
      </c>
      <c r="O3315" s="426">
        <f>SUM(O3316:O3320)</f>
        <v>0</v>
      </c>
      <c r="P3315" s="244"/>
      <c r="Q3315" s="663"/>
      <c r="R3315" s="664"/>
      <c r="S3315" s="664"/>
      <c r="T3315" s="664"/>
      <c r="U3315" s="664"/>
      <c r="V3315" s="664"/>
      <c r="W3315" s="710"/>
      <c r="X3315" s="313">
        <f t="shared" si="947"/>
        <v>0</v>
      </c>
    </row>
    <row r="3316" spans="2:24" ht="18.600000000000001" hidden="1" thickBot="1">
      <c r="B3316" s="143"/>
      <c r="C3316" s="144">
        <v>201</v>
      </c>
      <c r="D3316" s="138" t="s">
        <v>1248</v>
      </c>
      <c r="E3316" s="702"/>
      <c r="F3316" s="449"/>
      <c r="G3316" s="245"/>
      <c r="H3316" s="245"/>
      <c r="I3316" s="476">
        <f>F3316+G3316+H3316</f>
        <v>0</v>
      </c>
      <c r="J3316" s="243" t="str">
        <f t="shared" si="946"/>
        <v/>
      </c>
      <c r="K3316" s="244"/>
      <c r="L3316" s="423"/>
      <c r="M3316" s="252"/>
      <c r="N3316" s="315">
        <f>I3316</f>
        <v>0</v>
      </c>
      <c r="O3316" s="424">
        <f>L3316+M3316-N3316</f>
        <v>0</v>
      </c>
      <c r="P3316" s="244"/>
      <c r="Q3316" s="661"/>
      <c r="R3316" s="665"/>
      <c r="S3316" s="665"/>
      <c r="T3316" s="665"/>
      <c r="U3316" s="665"/>
      <c r="V3316" s="665"/>
      <c r="W3316" s="709"/>
      <c r="X3316" s="313">
        <f t="shared" si="947"/>
        <v>0</v>
      </c>
    </row>
    <row r="3317" spans="2:24" ht="18.600000000000001" hidden="1" thickBot="1">
      <c r="B3317" s="136"/>
      <c r="C3317" s="137">
        <v>202</v>
      </c>
      <c r="D3317" s="145" t="s">
        <v>1249</v>
      </c>
      <c r="E3317" s="702"/>
      <c r="F3317" s="449"/>
      <c r="G3317" s="245"/>
      <c r="H3317" s="245"/>
      <c r="I3317" s="476">
        <f>F3317+G3317+H3317</f>
        <v>0</v>
      </c>
      <c r="J3317" s="243" t="str">
        <f t="shared" si="946"/>
        <v/>
      </c>
      <c r="K3317" s="244"/>
      <c r="L3317" s="423"/>
      <c r="M3317" s="252"/>
      <c r="N3317" s="315">
        <f>I3317</f>
        <v>0</v>
      </c>
      <c r="O3317" s="424">
        <f>L3317+M3317-N3317</f>
        <v>0</v>
      </c>
      <c r="P3317" s="244"/>
      <c r="Q3317" s="661"/>
      <c r="R3317" s="665"/>
      <c r="S3317" s="665"/>
      <c r="T3317" s="665"/>
      <c r="U3317" s="665"/>
      <c r="V3317" s="665"/>
      <c r="W3317" s="709"/>
      <c r="X3317" s="313">
        <f t="shared" si="947"/>
        <v>0</v>
      </c>
    </row>
    <row r="3318" spans="2:24" ht="32.4" hidden="1" thickBot="1">
      <c r="B3318" s="152"/>
      <c r="C3318" s="137">
        <v>205</v>
      </c>
      <c r="D3318" s="145" t="s">
        <v>900</v>
      </c>
      <c r="E3318" s="702"/>
      <c r="F3318" s="449"/>
      <c r="G3318" s="245"/>
      <c r="H3318" s="245"/>
      <c r="I3318" s="476">
        <f>F3318+G3318+H3318</f>
        <v>0</v>
      </c>
      <c r="J3318" s="243" t="str">
        <f t="shared" si="946"/>
        <v/>
      </c>
      <c r="K3318" s="244"/>
      <c r="L3318" s="423"/>
      <c r="M3318" s="252"/>
      <c r="N3318" s="315">
        <f>I3318</f>
        <v>0</v>
      </c>
      <c r="O3318" s="424">
        <f>L3318+M3318-N3318</f>
        <v>0</v>
      </c>
      <c r="P3318" s="244"/>
      <c r="Q3318" s="661"/>
      <c r="R3318" s="665"/>
      <c r="S3318" s="665"/>
      <c r="T3318" s="665"/>
      <c r="U3318" s="665"/>
      <c r="V3318" s="665"/>
      <c r="W3318" s="709"/>
      <c r="X3318" s="313">
        <f t="shared" si="947"/>
        <v>0</v>
      </c>
    </row>
    <row r="3319" spans="2:24" ht="18.600000000000001" hidden="1" thickBot="1">
      <c r="B3319" s="152"/>
      <c r="C3319" s="137">
        <v>208</v>
      </c>
      <c r="D3319" s="159" t="s">
        <v>901</v>
      </c>
      <c r="E3319" s="702"/>
      <c r="F3319" s="449"/>
      <c r="G3319" s="245"/>
      <c r="H3319" s="245"/>
      <c r="I3319" s="476">
        <f>F3319+G3319+H3319</f>
        <v>0</v>
      </c>
      <c r="J3319" s="243" t="str">
        <f t="shared" si="946"/>
        <v/>
      </c>
      <c r="K3319" s="244"/>
      <c r="L3319" s="423"/>
      <c r="M3319" s="252"/>
      <c r="N3319" s="315">
        <f>I3319</f>
        <v>0</v>
      </c>
      <c r="O3319" s="424">
        <f>L3319+M3319-N3319</f>
        <v>0</v>
      </c>
      <c r="P3319" s="244"/>
      <c r="Q3319" s="661"/>
      <c r="R3319" s="665"/>
      <c r="S3319" s="665"/>
      <c r="T3319" s="665"/>
      <c r="U3319" s="665"/>
      <c r="V3319" s="665"/>
      <c r="W3319" s="709"/>
      <c r="X3319" s="313">
        <f t="shared" si="947"/>
        <v>0</v>
      </c>
    </row>
    <row r="3320" spans="2:24" ht="18.600000000000001" hidden="1" thickBot="1">
      <c r="B3320" s="143"/>
      <c r="C3320" s="142">
        <v>209</v>
      </c>
      <c r="D3320" s="148" t="s">
        <v>902</v>
      </c>
      <c r="E3320" s="702"/>
      <c r="F3320" s="449"/>
      <c r="G3320" s="245"/>
      <c r="H3320" s="245"/>
      <c r="I3320" s="476">
        <f>F3320+G3320+H3320</f>
        <v>0</v>
      </c>
      <c r="J3320" s="243" t="str">
        <f t="shared" si="946"/>
        <v/>
      </c>
      <c r="K3320" s="244"/>
      <c r="L3320" s="423"/>
      <c r="M3320" s="252"/>
      <c r="N3320" s="315">
        <f>I3320</f>
        <v>0</v>
      </c>
      <c r="O3320" s="424">
        <f>L3320+M3320-N3320</f>
        <v>0</v>
      </c>
      <c r="P3320" s="244"/>
      <c r="Q3320" s="661"/>
      <c r="R3320" s="665"/>
      <c r="S3320" s="665"/>
      <c r="T3320" s="665"/>
      <c r="U3320" s="665"/>
      <c r="V3320" s="665"/>
      <c r="W3320" s="709"/>
      <c r="X3320" s="313">
        <f t="shared" si="947"/>
        <v>0</v>
      </c>
    </row>
    <row r="3321" spans="2:24" ht="18.600000000000001" hidden="1" thickBot="1">
      <c r="B3321" s="684">
        <v>500</v>
      </c>
      <c r="C3321" s="969" t="s">
        <v>203</v>
      </c>
      <c r="D3321" s="969"/>
      <c r="E3321" s="685"/>
      <c r="F3321" s="686">
        <f>SUM(F3322:F3328)</f>
        <v>0</v>
      </c>
      <c r="G3321" s="687">
        <f>SUM(G3322:G3328)</f>
        <v>0</v>
      </c>
      <c r="H3321" s="687">
        <f>SUM(H3322:H3328)</f>
        <v>0</v>
      </c>
      <c r="I3321" s="687">
        <f>SUM(I3322:I3328)</f>
        <v>0</v>
      </c>
      <c r="J3321" s="243" t="str">
        <f t="shared" si="946"/>
        <v/>
      </c>
      <c r="K3321" s="244"/>
      <c r="L3321" s="316">
        <f>SUM(L3322:L3328)</f>
        <v>0</v>
      </c>
      <c r="M3321" s="317">
        <f>SUM(M3322:M3328)</f>
        <v>0</v>
      </c>
      <c r="N3321" s="425">
        <f>SUM(N3322:N3328)</f>
        <v>0</v>
      </c>
      <c r="O3321" s="426">
        <f>SUM(O3322:O3328)</f>
        <v>0</v>
      </c>
      <c r="P3321" s="244"/>
      <c r="Q3321" s="663"/>
      <c r="R3321" s="664"/>
      <c r="S3321" s="665"/>
      <c r="T3321" s="664"/>
      <c r="U3321" s="664"/>
      <c r="V3321" s="664"/>
      <c r="W3321" s="710"/>
      <c r="X3321" s="313">
        <f t="shared" si="947"/>
        <v>0</v>
      </c>
    </row>
    <row r="3322" spans="2:24" ht="18.600000000000001" hidden="1" thickBot="1">
      <c r="B3322" s="143"/>
      <c r="C3322" s="160">
        <v>551</v>
      </c>
      <c r="D3322" s="456" t="s">
        <v>204</v>
      </c>
      <c r="E3322" s="702"/>
      <c r="F3322" s="449"/>
      <c r="G3322" s="245"/>
      <c r="H3322" s="245"/>
      <c r="I3322" s="476">
        <f t="shared" ref="I3322:I3329" si="948">F3322+G3322+H3322</f>
        <v>0</v>
      </c>
      <c r="J3322" s="243" t="str">
        <f t="shared" si="946"/>
        <v/>
      </c>
      <c r="K3322" s="244"/>
      <c r="L3322" s="423"/>
      <c r="M3322" s="252"/>
      <c r="N3322" s="315">
        <f t="shared" ref="N3322:N3329" si="949">I3322</f>
        <v>0</v>
      </c>
      <c r="O3322" s="424">
        <f t="shared" ref="O3322:O3329" si="950">L3322+M3322-N3322</f>
        <v>0</v>
      </c>
      <c r="P3322" s="244"/>
      <c r="Q3322" s="661"/>
      <c r="R3322" s="665"/>
      <c r="S3322" s="665"/>
      <c r="T3322" s="665"/>
      <c r="U3322" s="665"/>
      <c r="V3322" s="665"/>
      <c r="W3322" s="709"/>
      <c r="X3322" s="313">
        <f t="shared" si="947"/>
        <v>0</v>
      </c>
    </row>
    <row r="3323" spans="2:24" ht="18.600000000000001" hidden="1" thickBot="1">
      <c r="B3323" s="143"/>
      <c r="C3323" s="161">
        <v>552</v>
      </c>
      <c r="D3323" s="457" t="s">
        <v>205</v>
      </c>
      <c r="E3323" s="702"/>
      <c r="F3323" s="449"/>
      <c r="G3323" s="245"/>
      <c r="H3323" s="245"/>
      <c r="I3323" s="476">
        <f t="shared" si="948"/>
        <v>0</v>
      </c>
      <c r="J3323" s="243" t="str">
        <f t="shared" si="946"/>
        <v/>
      </c>
      <c r="K3323" s="244"/>
      <c r="L3323" s="423"/>
      <c r="M3323" s="252"/>
      <c r="N3323" s="315">
        <f t="shared" si="949"/>
        <v>0</v>
      </c>
      <c r="O3323" s="424">
        <f t="shared" si="950"/>
        <v>0</v>
      </c>
      <c r="P3323" s="244"/>
      <c r="Q3323" s="661"/>
      <c r="R3323" s="665"/>
      <c r="S3323" s="665"/>
      <c r="T3323" s="665"/>
      <c r="U3323" s="665"/>
      <c r="V3323" s="665"/>
      <c r="W3323" s="709"/>
      <c r="X3323" s="313">
        <f t="shared" si="947"/>
        <v>0</v>
      </c>
    </row>
    <row r="3324" spans="2:24" ht="18.600000000000001" hidden="1" thickBot="1">
      <c r="B3324" s="143"/>
      <c r="C3324" s="161">
        <v>558</v>
      </c>
      <c r="D3324" s="457" t="s">
        <v>1674</v>
      </c>
      <c r="E3324" s="702"/>
      <c r="F3324" s="592">
        <v>0</v>
      </c>
      <c r="G3324" s="592">
        <v>0</v>
      </c>
      <c r="H3324" s="592">
        <v>0</v>
      </c>
      <c r="I3324" s="476">
        <f t="shared" si="948"/>
        <v>0</v>
      </c>
      <c r="J3324" s="243" t="str">
        <f t="shared" si="946"/>
        <v/>
      </c>
      <c r="K3324" s="244"/>
      <c r="L3324" s="423"/>
      <c r="M3324" s="252"/>
      <c r="N3324" s="315">
        <f t="shared" si="949"/>
        <v>0</v>
      </c>
      <c r="O3324" s="424">
        <f t="shared" si="950"/>
        <v>0</v>
      </c>
      <c r="P3324" s="244"/>
      <c r="Q3324" s="661"/>
      <c r="R3324" s="665"/>
      <c r="S3324" s="665"/>
      <c r="T3324" s="665"/>
      <c r="U3324" s="665"/>
      <c r="V3324" s="665"/>
      <c r="W3324" s="709"/>
      <c r="X3324" s="313">
        <f t="shared" si="947"/>
        <v>0</v>
      </c>
    </row>
    <row r="3325" spans="2:24" ht="18.600000000000001" hidden="1" thickBot="1">
      <c r="B3325" s="143"/>
      <c r="C3325" s="161">
        <v>560</v>
      </c>
      <c r="D3325" s="458" t="s">
        <v>206</v>
      </c>
      <c r="E3325" s="702"/>
      <c r="F3325" s="449"/>
      <c r="G3325" s="245"/>
      <c r="H3325" s="245"/>
      <c r="I3325" s="476">
        <f t="shared" si="948"/>
        <v>0</v>
      </c>
      <c r="J3325" s="243" t="str">
        <f t="shared" si="946"/>
        <v/>
      </c>
      <c r="K3325" s="244"/>
      <c r="L3325" s="423"/>
      <c r="M3325" s="252"/>
      <c r="N3325" s="315">
        <f t="shared" si="949"/>
        <v>0</v>
      </c>
      <c r="O3325" s="424">
        <f t="shared" si="950"/>
        <v>0</v>
      </c>
      <c r="P3325" s="244"/>
      <c r="Q3325" s="661"/>
      <c r="R3325" s="665"/>
      <c r="S3325" s="665"/>
      <c r="T3325" s="665"/>
      <c r="U3325" s="665"/>
      <c r="V3325" s="665"/>
      <c r="W3325" s="709"/>
      <c r="X3325" s="313">
        <f t="shared" si="947"/>
        <v>0</v>
      </c>
    </row>
    <row r="3326" spans="2:24" ht="18.600000000000001" hidden="1" thickBot="1">
      <c r="B3326" s="143"/>
      <c r="C3326" s="161">
        <v>580</v>
      </c>
      <c r="D3326" s="457" t="s">
        <v>207</v>
      </c>
      <c r="E3326" s="702"/>
      <c r="F3326" s="449"/>
      <c r="G3326" s="245"/>
      <c r="H3326" s="245"/>
      <c r="I3326" s="476">
        <f t="shared" si="948"/>
        <v>0</v>
      </c>
      <c r="J3326" s="243" t="str">
        <f t="shared" si="946"/>
        <v/>
      </c>
      <c r="K3326" s="244"/>
      <c r="L3326" s="423"/>
      <c r="M3326" s="252"/>
      <c r="N3326" s="315">
        <f t="shared" si="949"/>
        <v>0</v>
      </c>
      <c r="O3326" s="424">
        <f t="shared" si="950"/>
        <v>0</v>
      </c>
      <c r="P3326" s="244"/>
      <c r="Q3326" s="661"/>
      <c r="R3326" s="665"/>
      <c r="S3326" s="665"/>
      <c r="T3326" s="665"/>
      <c r="U3326" s="665"/>
      <c r="V3326" s="665"/>
      <c r="W3326" s="709"/>
      <c r="X3326" s="313">
        <f t="shared" si="947"/>
        <v>0</v>
      </c>
    </row>
    <row r="3327" spans="2:24" ht="18.600000000000001" hidden="1" thickBot="1">
      <c r="B3327" s="143"/>
      <c r="C3327" s="161">
        <v>588</v>
      </c>
      <c r="D3327" s="457" t="s">
        <v>1679</v>
      </c>
      <c r="E3327" s="702"/>
      <c r="F3327" s="592">
        <v>0</v>
      </c>
      <c r="G3327" s="592">
        <v>0</v>
      </c>
      <c r="H3327" s="592">
        <v>0</v>
      </c>
      <c r="I3327" s="476">
        <f t="shared" si="948"/>
        <v>0</v>
      </c>
      <c r="J3327" s="243" t="str">
        <f t="shared" si="946"/>
        <v/>
      </c>
      <c r="K3327" s="244"/>
      <c r="L3327" s="423"/>
      <c r="M3327" s="252"/>
      <c r="N3327" s="315">
        <f t="shared" si="949"/>
        <v>0</v>
      </c>
      <c r="O3327" s="424">
        <f t="shared" si="950"/>
        <v>0</v>
      </c>
      <c r="P3327" s="244"/>
      <c r="Q3327" s="661"/>
      <c r="R3327" s="665"/>
      <c r="S3327" s="665"/>
      <c r="T3327" s="665"/>
      <c r="U3327" s="665"/>
      <c r="V3327" s="665"/>
      <c r="W3327" s="709"/>
      <c r="X3327" s="313">
        <f t="shared" si="947"/>
        <v>0</v>
      </c>
    </row>
    <row r="3328" spans="2:24" ht="32.4" hidden="1" thickBot="1">
      <c r="B3328" s="143"/>
      <c r="C3328" s="162">
        <v>590</v>
      </c>
      <c r="D3328" s="459" t="s">
        <v>208</v>
      </c>
      <c r="E3328" s="702"/>
      <c r="F3328" s="449"/>
      <c r="G3328" s="245"/>
      <c r="H3328" s="245"/>
      <c r="I3328" s="476">
        <f t="shared" si="948"/>
        <v>0</v>
      </c>
      <c r="J3328" s="243" t="str">
        <f t="shared" si="946"/>
        <v/>
      </c>
      <c r="K3328" s="244"/>
      <c r="L3328" s="423"/>
      <c r="M3328" s="252"/>
      <c r="N3328" s="315">
        <f t="shared" si="949"/>
        <v>0</v>
      </c>
      <c r="O3328" s="424">
        <f t="shared" si="950"/>
        <v>0</v>
      </c>
      <c r="P3328" s="244"/>
      <c r="Q3328" s="661"/>
      <c r="R3328" s="665"/>
      <c r="S3328" s="665"/>
      <c r="T3328" s="665"/>
      <c r="U3328" s="665"/>
      <c r="V3328" s="665"/>
      <c r="W3328" s="709"/>
      <c r="X3328" s="313">
        <f t="shared" si="947"/>
        <v>0</v>
      </c>
    </row>
    <row r="3329" spans="2:24" ht="18.600000000000001" hidden="1" thickBot="1">
      <c r="B3329" s="684">
        <v>800</v>
      </c>
      <c r="C3329" s="969" t="s">
        <v>1058</v>
      </c>
      <c r="D3329" s="969"/>
      <c r="E3329" s="685"/>
      <c r="F3329" s="688"/>
      <c r="G3329" s="689"/>
      <c r="H3329" s="689"/>
      <c r="I3329" s="690">
        <f t="shared" si="948"/>
        <v>0</v>
      </c>
      <c r="J3329" s="243" t="str">
        <f t="shared" si="946"/>
        <v/>
      </c>
      <c r="K3329" s="244"/>
      <c r="L3329" s="428"/>
      <c r="M3329" s="254"/>
      <c r="N3329" s="315">
        <f t="shared" si="949"/>
        <v>0</v>
      </c>
      <c r="O3329" s="424">
        <f t="shared" si="950"/>
        <v>0</v>
      </c>
      <c r="P3329" s="244"/>
      <c r="Q3329" s="663"/>
      <c r="R3329" s="664"/>
      <c r="S3329" s="665"/>
      <c r="T3329" s="665"/>
      <c r="U3329" s="664"/>
      <c r="V3329" s="665"/>
      <c r="W3329" s="709"/>
      <c r="X3329" s="313">
        <f t="shared" si="947"/>
        <v>0</v>
      </c>
    </row>
    <row r="3330" spans="2:24" ht="18.600000000000001" hidden="1" thickBot="1">
      <c r="B3330" s="684">
        <v>1000</v>
      </c>
      <c r="C3330" s="971" t="s">
        <v>210</v>
      </c>
      <c r="D3330" s="971"/>
      <c r="E3330" s="685"/>
      <c r="F3330" s="686">
        <f>SUM(F3331:F3347)</f>
        <v>0</v>
      </c>
      <c r="G3330" s="687">
        <f>SUM(G3331:G3347)</f>
        <v>0</v>
      </c>
      <c r="H3330" s="687">
        <f>SUM(H3331:H3347)</f>
        <v>0</v>
      </c>
      <c r="I3330" s="687">
        <f>SUM(I3331:I3347)</f>
        <v>0</v>
      </c>
      <c r="J3330" s="243" t="str">
        <f t="shared" si="946"/>
        <v/>
      </c>
      <c r="K3330" s="244"/>
      <c r="L3330" s="316">
        <f>SUM(L3331:L3347)</f>
        <v>0</v>
      </c>
      <c r="M3330" s="317">
        <f>SUM(M3331:M3347)</f>
        <v>0</v>
      </c>
      <c r="N3330" s="425">
        <f>SUM(N3331:N3347)</f>
        <v>0</v>
      </c>
      <c r="O3330" s="426">
        <f>SUM(O3331:O3347)</f>
        <v>0</v>
      </c>
      <c r="P3330" s="244"/>
      <c r="Q3330" s="316">
        <f t="shared" ref="Q3330:W3330" si="951">SUM(Q3331:Q3347)</f>
        <v>0</v>
      </c>
      <c r="R3330" s="317">
        <f t="shared" si="951"/>
        <v>0</v>
      </c>
      <c r="S3330" s="317">
        <f t="shared" si="951"/>
        <v>0</v>
      </c>
      <c r="T3330" s="317">
        <f t="shared" si="951"/>
        <v>0</v>
      </c>
      <c r="U3330" s="317">
        <f t="shared" si="951"/>
        <v>0</v>
      </c>
      <c r="V3330" s="317">
        <f t="shared" si="951"/>
        <v>0</v>
      </c>
      <c r="W3330" s="426">
        <f t="shared" si="951"/>
        <v>0</v>
      </c>
      <c r="X3330" s="313">
        <f t="shared" si="947"/>
        <v>0</v>
      </c>
    </row>
    <row r="3331" spans="2:24" ht="18.600000000000001" hidden="1" thickBot="1">
      <c r="B3331" s="136"/>
      <c r="C3331" s="144">
        <v>1011</v>
      </c>
      <c r="D3331" s="163" t="s">
        <v>211</v>
      </c>
      <c r="E3331" s="702"/>
      <c r="F3331" s="449"/>
      <c r="G3331" s="245"/>
      <c r="H3331" s="245"/>
      <c r="I3331" s="476">
        <f t="shared" ref="I3331:I3347" si="952">F3331+G3331+H3331</f>
        <v>0</v>
      </c>
      <c r="J3331" s="243" t="str">
        <f t="shared" si="946"/>
        <v/>
      </c>
      <c r="K3331" s="244"/>
      <c r="L3331" s="423"/>
      <c r="M3331" s="252"/>
      <c r="N3331" s="315">
        <f t="shared" ref="N3331:N3347" si="953">I3331</f>
        <v>0</v>
      </c>
      <c r="O3331" s="424">
        <f t="shared" ref="O3331:O3347" si="954">L3331+M3331-N3331</f>
        <v>0</v>
      </c>
      <c r="P3331" s="244"/>
      <c r="Q3331" s="423"/>
      <c r="R3331" s="252"/>
      <c r="S3331" s="429">
        <f t="shared" ref="S3331:S3338" si="955">+IF(+(L3331+M3331)&gt;=I3331,+M3331,+(+I3331-L3331))</f>
        <v>0</v>
      </c>
      <c r="T3331" s="315">
        <f t="shared" ref="T3331:T3338" si="956">Q3331+R3331-S3331</f>
        <v>0</v>
      </c>
      <c r="U3331" s="252"/>
      <c r="V3331" s="252"/>
      <c r="W3331" s="253"/>
      <c r="X3331" s="313">
        <f t="shared" si="947"/>
        <v>0</v>
      </c>
    </row>
    <row r="3332" spans="2:24" ht="18.600000000000001" hidden="1" thickBot="1">
      <c r="B3332" s="136"/>
      <c r="C3332" s="137">
        <v>1012</v>
      </c>
      <c r="D3332" s="145" t="s">
        <v>212</v>
      </c>
      <c r="E3332" s="702"/>
      <c r="F3332" s="449"/>
      <c r="G3332" s="245"/>
      <c r="H3332" s="245"/>
      <c r="I3332" s="476">
        <f t="shared" si="952"/>
        <v>0</v>
      </c>
      <c r="J3332" s="243" t="str">
        <f t="shared" si="946"/>
        <v/>
      </c>
      <c r="K3332" s="244"/>
      <c r="L3332" s="423"/>
      <c r="M3332" s="252"/>
      <c r="N3332" s="315">
        <f t="shared" si="953"/>
        <v>0</v>
      </c>
      <c r="O3332" s="424">
        <f t="shared" si="954"/>
        <v>0</v>
      </c>
      <c r="P3332" s="244"/>
      <c r="Q3332" s="423"/>
      <c r="R3332" s="252"/>
      <c r="S3332" s="429">
        <f t="shared" si="955"/>
        <v>0</v>
      </c>
      <c r="T3332" s="315">
        <f t="shared" si="956"/>
        <v>0</v>
      </c>
      <c r="U3332" s="252"/>
      <c r="V3332" s="252"/>
      <c r="W3332" s="253"/>
      <c r="X3332" s="313">
        <f t="shared" si="947"/>
        <v>0</v>
      </c>
    </row>
    <row r="3333" spans="2:24" ht="18.600000000000001" hidden="1" thickBot="1">
      <c r="B3333" s="136"/>
      <c r="C3333" s="137">
        <v>1013</v>
      </c>
      <c r="D3333" s="145" t="s">
        <v>213</v>
      </c>
      <c r="E3333" s="702"/>
      <c r="F3333" s="449"/>
      <c r="G3333" s="245"/>
      <c r="H3333" s="245"/>
      <c r="I3333" s="476">
        <f t="shared" si="952"/>
        <v>0</v>
      </c>
      <c r="J3333" s="243" t="str">
        <f t="shared" si="946"/>
        <v/>
      </c>
      <c r="K3333" s="244"/>
      <c r="L3333" s="423"/>
      <c r="M3333" s="252"/>
      <c r="N3333" s="315">
        <f t="shared" si="953"/>
        <v>0</v>
      </c>
      <c r="O3333" s="424">
        <f t="shared" si="954"/>
        <v>0</v>
      </c>
      <c r="P3333" s="244"/>
      <c r="Q3333" s="423"/>
      <c r="R3333" s="252"/>
      <c r="S3333" s="429">
        <f t="shared" si="955"/>
        <v>0</v>
      </c>
      <c r="T3333" s="315">
        <f t="shared" si="956"/>
        <v>0</v>
      </c>
      <c r="U3333" s="252"/>
      <c r="V3333" s="252"/>
      <c r="W3333" s="253"/>
      <c r="X3333" s="313">
        <f t="shared" si="947"/>
        <v>0</v>
      </c>
    </row>
    <row r="3334" spans="2:24" ht="18.600000000000001" hidden="1" thickBot="1">
      <c r="B3334" s="136"/>
      <c r="C3334" s="137">
        <v>1014</v>
      </c>
      <c r="D3334" s="145" t="s">
        <v>214</v>
      </c>
      <c r="E3334" s="702"/>
      <c r="F3334" s="449"/>
      <c r="G3334" s="245"/>
      <c r="H3334" s="245"/>
      <c r="I3334" s="476">
        <f t="shared" si="952"/>
        <v>0</v>
      </c>
      <c r="J3334" s="243" t="str">
        <f t="shared" si="946"/>
        <v/>
      </c>
      <c r="K3334" s="244"/>
      <c r="L3334" s="423"/>
      <c r="M3334" s="252"/>
      <c r="N3334" s="315">
        <f t="shared" si="953"/>
        <v>0</v>
      </c>
      <c r="O3334" s="424">
        <f t="shared" si="954"/>
        <v>0</v>
      </c>
      <c r="P3334" s="244"/>
      <c r="Q3334" s="423"/>
      <c r="R3334" s="252"/>
      <c r="S3334" s="429">
        <f t="shared" si="955"/>
        <v>0</v>
      </c>
      <c r="T3334" s="315">
        <f t="shared" si="956"/>
        <v>0</v>
      </c>
      <c r="U3334" s="252"/>
      <c r="V3334" s="252"/>
      <c r="W3334" s="253"/>
      <c r="X3334" s="313">
        <f t="shared" si="947"/>
        <v>0</v>
      </c>
    </row>
    <row r="3335" spans="2:24" ht="18.600000000000001" hidden="1" thickBot="1">
      <c r="B3335" s="136"/>
      <c r="C3335" s="137">
        <v>1015</v>
      </c>
      <c r="D3335" s="145" t="s">
        <v>215</v>
      </c>
      <c r="E3335" s="702"/>
      <c r="F3335" s="449"/>
      <c r="G3335" s="245"/>
      <c r="H3335" s="245"/>
      <c r="I3335" s="476">
        <f t="shared" si="952"/>
        <v>0</v>
      </c>
      <c r="J3335" s="243" t="str">
        <f t="shared" si="946"/>
        <v/>
      </c>
      <c r="K3335" s="244"/>
      <c r="L3335" s="423"/>
      <c r="M3335" s="252"/>
      <c r="N3335" s="315">
        <f t="shared" si="953"/>
        <v>0</v>
      </c>
      <c r="O3335" s="424">
        <f t="shared" si="954"/>
        <v>0</v>
      </c>
      <c r="P3335" s="244"/>
      <c r="Q3335" s="423"/>
      <c r="R3335" s="252"/>
      <c r="S3335" s="429">
        <f t="shared" si="955"/>
        <v>0</v>
      </c>
      <c r="T3335" s="315">
        <f t="shared" si="956"/>
        <v>0</v>
      </c>
      <c r="U3335" s="252"/>
      <c r="V3335" s="252"/>
      <c r="W3335" s="253"/>
      <c r="X3335" s="313">
        <f t="shared" si="947"/>
        <v>0</v>
      </c>
    </row>
    <row r="3336" spans="2:24" ht="18.600000000000001" hidden="1" thickBot="1">
      <c r="B3336" s="136"/>
      <c r="C3336" s="137">
        <v>1016</v>
      </c>
      <c r="D3336" s="145" t="s">
        <v>216</v>
      </c>
      <c r="E3336" s="702"/>
      <c r="F3336" s="449"/>
      <c r="G3336" s="245"/>
      <c r="H3336" s="245"/>
      <c r="I3336" s="476">
        <f t="shared" si="952"/>
        <v>0</v>
      </c>
      <c r="J3336" s="243" t="str">
        <f t="shared" si="946"/>
        <v/>
      </c>
      <c r="K3336" s="244"/>
      <c r="L3336" s="423"/>
      <c r="M3336" s="252"/>
      <c r="N3336" s="315">
        <f t="shared" si="953"/>
        <v>0</v>
      </c>
      <c r="O3336" s="424">
        <f t="shared" si="954"/>
        <v>0</v>
      </c>
      <c r="P3336" s="244"/>
      <c r="Q3336" s="423"/>
      <c r="R3336" s="252"/>
      <c r="S3336" s="429">
        <f t="shared" si="955"/>
        <v>0</v>
      </c>
      <c r="T3336" s="315">
        <f t="shared" si="956"/>
        <v>0</v>
      </c>
      <c r="U3336" s="252"/>
      <c r="V3336" s="252"/>
      <c r="W3336" s="253"/>
      <c r="X3336" s="313">
        <f t="shared" si="947"/>
        <v>0</v>
      </c>
    </row>
    <row r="3337" spans="2:24" ht="18.600000000000001" hidden="1" thickBot="1">
      <c r="B3337" s="140"/>
      <c r="C3337" s="164">
        <v>1020</v>
      </c>
      <c r="D3337" s="165" t="s">
        <v>217</v>
      </c>
      <c r="E3337" s="702"/>
      <c r="F3337" s="449"/>
      <c r="G3337" s="245"/>
      <c r="H3337" s="245"/>
      <c r="I3337" s="476">
        <f t="shared" si="952"/>
        <v>0</v>
      </c>
      <c r="J3337" s="243" t="str">
        <f t="shared" si="946"/>
        <v/>
      </c>
      <c r="K3337" s="244"/>
      <c r="L3337" s="423"/>
      <c r="M3337" s="252"/>
      <c r="N3337" s="315">
        <f t="shared" si="953"/>
        <v>0</v>
      </c>
      <c r="O3337" s="424">
        <f t="shared" si="954"/>
        <v>0</v>
      </c>
      <c r="P3337" s="244"/>
      <c r="Q3337" s="423"/>
      <c r="R3337" s="252"/>
      <c r="S3337" s="429">
        <f t="shared" si="955"/>
        <v>0</v>
      </c>
      <c r="T3337" s="315">
        <f t="shared" si="956"/>
        <v>0</v>
      </c>
      <c r="U3337" s="252"/>
      <c r="V3337" s="252"/>
      <c r="W3337" s="253"/>
      <c r="X3337" s="313">
        <f t="shared" si="947"/>
        <v>0</v>
      </c>
    </row>
    <row r="3338" spans="2:24" ht="18.600000000000001" hidden="1" thickBot="1">
      <c r="B3338" s="136"/>
      <c r="C3338" s="137">
        <v>1030</v>
      </c>
      <c r="D3338" s="145" t="s">
        <v>218</v>
      </c>
      <c r="E3338" s="702"/>
      <c r="F3338" s="449"/>
      <c r="G3338" s="245"/>
      <c r="H3338" s="245"/>
      <c r="I3338" s="476">
        <f t="shared" si="952"/>
        <v>0</v>
      </c>
      <c r="J3338" s="243" t="str">
        <f t="shared" si="946"/>
        <v/>
      </c>
      <c r="K3338" s="244"/>
      <c r="L3338" s="423"/>
      <c r="M3338" s="252"/>
      <c r="N3338" s="315">
        <f t="shared" si="953"/>
        <v>0</v>
      </c>
      <c r="O3338" s="424">
        <f t="shared" si="954"/>
        <v>0</v>
      </c>
      <c r="P3338" s="244"/>
      <c r="Q3338" s="423"/>
      <c r="R3338" s="252"/>
      <c r="S3338" s="429">
        <f t="shared" si="955"/>
        <v>0</v>
      </c>
      <c r="T3338" s="315">
        <f t="shared" si="956"/>
        <v>0</v>
      </c>
      <c r="U3338" s="252"/>
      <c r="V3338" s="252"/>
      <c r="W3338" s="253"/>
      <c r="X3338" s="313">
        <f t="shared" si="947"/>
        <v>0</v>
      </c>
    </row>
    <row r="3339" spans="2:24" ht="18.600000000000001" hidden="1" thickBot="1">
      <c r="B3339" s="136"/>
      <c r="C3339" s="164">
        <v>1051</v>
      </c>
      <c r="D3339" s="167" t="s">
        <v>219</v>
      </c>
      <c r="E3339" s="702"/>
      <c r="F3339" s="449"/>
      <c r="G3339" s="245"/>
      <c r="H3339" s="245"/>
      <c r="I3339" s="476">
        <f t="shared" si="952"/>
        <v>0</v>
      </c>
      <c r="J3339" s="243" t="str">
        <f t="shared" si="946"/>
        <v/>
      </c>
      <c r="K3339" s="244"/>
      <c r="L3339" s="423"/>
      <c r="M3339" s="252"/>
      <c r="N3339" s="315">
        <f t="shared" si="953"/>
        <v>0</v>
      </c>
      <c r="O3339" s="424">
        <f t="shared" si="954"/>
        <v>0</v>
      </c>
      <c r="P3339" s="244"/>
      <c r="Q3339" s="661"/>
      <c r="R3339" s="665"/>
      <c r="S3339" s="665"/>
      <c r="T3339" s="665"/>
      <c r="U3339" s="665"/>
      <c r="V3339" s="665"/>
      <c r="W3339" s="709"/>
      <c r="X3339" s="313">
        <f t="shared" si="947"/>
        <v>0</v>
      </c>
    </row>
    <row r="3340" spans="2:24" ht="18.600000000000001" hidden="1" thickBot="1">
      <c r="B3340" s="136"/>
      <c r="C3340" s="137">
        <v>1052</v>
      </c>
      <c r="D3340" s="145" t="s">
        <v>220</v>
      </c>
      <c r="E3340" s="702"/>
      <c r="F3340" s="449"/>
      <c r="G3340" s="245"/>
      <c r="H3340" s="245"/>
      <c r="I3340" s="476">
        <f t="shared" si="952"/>
        <v>0</v>
      </c>
      <c r="J3340" s="243" t="str">
        <f t="shared" si="946"/>
        <v/>
      </c>
      <c r="K3340" s="244"/>
      <c r="L3340" s="423"/>
      <c r="M3340" s="252"/>
      <c r="N3340" s="315">
        <f t="shared" si="953"/>
        <v>0</v>
      </c>
      <c r="O3340" s="424">
        <f t="shared" si="954"/>
        <v>0</v>
      </c>
      <c r="P3340" s="244"/>
      <c r="Q3340" s="661"/>
      <c r="R3340" s="665"/>
      <c r="S3340" s="665"/>
      <c r="T3340" s="665"/>
      <c r="U3340" s="665"/>
      <c r="V3340" s="665"/>
      <c r="W3340" s="709"/>
      <c r="X3340" s="313">
        <f t="shared" si="947"/>
        <v>0</v>
      </c>
    </row>
    <row r="3341" spans="2:24" ht="18.600000000000001" hidden="1" thickBot="1">
      <c r="B3341" s="136"/>
      <c r="C3341" s="168">
        <v>1053</v>
      </c>
      <c r="D3341" s="169" t="s">
        <v>1680</v>
      </c>
      <c r="E3341" s="702"/>
      <c r="F3341" s="449"/>
      <c r="G3341" s="245"/>
      <c r="H3341" s="245"/>
      <c r="I3341" s="476">
        <f t="shared" si="952"/>
        <v>0</v>
      </c>
      <c r="J3341" s="243" t="str">
        <f t="shared" si="946"/>
        <v/>
      </c>
      <c r="K3341" s="244"/>
      <c r="L3341" s="423"/>
      <c r="M3341" s="252"/>
      <c r="N3341" s="315">
        <f t="shared" si="953"/>
        <v>0</v>
      </c>
      <c r="O3341" s="424">
        <f t="shared" si="954"/>
        <v>0</v>
      </c>
      <c r="P3341" s="244"/>
      <c r="Q3341" s="661"/>
      <c r="R3341" s="665"/>
      <c r="S3341" s="665"/>
      <c r="T3341" s="665"/>
      <c r="U3341" s="665"/>
      <c r="V3341" s="665"/>
      <c r="W3341" s="709"/>
      <c r="X3341" s="313">
        <f t="shared" si="947"/>
        <v>0</v>
      </c>
    </row>
    <row r="3342" spans="2:24" ht="18.600000000000001" hidden="1" thickBot="1">
      <c r="B3342" s="136"/>
      <c r="C3342" s="137">
        <v>1062</v>
      </c>
      <c r="D3342" s="139" t="s">
        <v>221</v>
      </c>
      <c r="E3342" s="702"/>
      <c r="F3342" s="449"/>
      <c r="G3342" s="245"/>
      <c r="H3342" s="245"/>
      <c r="I3342" s="476">
        <f t="shared" si="952"/>
        <v>0</v>
      </c>
      <c r="J3342" s="243" t="str">
        <f t="shared" si="946"/>
        <v/>
      </c>
      <c r="K3342" s="244"/>
      <c r="L3342" s="423"/>
      <c r="M3342" s="252"/>
      <c r="N3342" s="315">
        <f t="shared" si="953"/>
        <v>0</v>
      </c>
      <c r="O3342" s="424">
        <f t="shared" si="954"/>
        <v>0</v>
      </c>
      <c r="P3342" s="244"/>
      <c r="Q3342" s="423"/>
      <c r="R3342" s="252"/>
      <c r="S3342" s="429">
        <f>+IF(+(L3342+M3342)&gt;=I3342,+M3342,+(+I3342-L3342))</f>
        <v>0</v>
      </c>
      <c r="T3342" s="315">
        <f>Q3342+R3342-S3342</f>
        <v>0</v>
      </c>
      <c r="U3342" s="252"/>
      <c r="V3342" s="252"/>
      <c r="W3342" s="253"/>
      <c r="X3342" s="313">
        <f t="shared" si="947"/>
        <v>0</v>
      </c>
    </row>
    <row r="3343" spans="2:24" ht="18.600000000000001" hidden="1" thickBot="1">
      <c r="B3343" s="136"/>
      <c r="C3343" s="137">
        <v>1063</v>
      </c>
      <c r="D3343" s="139" t="s">
        <v>222</v>
      </c>
      <c r="E3343" s="702"/>
      <c r="F3343" s="449"/>
      <c r="G3343" s="245"/>
      <c r="H3343" s="245"/>
      <c r="I3343" s="476">
        <f t="shared" si="952"/>
        <v>0</v>
      </c>
      <c r="J3343" s="243" t="str">
        <f t="shared" si="946"/>
        <v/>
      </c>
      <c r="K3343" s="244"/>
      <c r="L3343" s="423"/>
      <c r="M3343" s="252"/>
      <c r="N3343" s="315">
        <f t="shared" si="953"/>
        <v>0</v>
      </c>
      <c r="O3343" s="424">
        <f t="shared" si="954"/>
        <v>0</v>
      </c>
      <c r="P3343" s="244"/>
      <c r="Q3343" s="661"/>
      <c r="R3343" s="665"/>
      <c r="S3343" s="665"/>
      <c r="T3343" s="665"/>
      <c r="U3343" s="665"/>
      <c r="V3343" s="665"/>
      <c r="W3343" s="709"/>
      <c r="X3343" s="313">
        <f t="shared" si="947"/>
        <v>0</v>
      </c>
    </row>
    <row r="3344" spans="2:24" ht="18.600000000000001" hidden="1" thickBot="1">
      <c r="B3344" s="136"/>
      <c r="C3344" s="168">
        <v>1069</v>
      </c>
      <c r="D3344" s="170" t="s">
        <v>223</v>
      </c>
      <c r="E3344" s="702"/>
      <c r="F3344" s="449"/>
      <c r="G3344" s="245"/>
      <c r="H3344" s="245"/>
      <c r="I3344" s="476">
        <f t="shared" si="952"/>
        <v>0</v>
      </c>
      <c r="J3344" s="243" t="str">
        <f t="shared" ref="J3344:J3375" si="957">(IF($E3344&lt;&gt;0,$J$2,IF($I3344&lt;&gt;0,$J$2,"")))</f>
        <v/>
      </c>
      <c r="K3344" s="244"/>
      <c r="L3344" s="423"/>
      <c r="M3344" s="252"/>
      <c r="N3344" s="315">
        <f t="shared" si="953"/>
        <v>0</v>
      </c>
      <c r="O3344" s="424">
        <f t="shared" si="954"/>
        <v>0</v>
      </c>
      <c r="P3344" s="244"/>
      <c r="Q3344" s="423"/>
      <c r="R3344" s="252"/>
      <c r="S3344" s="429">
        <f>+IF(+(L3344+M3344)&gt;=I3344,+M3344,+(+I3344-L3344))</f>
        <v>0</v>
      </c>
      <c r="T3344" s="315">
        <f>Q3344+R3344-S3344</f>
        <v>0</v>
      </c>
      <c r="U3344" s="252"/>
      <c r="V3344" s="252"/>
      <c r="W3344" s="253"/>
      <c r="X3344" s="313">
        <f t="shared" ref="X3344:X3375" si="958">T3344-U3344-V3344-W3344</f>
        <v>0</v>
      </c>
    </row>
    <row r="3345" spans="2:24" ht="31.8" hidden="1" thickBot="1">
      <c r="B3345" s="140"/>
      <c r="C3345" s="137">
        <v>1091</v>
      </c>
      <c r="D3345" s="145" t="s">
        <v>224</v>
      </c>
      <c r="E3345" s="702"/>
      <c r="F3345" s="449"/>
      <c r="G3345" s="245"/>
      <c r="H3345" s="245"/>
      <c r="I3345" s="476">
        <f t="shared" si="952"/>
        <v>0</v>
      </c>
      <c r="J3345" s="243" t="str">
        <f t="shared" si="957"/>
        <v/>
      </c>
      <c r="K3345" s="244"/>
      <c r="L3345" s="423"/>
      <c r="M3345" s="252"/>
      <c r="N3345" s="315">
        <f t="shared" si="953"/>
        <v>0</v>
      </c>
      <c r="O3345" s="424">
        <f t="shared" si="954"/>
        <v>0</v>
      </c>
      <c r="P3345" s="244"/>
      <c r="Q3345" s="423"/>
      <c r="R3345" s="252"/>
      <c r="S3345" s="429">
        <f>+IF(+(L3345+M3345)&gt;=I3345,+M3345,+(+I3345-L3345))</f>
        <v>0</v>
      </c>
      <c r="T3345" s="315">
        <f>Q3345+R3345-S3345</f>
        <v>0</v>
      </c>
      <c r="U3345" s="252"/>
      <c r="V3345" s="252"/>
      <c r="W3345" s="253"/>
      <c r="X3345" s="313">
        <f t="shared" si="958"/>
        <v>0</v>
      </c>
    </row>
    <row r="3346" spans="2:24" ht="18.600000000000001" hidden="1" thickBot="1">
      <c r="B3346" s="136"/>
      <c r="C3346" s="137">
        <v>1092</v>
      </c>
      <c r="D3346" s="145" t="s">
        <v>351</v>
      </c>
      <c r="E3346" s="702"/>
      <c r="F3346" s="449"/>
      <c r="G3346" s="245"/>
      <c r="H3346" s="245"/>
      <c r="I3346" s="476">
        <f t="shared" si="952"/>
        <v>0</v>
      </c>
      <c r="J3346" s="243" t="str">
        <f t="shared" si="957"/>
        <v/>
      </c>
      <c r="K3346" s="244"/>
      <c r="L3346" s="423"/>
      <c r="M3346" s="252"/>
      <c r="N3346" s="315">
        <f t="shared" si="953"/>
        <v>0</v>
      </c>
      <c r="O3346" s="424">
        <f t="shared" si="954"/>
        <v>0</v>
      </c>
      <c r="P3346" s="244"/>
      <c r="Q3346" s="661"/>
      <c r="R3346" s="665"/>
      <c r="S3346" s="665"/>
      <c r="T3346" s="665"/>
      <c r="U3346" s="665"/>
      <c r="V3346" s="665"/>
      <c r="W3346" s="709"/>
      <c r="X3346" s="313">
        <f t="shared" si="958"/>
        <v>0</v>
      </c>
    </row>
    <row r="3347" spans="2:24" ht="18.600000000000001" hidden="1" thickBot="1">
      <c r="B3347" s="136"/>
      <c r="C3347" s="142">
        <v>1098</v>
      </c>
      <c r="D3347" s="146" t="s">
        <v>225</v>
      </c>
      <c r="E3347" s="702"/>
      <c r="F3347" s="449"/>
      <c r="G3347" s="245"/>
      <c r="H3347" s="245"/>
      <c r="I3347" s="476">
        <f t="shared" si="952"/>
        <v>0</v>
      </c>
      <c r="J3347" s="243" t="str">
        <f t="shared" si="957"/>
        <v/>
      </c>
      <c r="K3347" s="244"/>
      <c r="L3347" s="423"/>
      <c r="M3347" s="252"/>
      <c r="N3347" s="315">
        <f t="shared" si="953"/>
        <v>0</v>
      </c>
      <c r="O3347" s="424">
        <f t="shared" si="954"/>
        <v>0</v>
      </c>
      <c r="P3347" s="244"/>
      <c r="Q3347" s="423"/>
      <c r="R3347" s="252"/>
      <c r="S3347" s="429">
        <f>+IF(+(L3347+M3347)&gt;=I3347,+M3347,+(+I3347-L3347))</f>
        <v>0</v>
      </c>
      <c r="T3347" s="315">
        <f>Q3347+R3347-S3347</f>
        <v>0</v>
      </c>
      <c r="U3347" s="252"/>
      <c r="V3347" s="252"/>
      <c r="W3347" s="253"/>
      <c r="X3347" s="313">
        <f t="shared" si="958"/>
        <v>0</v>
      </c>
    </row>
    <row r="3348" spans="2:24" ht="18.600000000000001" hidden="1" thickBot="1">
      <c r="B3348" s="684">
        <v>1900</v>
      </c>
      <c r="C3348" s="946" t="s">
        <v>285</v>
      </c>
      <c r="D3348" s="946"/>
      <c r="E3348" s="685"/>
      <c r="F3348" s="686">
        <f>SUM(F3349:F3351)</f>
        <v>0</v>
      </c>
      <c r="G3348" s="687">
        <f>SUM(G3349:G3351)</f>
        <v>0</v>
      </c>
      <c r="H3348" s="687">
        <f>SUM(H3349:H3351)</f>
        <v>0</v>
      </c>
      <c r="I3348" s="687">
        <f>SUM(I3349:I3351)</f>
        <v>0</v>
      </c>
      <c r="J3348" s="243" t="str">
        <f t="shared" si="957"/>
        <v/>
      </c>
      <c r="K3348" s="244"/>
      <c r="L3348" s="316">
        <f>SUM(L3349:L3351)</f>
        <v>0</v>
      </c>
      <c r="M3348" s="317">
        <f>SUM(M3349:M3351)</f>
        <v>0</v>
      </c>
      <c r="N3348" s="425">
        <f>SUM(N3349:N3351)</f>
        <v>0</v>
      </c>
      <c r="O3348" s="426">
        <f>SUM(O3349:O3351)</f>
        <v>0</v>
      </c>
      <c r="P3348" s="244"/>
      <c r="Q3348" s="663"/>
      <c r="R3348" s="664"/>
      <c r="S3348" s="664"/>
      <c r="T3348" s="664"/>
      <c r="U3348" s="664"/>
      <c r="V3348" s="664"/>
      <c r="W3348" s="710"/>
      <c r="X3348" s="313">
        <f t="shared" si="958"/>
        <v>0</v>
      </c>
    </row>
    <row r="3349" spans="2:24" ht="18.600000000000001" hidden="1" thickBot="1">
      <c r="B3349" s="136"/>
      <c r="C3349" s="144">
        <v>1901</v>
      </c>
      <c r="D3349" s="138" t="s">
        <v>286</v>
      </c>
      <c r="E3349" s="702"/>
      <c r="F3349" s="449"/>
      <c r="G3349" s="245"/>
      <c r="H3349" s="245"/>
      <c r="I3349" s="476">
        <f>F3349+G3349+H3349</f>
        <v>0</v>
      </c>
      <c r="J3349" s="243" t="str">
        <f t="shared" si="957"/>
        <v/>
      </c>
      <c r="K3349" s="244"/>
      <c r="L3349" s="423"/>
      <c r="M3349" s="252"/>
      <c r="N3349" s="315">
        <f>I3349</f>
        <v>0</v>
      </c>
      <c r="O3349" s="424">
        <f>L3349+M3349-N3349</f>
        <v>0</v>
      </c>
      <c r="P3349" s="244"/>
      <c r="Q3349" s="661"/>
      <c r="R3349" s="665"/>
      <c r="S3349" s="665"/>
      <c r="T3349" s="665"/>
      <c r="U3349" s="665"/>
      <c r="V3349" s="665"/>
      <c r="W3349" s="709"/>
      <c r="X3349" s="313">
        <f t="shared" si="958"/>
        <v>0</v>
      </c>
    </row>
    <row r="3350" spans="2:24" ht="18.600000000000001" hidden="1" thickBot="1">
      <c r="B3350" s="136"/>
      <c r="C3350" s="137">
        <v>1981</v>
      </c>
      <c r="D3350" s="139" t="s">
        <v>287</v>
      </c>
      <c r="E3350" s="702"/>
      <c r="F3350" s="449"/>
      <c r="G3350" s="245"/>
      <c r="H3350" s="245"/>
      <c r="I3350" s="476">
        <f>F3350+G3350+H3350</f>
        <v>0</v>
      </c>
      <c r="J3350" s="243" t="str">
        <f t="shared" si="957"/>
        <v/>
      </c>
      <c r="K3350" s="244"/>
      <c r="L3350" s="423"/>
      <c r="M3350" s="252"/>
      <c r="N3350" s="315">
        <f>I3350</f>
        <v>0</v>
      </c>
      <c r="O3350" s="424">
        <f>L3350+M3350-N3350</f>
        <v>0</v>
      </c>
      <c r="P3350" s="244"/>
      <c r="Q3350" s="661"/>
      <c r="R3350" s="665"/>
      <c r="S3350" s="665"/>
      <c r="T3350" s="665"/>
      <c r="U3350" s="665"/>
      <c r="V3350" s="665"/>
      <c r="W3350" s="709"/>
      <c r="X3350" s="313">
        <f t="shared" si="958"/>
        <v>0</v>
      </c>
    </row>
    <row r="3351" spans="2:24" ht="18.600000000000001" hidden="1" thickBot="1">
      <c r="B3351" s="136"/>
      <c r="C3351" s="142">
        <v>1991</v>
      </c>
      <c r="D3351" s="141" t="s">
        <v>288</v>
      </c>
      <c r="E3351" s="702"/>
      <c r="F3351" s="449"/>
      <c r="G3351" s="245"/>
      <c r="H3351" s="245"/>
      <c r="I3351" s="476">
        <f>F3351+G3351+H3351</f>
        <v>0</v>
      </c>
      <c r="J3351" s="243" t="str">
        <f t="shared" si="957"/>
        <v/>
      </c>
      <c r="K3351" s="244"/>
      <c r="L3351" s="423"/>
      <c r="M3351" s="252"/>
      <c r="N3351" s="315">
        <f>I3351</f>
        <v>0</v>
      </c>
      <c r="O3351" s="424">
        <f>L3351+M3351-N3351</f>
        <v>0</v>
      </c>
      <c r="P3351" s="244"/>
      <c r="Q3351" s="661"/>
      <c r="R3351" s="665"/>
      <c r="S3351" s="665"/>
      <c r="T3351" s="665"/>
      <c r="U3351" s="665"/>
      <c r="V3351" s="665"/>
      <c r="W3351" s="709"/>
      <c r="X3351" s="313">
        <f t="shared" si="958"/>
        <v>0</v>
      </c>
    </row>
    <row r="3352" spans="2:24" ht="18.600000000000001" hidden="1" thickBot="1">
      <c r="B3352" s="684">
        <v>2100</v>
      </c>
      <c r="C3352" s="946" t="s">
        <v>1066</v>
      </c>
      <c r="D3352" s="946"/>
      <c r="E3352" s="685"/>
      <c r="F3352" s="686">
        <f>SUM(F3353:F3357)</f>
        <v>0</v>
      </c>
      <c r="G3352" s="687">
        <f>SUM(G3353:G3357)</f>
        <v>0</v>
      </c>
      <c r="H3352" s="687">
        <f>SUM(H3353:H3357)</f>
        <v>0</v>
      </c>
      <c r="I3352" s="687">
        <f>SUM(I3353:I3357)</f>
        <v>0</v>
      </c>
      <c r="J3352" s="243" t="str">
        <f t="shared" si="957"/>
        <v/>
      </c>
      <c r="K3352" s="244"/>
      <c r="L3352" s="316">
        <f>SUM(L3353:L3357)</f>
        <v>0</v>
      </c>
      <c r="M3352" s="317">
        <f>SUM(M3353:M3357)</f>
        <v>0</v>
      </c>
      <c r="N3352" s="425">
        <f>SUM(N3353:N3357)</f>
        <v>0</v>
      </c>
      <c r="O3352" s="426">
        <f>SUM(O3353:O3357)</f>
        <v>0</v>
      </c>
      <c r="P3352" s="244"/>
      <c r="Q3352" s="663"/>
      <c r="R3352" s="664"/>
      <c r="S3352" s="664"/>
      <c r="T3352" s="664"/>
      <c r="U3352" s="664"/>
      <c r="V3352" s="664"/>
      <c r="W3352" s="710"/>
      <c r="X3352" s="313">
        <f t="shared" si="958"/>
        <v>0</v>
      </c>
    </row>
    <row r="3353" spans="2:24" ht="18.600000000000001" hidden="1" thickBot="1">
      <c r="B3353" s="136"/>
      <c r="C3353" s="144">
        <v>2110</v>
      </c>
      <c r="D3353" s="147" t="s">
        <v>226</v>
      </c>
      <c r="E3353" s="702"/>
      <c r="F3353" s="449"/>
      <c r="G3353" s="245"/>
      <c r="H3353" s="245"/>
      <c r="I3353" s="476">
        <f>F3353+G3353+H3353</f>
        <v>0</v>
      </c>
      <c r="J3353" s="243" t="str">
        <f t="shared" si="957"/>
        <v/>
      </c>
      <c r="K3353" s="244"/>
      <c r="L3353" s="423"/>
      <c r="M3353" s="252"/>
      <c r="N3353" s="315">
        <f>I3353</f>
        <v>0</v>
      </c>
      <c r="O3353" s="424">
        <f>L3353+M3353-N3353</f>
        <v>0</v>
      </c>
      <c r="P3353" s="244"/>
      <c r="Q3353" s="661"/>
      <c r="R3353" s="665"/>
      <c r="S3353" s="665"/>
      <c r="T3353" s="665"/>
      <c r="U3353" s="665"/>
      <c r="V3353" s="665"/>
      <c r="W3353" s="709"/>
      <c r="X3353" s="313">
        <f t="shared" si="958"/>
        <v>0</v>
      </c>
    </row>
    <row r="3354" spans="2:24" ht="18.600000000000001" hidden="1" thickBot="1">
      <c r="B3354" s="171"/>
      <c r="C3354" s="137">
        <v>2120</v>
      </c>
      <c r="D3354" s="159" t="s">
        <v>227</v>
      </c>
      <c r="E3354" s="702"/>
      <c r="F3354" s="449"/>
      <c r="G3354" s="245"/>
      <c r="H3354" s="245"/>
      <c r="I3354" s="476">
        <f>F3354+G3354+H3354</f>
        <v>0</v>
      </c>
      <c r="J3354" s="243" t="str">
        <f t="shared" si="957"/>
        <v/>
      </c>
      <c r="K3354" s="244"/>
      <c r="L3354" s="423"/>
      <c r="M3354" s="252"/>
      <c r="N3354" s="315">
        <f>I3354</f>
        <v>0</v>
      </c>
      <c r="O3354" s="424">
        <f>L3354+M3354-N3354</f>
        <v>0</v>
      </c>
      <c r="P3354" s="244"/>
      <c r="Q3354" s="661"/>
      <c r="R3354" s="665"/>
      <c r="S3354" s="665"/>
      <c r="T3354" s="665"/>
      <c r="U3354" s="665"/>
      <c r="V3354" s="665"/>
      <c r="W3354" s="709"/>
      <c r="X3354" s="313">
        <f t="shared" si="958"/>
        <v>0</v>
      </c>
    </row>
    <row r="3355" spans="2:24" ht="18.600000000000001" hidden="1" thickBot="1">
      <c r="B3355" s="171"/>
      <c r="C3355" s="137">
        <v>2125</v>
      </c>
      <c r="D3355" s="156" t="s">
        <v>1059</v>
      </c>
      <c r="E3355" s="702"/>
      <c r="F3355" s="592">
        <v>0</v>
      </c>
      <c r="G3355" s="592">
        <v>0</v>
      </c>
      <c r="H3355" s="592">
        <v>0</v>
      </c>
      <c r="I3355" s="476">
        <f>F3355+G3355+H3355</f>
        <v>0</v>
      </c>
      <c r="J3355" s="243" t="str">
        <f t="shared" si="957"/>
        <v/>
      </c>
      <c r="K3355" s="244"/>
      <c r="L3355" s="423"/>
      <c r="M3355" s="252"/>
      <c r="N3355" s="315">
        <f>I3355</f>
        <v>0</v>
      </c>
      <c r="O3355" s="424">
        <f>L3355+M3355-N3355</f>
        <v>0</v>
      </c>
      <c r="P3355" s="244"/>
      <c r="Q3355" s="661"/>
      <c r="R3355" s="665"/>
      <c r="S3355" s="665"/>
      <c r="T3355" s="665"/>
      <c r="U3355" s="665"/>
      <c r="V3355" s="665"/>
      <c r="W3355" s="709"/>
      <c r="X3355" s="313">
        <f t="shared" si="958"/>
        <v>0</v>
      </c>
    </row>
    <row r="3356" spans="2:24" ht="18.600000000000001" hidden="1" thickBot="1">
      <c r="B3356" s="143"/>
      <c r="C3356" s="137">
        <v>2140</v>
      </c>
      <c r="D3356" s="159" t="s">
        <v>229</v>
      </c>
      <c r="E3356" s="702"/>
      <c r="F3356" s="592">
        <v>0</v>
      </c>
      <c r="G3356" s="592">
        <v>0</v>
      </c>
      <c r="H3356" s="592">
        <v>0</v>
      </c>
      <c r="I3356" s="476">
        <f>F3356+G3356+H3356</f>
        <v>0</v>
      </c>
      <c r="J3356" s="243" t="str">
        <f t="shared" si="957"/>
        <v/>
      </c>
      <c r="K3356" s="244"/>
      <c r="L3356" s="423"/>
      <c r="M3356" s="252"/>
      <c r="N3356" s="315">
        <f>I3356</f>
        <v>0</v>
      </c>
      <c r="O3356" s="424">
        <f>L3356+M3356-N3356</f>
        <v>0</v>
      </c>
      <c r="P3356" s="244"/>
      <c r="Q3356" s="661"/>
      <c r="R3356" s="665"/>
      <c r="S3356" s="665"/>
      <c r="T3356" s="665"/>
      <c r="U3356" s="665"/>
      <c r="V3356" s="665"/>
      <c r="W3356" s="709"/>
      <c r="X3356" s="313">
        <f t="shared" si="958"/>
        <v>0</v>
      </c>
    </row>
    <row r="3357" spans="2:24" ht="18.600000000000001" hidden="1" thickBot="1">
      <c r="B3357" s="136"/>
      <c r="C3357" s="142">
        <v>2190</v>
      </c>
      <c r="D3357" s="491" t="s">
        <v>230</v>
      </c>
      <c r="E3357" s="702"/>
      <c r="F3357" s="449"/>
      <c r="G3357" s="245"/>
      <c r="H3357" s="245"/>
      <c r="I3357" s="476">
        <f>F3357+G3357+H3357</f>
        <v>0</v>
      </c>
      <c r="J3357" s="243" t="str">
        <f t="shared" si="957"/>
        <v/>
      </c>
      <c r="K3357" s="244"/>
      <c r="L3357" s="423"/>
      <c r="M3357" s="252"/>
      <c r="N3357" s="315">
        <f>I3357</f>
        <v>0</v>
      </c>
      <c r="O3357" s="424">
        <f>L3357+M3357-N3357</f>
        <v>0</v>
      </c>
      <c r="P3357" s="244"/>
      <c r="Q3357" s="661"/>
      <c r="R3357" s="665"/>
      <c r="S3357" s="665"/>
      <c r="T3357" s="665"/>
      <c r="U3357" s="665"/>
      <c r="V3357" s="665"/>
      <c r="W3357" s="709"/>
      <c r="X3357" s="313">
        <f t="shared" si="958"/>
        <v>0</v>
      </c>
    </row>
    <row r="3358" spans="2:24" ht="18.600000000000001" hidden="1" thickBot="1">
      <c r="B3358" s="684">
        <v>2200</v>
      </c>
      <c r="C3358" s="946" t="s">
        <v>231</v>
      </c>
      <c r="D3358" s="946"/>
      <c r="E3358" s="685"/>
      <c r="F3358" s="686">
        <f>SUM(F3359:F3360)</f>
        <v>0</v>
      </c>
      <c r="G3358" s="687">
        <f>SUM(G3359:G3360)</f>
        <v>0</v>
      </c>
      <c r="H3358" s="687">
        <f>SUM(H3359:H3360)</f>
        <v>0</v>
      </c>
      <c r="I3358" s="687">
        <f>SUM(I3359:I3360)</f>
        <v>0</v>
      </c>
      <c r="J3358" s="243" t="str">
        <f t="shared" si="957"/>
        <v/>
      </c>
      <c r="K3358" s="244"/>
      <c r="L3358" s="316">
        <f>SUM(L3359:L3360)</f>
        <v>0</v>
      </c>
      <c r="M3358" s="317">
        <f>SUM(M3359:M3360)</f>
        <v>0</v>
      </c>
      <c r="N3358" s="425">
        <f>SUM(N3359:N3360)</f>
        <v>0</v>
      </c>
      <c r="O3358" s="426">
        <f>SUM(O3359:O3360)</f>
        <v>0</v>
      </c>
      <c r="P3358" s="244"/>
      <c r="Q3358" s="663"/>
      <c r="R3358" s="664"/>
      <c r="S3358" s="664"/>
      <c r="T3358" s="664"/>
      <c r="U3358" s="664"/>
      <c r="V3358" s="664"/>
      <c r="W3358" s="710"/>
      <c r="X3358" s="313">
        <f t="shared" si="958"/>
        <v>0</v>
      </c>
    </row>
    <row r="3359" spans="2:24" ht="18.600000000000001" hidden="1" thickBot="1">
      <c r="B3359" s="136"/>
      <c r="C3359" s="137">
        <v>2221</v>
      </c>
      <c r="D3359" s="139" t="s">
        <v>1439</v>
      </c>
      <c r="E3359" s="702"/>
      <c r="F3359" s="449"/>
      <c r="G3359" s="245"/>
      <c r="H3359" s="245"/>
      <c r="I3359" s="476">
        <f>F3359+G3359+H3359</f>
        <v>0</v>
      </c>
      <c r="J3359" s="243" t="str">
        <f t="shared" si="957"/>
        <v/>
      </c>
      <c r="K3359" s="244"/>
      <c r="L3359" s="423"/>
      <c r="M3359" s="252"/>
      <c r="N3359" s="315">
        <f t="shared" ref="N3359:N3367" si="959">I3359</f>
        <v>0</v>
      </c>
      <c r="O3359" s="424">
        <f t="shared" ref="O3359:O3367" si="960">L3359+M3359-N3359</f>
        <v>0</v>
      </c>
      <c r="P3359" s="244"/>
      <c r="Q3359" s="661"/>
      <c r="R3359" s="665"/>
      <c r="S3359" s="665"/>
      <c r="T3359" s="665"/>
      <c r="U3359" s="665"/>
      <c r="V3359" s="665"/>
      <c r="W3359" s="709"/>
      <c r="X3359" s="313">
        <f t="shared" si="958"/>
        <v>0</v>
      </c>
    </row>
    <row r="3360" spans="2:24" ht="18.600000000000001" hidden="1" thickBot="1">
      <c r="B3360" s="136"/>
      <c r="C3360" s="142">
        <v>2224</v>
      </c>
      <c r="D3360" s="141" t="s">
        <v>232</v>
      </c>
      <c r="E3360" s="702"/>
      <c r="F3360" s="449"/>
      <c r="G3360" s="245"/>
      <c r="H3360" s="245"/>
      <c r="I3360" s="476">
        <f>F3360+G3360+H3360</f>
        <v>0</v>
      </c>
      <c r="J3360" s="243" t="str">
        <f t="shared" si="957"/>
        <v/>
      </c>
      <c r="K3360" s="244"/>
      <c r="L3360" s="423"/>
      <c r="M3360" s="252"/>
      <c r="N3360" s="315">
        <f t="shared" si="959"/>
        <v>0</v>
      </c>
      <c r="O3360" s="424">
        <f t="shared" si="960"/>
        <v>0</v>
      </c>
      <c r="P3360" s="244"/>
      <c r="Q3360" s="661"/>
      <c r="R3360" s="665"/>
      <c r="S3360" s="665"/>
      <c r="T3360" s="665"/>
      <c r="U3360" s="665"/>
      <c r="V3360" s="665"/>
      <c r="W3360" s="709"/>
      <c r="X3360" s="313">
        <f t="shared" si="958"/>
        <v>0</v>
      </c>
    </row>
    <row r="3361" spans="2:24" ht="18.600000000000001" hidden="1" thickBot="1">
      <c r="B3361" s="684">
        <v>2500</v>
      </c>
      <c r="C3361" s="949" t="s">
        <v>233</v>
      </c>
      <c r="D3361" s="949"/>
      <c r="E3361" s="685"/>
      <c r="F3361" s="688"/>
      <c r="G3361" s="689"/>
      <c r="H3361" s="689"/>
      <c r="I3361" s="690">
        <f>F3361+G3361+H3361</f>
        <v>0</v>
      </c>
      <c r="J3361" s="243" t="str">
        <f t="shared" si="957"/>
        <v/>
      </c>
      <c r="K3361" s="244"/>
      <c r="L3361" s="428"/>
      <c r="M3361" s="254"/>
      <c r="N3361" s="315">
        <f t="shared" si="959"/>
        <v>0</v>
      </c>
      <c r="O3361" s="424">
        <f t="shared" si="960"/>
        <v>0</v>
      </c>
      <c r="P3361" s="244"/>
      <c r="Q3361" s="663"/>
      <c r="R3361" s="664"/>
      <c r="S3361" s="665"/>
      <c r="T3361" s="665"/>
      <c r="U3361" s="664"/>
      <c r="V3361" s="665"/>
      <c r="W3361" s="709"/>
      <c r="X3361" s="313">
        <f t="shared" si="958"/>
        <v>0</v>
      </c>
    </row>
    <row r="3362" spans="2:24" ht="18.600000000000001" hidden="1" thickBot="1">
      <c r="B3362" s="684">
        <v>2600</v>
      </c>
      <c r="C3362" s="952" t="s">
        <v>234</v>
      </c>
      <c r="D3362" s="962"/>
      <c r="E3362" s="685"/>
      <c r="F3362" s="688"/>
      <c r="G3362" s="689"/>
      <c r="H3362" s="689"/>
      <c r="I3362" s="690">
        <f>F3362+G3362+H3362</f>
        <v>0</v>
      </c>
      <c r="J3362" s="243" t="str">
        <f t="shared" si="957"/>
        <v/>
      </c>
      <c r="K3362" s="244"/>
      <c r="L3362" s="428"/>
      <c r="M3362" s="254"/>
      <c r="N3362" s="315">
        <f t="shared" si="959"/>
        <v>0</v>
      </c>
      <c r="O3362" s="424">
        <f t="shared" si="960"/>
        <v>0</v>
      </c>
      <c r="P3362" s="244"/>
      <c r="Q3362" s="663"/>
      <c r="R3362" s="664"/>
      <c r="S3362" s="665"/>
      <c r="T3362" s="665"/>
      <c r="U3362" s="664"/>
      <c r="V3362" s="665"/>
      <c r="W3362" s="709"/>
      <c r="X3362" s="313">
        <f t="shared" si="958"/>
        <v>0</v>
      </c>
    </row>
    <row r="3363" spans="2:24" ht="18.600000000000001" hidden="1" thickBot="1">
      <c r="B3363" s="684">
        <v>2700</v>
      </c>
      <c r="C3363" s="952" t="s">
        <v>235</v>
      </c>
      <c r="D3363" s="962"/>
      <c r="E3363" s="685"/>
      <c r="F3363" s="688"/>
      <c r="G3363" s="689"/>
      <c r="H3363" s="689"/>
      <c r="I3363" s="690">
        <f>F3363+G3363+H3363</f>
        <v>0</v>
      </c>
      <c r="J3363" s="243" t="str">
        <f t="shared" si="957"/>
        <v/>
      </c>
      <c r="K3363" s="244"/>
      <c r="L3363" s="428"/>
      <c r="M3363" s="254"/>
      <c r="N3363" s="315">
        <f t="shared" si="959"/>
        <v>0</v>
      </c>
      <c r="O3363" s="424">
        <f t="shared" si="960"/>
        <v>0</v>
      </c>
      <c r="P3363" s="244"/>
      <c r="Q3363" s="663"/>
      <c r="R3363" s="664"/>
      <c r="S3363" s="665"/>
      <c r="T3363" s="665"/>
      <c r="U3363" s="664"/>
      <c r="V3363" s="665"/>
      <c r="W3363" s="709"/>
      <c r="X3363" s="313">
        <f t="shared" si="958"/>
        <v>0</v>
      </c>
    </row>
    <row r="3364" spans="2:24" ht="18.600000000000001" hidden="1" thickBot="1">
      <c r="B3364" s="684">
        <v>2800</v>
      </c>
      <c r="C3364" s="952" t="s">
        <v>1681</v>
      </c>
      <c r="D3364" s="962"/>
      <c r="E3364" s="685"/>
      <c r="F3364" s="686">
        <f>SUM(F3365:F3367)</f>
        <v>0</v>
      </c>
      <c r="G3364" s="687">
        <f>SUM(G3365:G3367)</f>
        <v>0</v>
      </c>
      <c r="H3364" s="687">
        <f>SUM(H3365:H3367)</f>
        <v>0</v>
      </c>
      <c r="I3364" s="687">
        <f>SUM(I3365:I3367)</f>
        <v>0</v>
      </c>
      <c r="J3364" s="243" t="str">
        <f t="shared" si="957"/>
        <v/>
      </c>
      <c r="K3364" s="244"/>
      <c r="L3364" s="428"/>
      <c r="M3364" s="254"/>
      <c r="N3364" s="315">
        <f t="shared" si="959"/>
        <v>0</v>
      </c>
      <c r="O3364" s="424">
        <f t="shared" si="960"/>
        <v>0</v>
      </c>
      <c r="P3364" s="244"/>
      <c r="Q3364" s="663"/>
      <c r="R3364" s="664"/>
      <c r="S3364" s="665"/>
      <c r="T3364" s="665"/>
      <c r="U3364" s="664"/>
      <c r="V3364" s="665"/>
      <c r="W3364" s="709"/>
      <c r="X3364" s="313">
        <f t="shared" si="958"/>
        <v>0</v>
      </c>
    </row>
    <row r="3365" spans="2:24" ht="18.600000000000001" hidden="1" thickBot="1">
      <c r="B3365" s="136"/>
      <c r="C3365" s="144">
        <v>2810</v>
      </c>
      <c r="D3365" s="138" t="s">
        <v>1880</v>
      </c>
      <c r="E3365" s="702"/>
      <c r="F3365" s="449"/>
      <c r="G3365" s="245"/>
      <c r="H3365" s="245"/>
      <c r="I3365" s="476"/>
      <c r="J3365" s="243" t="str">
        <f t="shared" si="957"/>
        <v/>
      </c>
      <c r="K3365" s="244"/>
      <c r="L3365" s="423"/>
      <c r="M3365" s="252"/>
      <c r="N3365" s="315">
        <f t="shared" si="959"/>
        <v>0</v>
      </c>
      <c r="O3365" s="424">
        <f t="shared" si="960"/>
        <v>0</v>
      </c>
      <c r="P3365" s="244"/>
      <c r="Q3365" s="661"/>
      <c r="R3365" s="665"/>
      <c r="S3365" s="665"/>
      <c r="T3365" s="665"/>
      <c r="U3365" s="665"/>
      <c r="V3365" s="665"/>
      <c r="W3365" s="709"/>
      <c r="X3365" s="313">
        <f t="shared" si="958"/>
        <v>0</v>
      </c>
    </row>
    <row r="3366" spans="2:24" ht="18.600000000000001" hidden="1" thickBot="1">
      <c r="B3366" s="136"/>
      <c r="C3366" s="137">
        <v>2820</v>
      </c>
      <c r="D3366" s="139" t="s">
        <v>1881</v>
      </c>
      <c r="E3366" s="702"/>
      <c r="F3366" s="449"/>
      <c r="G3366" s="245"/>
      <c r="H3366" s="245"/>
      <c r="I3366" s="476">
        <f>F3366+G3366+H3366</f>
        <v>0</v>
      </c>
      <c r="J3366" s="243" t="str">
        <f t="shared" si="957"/>
        <v/>
      </c>
      <c r="K3366" s="244"/>
      <c r="L3366" s="423"/>
      <c r="M3366" s="252"/>
      <c r="N3366" s="315">
        <f t="shared" si="959"/>
        <v>0</v>
      </c>
      <c r="O3366" s="424">
        <f t="shared" si="960"/>
        <v>0</v>
      </c>
      <c r="P3366" s="244"/>
      <c r="Q3366" s="661"/>
      <c r="R3366" s="665"/>
      <c r="S3366" s="665"/>
      <c r="T3366" s="665"/>
      <c r="U3366" s="665"/>
      <c r="V3366" s="665"/>
      <c r="W3366" s="709"/>
      <c r="X3366" s="313">
        <f t="shared" si="958"/>
        <v>0</v>
      </c>
    </row>
    <row r="3367" spans="2:24" ht="31.8" hidden="1" thickBot="1">
      <c r="B3367" s="136"/>
      <c r="C3367" s="142">
        <v>2890</v>
      </c>
      <c r="D3367" s="141" t="s">
        <v>1882</v>
      </c>
      <c r="E3367" s="702"/>
      <c r="F3367" s="449"/>
      <c r="G3367" s="245"/>
      <c r="H3367" s="245"/>
      <c r="I3367" s="476">
        <f>F3367+G3367+H3367</f>
        <v>0</v>
      </c>
      <c r="J3367" s="243" t="str">
        <f t="shared" si="957"/>
        <v/>
      </c>
      <c r="K3367" s="244"/>
      <c r="L3367" s="423"/>
      <c r="M3367" s="252"/>
      <c r="N3367" s="315">
        <f t="shared" si="959"/>
        <v>0</v>
      </c>
      <c r="O3367" s="424">
        <f t="shared" si="960"/>
        <v>0</v>
      </c>
      <c r="P3367" s="244"/>
      <c r="Q3367" s="661"/>
      <c r="R3367" s="665"/>
      <c r="S3367" s="665"/>
      <c r="T3367" s="665"/>
      <c r="U3367" s="665"/>
      <c r="V3367" s="665"/>
      <c r="W3367" s="709"/>
      <c r="X3367" s="313">
        <f t="shared" si="958"/>
        <v>0</v>
      </c>
    </row>
    <row r="3368" spans="2:24" ht="18.600000000000001" hidden="1" thickBot="1">
      <c r="B3368" s="684">
        <v>2900</v>
      </c>
      <c r="C3368" s="948" t="s">
        <v>236</v>
      </c>
      <c r="D3368" s="966"/>
      <c r="E3368" s="685"/>
      <c r="F3368" s="686">
        <f>SUM(F3369:F3376)</f>
        <v>0</v>
      </c>
      <c r="G3368" s="687">
        <f>SUM(G3369:G3376)</f>
        <v>0</v>
      </c>
      <c r="H3368" s="687">
        <f>SUM(H3369:H3376)</f>
        <v>0</v>
      </c>
      <c r="I3368" s="687">
        <f>SUM(I3369:I3376)</f>
        <v>0</v>
      </c>
      <c r="J3368" s="243" t="str">
        <f t="shared" si="957"/>
        <v/>
      </c>
      <c r="K3368" s="244"/>
      <c r="L3368" s="316">
        <f>SUM(L3369:L3376)</f>
        <v>0</v>
      </c>
      <c r="M3368" s="317">
        <f>SUM(M3369:M3376)</f>
        <v>0</v>
      </c>
      <c r="N3368" s="425">
        <f>SUM(N3369:N3376)</f>
        <v>0</v>
      </c>
      <c r="O3368" s="426">
        <f>SUM(O3369:O3376)</f>
        <v>0</v>
      </c>
      <c r="P3368" s="244"/>
      <c r="Q3368" s="663"/>
      <c r="R3368" s="664"/>
      <c r="S3368" s="664"/>
      <c r="T3368" s="664"/>
      <c r="U3368" s="664"/>
      <c r="V3368" s="664"/>
      <c r="W3368" s="710"/>
      <c r="X3368" s="313">
        <f t="shared" si="958"/>
        <v>0</v>
      </c>
    </row>
    <row r="3369" spans="2:24" ht="18.600000000000001" hidden="1" thickBot="1">
      <c r="B3369" s="172"/>
      <c r="C3369" s="144">
        <v>2910</v>
      </c>
      <c r="D3369" s="319" t="s">
        <v>1718</v>
      </c>
      <c r="E3369" s="702"/>
      <c r="F3369" s="449"/>
      <c r="G3369" s="245"/>
      <c r="H3369" s="245"/>
      <c r="I3369" s="476">
        <f t="shared" ref="I3369:I3376" si="961">F3369+G3369+H3369</f>
        <v>0</v>
      </c>
      <c r="J3369" s="243" t="str">
        <f t="shared" si="957"/>
        <v/>
      </c>
      <c r="K3369" s="244"/>
      <c r="L3369" s="423"/>
      <c r="M3369" s="252"/>
      <c r="N3369" s="315">
        <f t="shared" ref="N3369:N3376" si="962">I3369</f>
        <v>0</v>
      </c>
      <c r="O3369" s="424">
        <f t="shared" ref="O3369:O3376" si="963">L3369+M3369-N3369</f>
        <v>0</v>
      </c>
      <c r="P3369" s="244"/>
      <c r="Q3369" s="661"/>
      <c r="R3369" s="665"/>
      <c r="S3369" s="665"/>
      <c r="T3369" s="665"/>
      <c r="U3369" s="665"/>
      <c r="V3369" s="665"/>
      <c r="W3369" s="709"/>
      <c r="X3369" s="313">
        <f t="shared" si="958"/>
        <v>0</v>
      </c>
    </row>
    <row r="3370" spans="2:24" ht="18.600000000000001" hidden="1" thickBot="1">
      <c r="B3370" s="172"/>
      <c r="C3370" s="144">
        <v>2920</v>
      </c>
      <c r="D3370" s="319" t="s">
        <v>237</v>
      </c>
      <c r="E3370" s="702"/>
      <c r="F3370" s="449"/>
      <c r="G3370" s="245"/>
      <c r="H3370" s="245"/>
      <c r="I3370" s="476">
        <f t="shared" si="961"/>
        <v>0</v>
      </c>
      <c r="J3370" s="243" t="str">
        <f t="shared" si="957"/>
        <v/>
      </c>
      <c r="K3370" s="244"/>
      <c r="L3370" s="423"/>
      <c r="M3370" s="252"/>
      <c r="N3370" s="315">
        <f t="shared" si="962"/>
        <v>0</v>
      </c>
      <c r="O3370" s="424">
        <f t="shared" si="963"/>
        <v>0</v>
      </c>
      <c r="P3370" s="244"/>
      <c r="Q3370" s="661"/>
      <c r="R3370" s="665"/>
      <c r="S3370" s="665"/>
      <c r="T3370" s="665"/>
      <c r="U3370" s="665"/>
      <c r="V3370" s="665"/>
      <c r="W3370" s="709"/>
      <c r="X3370" s="313">
        <f t="shared" si="958"/>
        <v>0</v>
      </c>
    </row>
    <row r="3371" spans="2:24" ht="33" hidden="1" thickBot="1">
      <c r="B3371" s="172"/>
      <c r="C3371" s="168">
        <v>2969</v>
      </c>
      <c r="D3371" s="320" t="s">
        <v>238</v>
      </c>
      <c r="E3371" s="702"/>
      <c r="F3371" s="449"/>
      <c r="G3371" s="245"/>
      <c r="H3371" s="245"/>
      <c r="I3371" s="476">
        <f t="shared" si="961"/>
        <v>0</v>
      </c>
      <c r="J3371" s="243" t="str">
        <f t="shared" si="957"/>
        <v/>
      </c>
      <c r="K3371" s="244"/>
      <c r="L3371" s="423"/>
      <c r="M3371" s="252"/>
      <c r="N3371" s="315">
        <f t="shared" si="962"/>
        <v>0</v>
      </c>
      <c r="O3371" s="424">
        <f t="shared" si="963"/>
        <v>0</v>
      </c>
      <c r="P3371" s="244"/>
      <c r="Q3371" s="661"/>
      <c r="R3371" s="665"/>
      <c r="S3371" s="665"/>
      <c r="T3371" s="665"/>
      <c r="U3371" s="665"/>
      <c r="V3371" s="665"/>
      <c r="W3371" s="709"/>
      <c r="X3371" s="313">
        <f t="shared" si="958"/>
        <v>0</v>
      </c>
    </row>
    <row r="3372" spans="2:24" ht="33" hidden="1" thickBot="1">
      <c r="B3372" s="172"/>
      <c r="C3372" s="168">
        <v>2970</v>
      </c>
      <c r="D3372" s="320" t="s">
        <v>239</v>
      </c>
      <c r="E3372" s="702"/>
      <c r="F3372" s="449"/>
      <c r="G3372" s="245"/>
      <c r="H3372" s="245"/>
      <c r="I3372" s="476">
        <f t="shared" si="961"/>
        <v>0</v>
      </c>
      <c r="J3372" s="243" t="str">
        <f t="shared" si="957"/>
        <v/>
      </c>
      <c r="K3372" s="244"/>
      <c r="L3372" s="423"/>
      <c r="M3372" s="252"/>
      <c r="N3372" s="315">
        <f t="shared" si="962"/>
        <v>0</v>
      </c>
      <c r="O3372" s="424">
        <f t="shared" si="963"/>
        <v>0</v>
      </c>
      <c r="P3372" s="244"/>
      <c r="Q3372" s="661"/>
      <c r="R3372" s="665"/>
      <c r="S3372" s="665"/>
      <c r="T3372" s="665"/>
      <c r="U3372" s="665"/>
      <c r="V3372" s="665"/>
      <c r="W3372" s="709"/>
      <c r="X3372" s="313">
        <f t="shared" si="958"/>
        <v>0</v>
      </c>
    </row>
    <row r="3373" spans="2:24" ht="18.600000000000001" hidden="1" thickBot="1">
      <c r="B3373" s="172"/>
      <c r="C3373" s="166">
        <v>2989</v>
      </c>
      <c r="D3373" s="321" t="s">
        <v>240</v>
      </c>
      <c r="E3373" s="702"/>
      <c r="F3373" s="449"/>
      <c r="G3373" s="245"/>
      <c r="H3373" s="245"/>
      <c r="I3373" s="476">
        <f t="shared" si="961"/>
        <v>0</v>
      </c>
      <c r="J3373" s="243" t="str">
        <f t="shared" si="957"/>
        <v/>
      </c>
      <c r="K3373" s="244"/>
      <c r="L3373" s="423"/>
      <c r="M3373" s="252"/>
      <c r="N3373" s="315">
        <f t="shared" si="962"/>
        <v>0</v>
      </c>
      <c r="O3373" s="424">
        <f t="shared" si="963"/>
        <v>0</v>
      </c>
      <c r="P3373" s="244"/>
      <c r="Q3373" s="661"/>
      <c r="R3373" s="665"/>
      <c r="S3373" s="665"/>
      <c r="T3373" s="665"/>
      <c r="U3373" s="665"/>
      <c r="V3373" s="665"/>
      <c r="W3373" s="709"/>
      <c r="X3373" s="313">
        <f t="shared" si="958"/>
        <v>0</v>
      </c>
    </row>
    <row r="3374" spans="2:24" ht="33" hidden="1" thickBot="1">
      <c r="B3374" s="136"/>
      <c r="C3374" s="137">
        <v>2990</v>
      </c>
      <c r="D3374" s="322" t="s">
        <v>1699</v>
      </c>
      <c r="E3374" s="702"/>
      <c r="F3374" s="449"/>
      <c r="G3374" s="245"/>
      <c r="H3374" s="245"/>
      <c r="I3374" s="476">
        <f t="shared" si="961"/>
        <v>0</v>
      </c>
      <c r="J3374" s="243" t="str">
        <f t="shared" si="957"/>
        <v/>
      </c>
      <c r="K3374" s="244"/>
      <c r="L3374" s="423"/>
      <c r="M3374" s="252"/>
      <c r="N3374" s="315">
        <f t="shared" si="962"/>
        <v>0</v>
      </c>
      <c r="O3374" s="424">
        <f t="shared" si="963"/>
        <v>0</v>
      </c>
      <c r="P3374" s="244"/>
      <c r="Q3374" s="661"/>
      <c r="R3374" s="665"/>
      <c r="S3374" s="665"/>
      <c r="T3374" s="665"/>
      <c r="U3374" s="665"/>
      <c r="V3374" s="665"/>
      <c r="W3374" s="709"/>
      <c r="X3374" s="313">
        <f t="shared" si="958"/>
        <v>0</v>
      </c>
    </row>
    <row r="3375" spans="2:24" ht="18.600000000000001" hidden="1" thickBot="1">
      <c r="B3375" s="136"/>
      <c r="C3375" s="137">
        <v>2991</v>
      </c>
      <c r="D3375" s="322" t="s">
        <v>241</v>
      </c>
      <c r="E3375" s="702"/>
      <c r="F3375" s="449"/>
      <c r="G3375" s="245"/>
      <c r="H3375" s="245"/>
      <c r="I3375" s="476">
        <f t="shared" si="961"/>
        <v>0</v>
      </c>
      <c r="J3375" s="243" t="str">
        <f t="shared" si="957"/>
        <v/>
      </c>
      <c r="K3375" s="244"/>
      <c r="L3375" s="423"/>
      <c r="M3375" s="252"/>
      <c r="N3375" s="315">
        <f t="shared" si="962"/>
        <v>0</v>
      </c>
      <c r="O3375" s="424">
        <f t="shared" si="963"/>
        <v>0</v>
      </c>
      <c r="P3375" s="244"/>
      <c r="Q3375" s="661"/>
      <c r="R3375" s="665"/>
      <c r="S3375" s="665"/>
      <c r="T3375" s="665"/>
      <c r="U3375" s="665"/>
      <c r="V3375" s="665"/>
      <c r="W3375" s="709"/>
      <c r="X3375" s="313">
        <f t="shared" si="958"/>
        <v>0</v>
      </c>
    </row>
    <row r="3376" spans="2:24" ht="18.600000000000001" hidden="1" thickBot="1">
      <c r="B3376" s="136"/>
      <c r="C3376" s="142">
        <v>2992</v>
      </c>
      <c r="D3376" s="154" t="s">
        <v>242</v>
      </c>
      <c r="E3376" s="702"/>
      <c r="F3376" s="449"/>
      <c r="G3376" s="245"/>
      <c r="H3376" s="245"/>
      <c r="I3376" s="476">
        <f t="shared" si="961"/>
        <v>0</v>
      </c>
      <c r="J3376" s="243" t="str">
        <f t="shared" ref="J3376:J3407" si="964">(IF($E3376&lt;&gt;0,$J$2,IF($I3376&lt;&gt;0,$J$2,"")))</f>
        <v/>
      </c>
      <c r="K3376" s="244"/>
      <c r="L3376" s="423"/>
      <c r="M3376" s="252"/>
      <c r="N3376" s="315">
        <f t="shared" si="962"/>
        <v>0</v>
      </c>
      <c r="O3376" s="424">
        <f t="shared" si="963"/>
        <v>0</v>
      </c>
      <c r="P3376" s="244"/>
      <c r="Q3376" s="661"/>
      <c r="R3376" s="665"/>
      <c r="S3376" s="665"/>
      <c r="T3376" s="665"/>
      <c r="U3376" s="665"/>
      <c r="V3376" s="665"/>
      <c r="W3376" s="709"/>
      <c r="X3376" s="313">
        <f t="shared" ref="X3376:X3407" si="965">T3376-U3376-V3376-W3376</f>
        <v>0</v>
      </c>
    </row>
    <row r="3377" spans="2:24" ht="18.600000000000001" hidden="1" thickBot="1">
      <c r="B3377" s="684">
        <v>3300</v>
      </c>
      <c r="C3377" s="948" t="s">
        <v>1738</v>
      </c>
      <c r="D3377" s="948"/>
      <c r="E3377" s="685"/>
      <c r="F3377" s="671">
        <v>0</v>
      </c>
      <c r="G3377" s="671">
        <v>0</v>
      </c>
      <c r="H3377" s="671">
        <v>0</v>
      </c>
      <c r="I3377" s="687">
        <f>SUM(I3378:I3382)</f>
        <v>0</v>
      </c>
      <c r="J3377" s="243" t="str">
        <f t="shared" si="964"/>
        <v/>
      </c>
      <c r="K3377" s="244"/>
      <c r="L3377" s="663"/>
      <c r="M3377" s="664"/>
      <c r="N3377" s="664"/>
      <c r="O3377" s="710"/>
      <c r="P3377" s="244"/>
      <c r="Q3377" s="663"/>
      <c r="R3377" s="664"/>
      <c r="S3377" s="664"/>
      <c r="T3377" s="664"/>
      <c r="U3377" s="664"/>
      <c r="V3377" s="664"/>
      <c r="W3377" s="710"/>
      <c r="X3377" s="313">
        <f t="shared" si="965"/>
        <v>0</v>
      </c>
    </row>
    <row r="3378" spans="2:24" ht="18.600000000000001" hidden="1" thickBot="1">
      <c r="B3378" s="143"/>
      <c r="C3378" s="144">
        <v>3301</v>
      </c>
      <c r="D3378" s="460" t="s">
        <v>243</v>
      </c>
      <c r="E3378" s="702"/>
      <c r="F3378" s="592">
        <v>0</v>
      </c>
      <c r="G3378" s="592">
        <v>0</v>
      </c>
      <c r="H3378" s="592">
        <v>0</v>
      </c>
      <c r="I3378" s="476">
        <f t="shared" ref="I3378:I3385" si="966">F3378+G3378+H3378</f>
        <v>0</v>
      </c>
      <c r="J3378" s="243" t="str">
        <f t="shared" si="964"/>
        <v/>
      </c>
      <c r="K3378" s="244"/>
      <c r="L3378" s="661"/>
      <c r="M3378" s="665"/>
      <c r="N3378" s="665"/>
      <c r="O3378" s="709"/>
      <c r="P3378" s="244"/>
      <c r="Q3378" s="661"/>
      <c r="R3378" s="665"/>
      <c r="S3378" s="665"/>
      <c r="T3378" s="665"/>
      <c r="U3378" s="665"/>
      <c r="V3378" s="665"/>
      <c r="W3378" s="709"/>
      <c r="X3378" s="313">
        <f t="shared" si="965"/>
        <v>0</v>
      </c>
    </row>
    <row r="3379" spans="2:24" ht="18.600000000000001" hidden="1" thickBot="1">
      <c r="B3379" s="143"/>
      <c r="C3379" s="168">
        <v>3302</v>
      </c>
      <c r="D3379" s="461" t="s">
        <v>1060</v>
      </c>
      <c r="E3379" s="702"/>
      <c r="F3379" s="592">
        <v>0</v>
      </c>
      <c r="G3379" s="592">
        <v>0</v>
      </c>
      <c r="H3379" s="592">
        <v>0</v>
      </c>
      <c r="I3379" s="476">
        <f t="shared" si="966"/>
        <v>0</v>
      </c>
      <c r="J3379" s="243" t="str">
        <f t="shared" si="964"/>
        <v/>
      </c>
      <c r="K3379" s="244"/>
      <c r="L3379" s="661"/>
      <c r="M3379" s="665"/>
      <c r="N3379" s="665"/>
      <c r="O3379" s="709"/>
      <c r="P3379" s="244"/>
      <c r="Q3379" s="661"/>
      <c r="R3379" s="665"/>
      <c r="S3379" s="665"/>
      <c r="T3379" s="665"/>
      <c r="U3379" s="665"/>
      <c r="V3379" s="665"/>
      <c r="W3379" s="709"/>
      <c r="X3379" s="313">
        <f t="shared" si="965"/>
        <v>0</v>
      </c>
    </row>
    <row r="3380" spans="2:24" ht="18.600000000000001" hidden="1" thickBot="1">
      <c r="B3380" s="143"/>
      <c r="C3380" s="166">
        <v>3304</v>
      </c>
      <c r="D3380" s="462" t="s">
        <v>245</v>
      </c>
      <c r="E3380" s="702"/>
      <c r="F3380" s="592">
        <v>0</v>
      </c>
      <c r="G3380" s="592">
        <v>0</v>
      </c>
      <c r="H3380" s="592">
        <v>0</v>
      </c>
      <c r="I3380" s="476">
        <f t="shared" si="966"/>
        <v>0</v>
      </c>
      <c r="J3380" s="243" t="str">
        <f t="shared" si="964"/>
        <v/>
      </c>
      <c r="K3380" s="244"/>
      <c r="L3380" s="661"/>
      <c r="M3380" s="665"/>
      <c r="N3380" s="665"/>
      <c r="O3380" s="709"/>
      <c r="P3380" s="244"/>
      <c r="Q3380" s="661"/>
      <c r="R3380" s="665"/>
      <c r="S3380" s="665"/>
      <c r="T3380" s="665"/>
      <c r="U3380" s="665"/>
      <c r="V3380" s="665"/>
      <c r="W3380" s="709"/>
      <c r="X3380" s="313">
        <f t="shared" si="965"/>
        <v>0</v>
      </c>
    </row>
    <row r="3381" spans="2:24" ht="47.4" hidden="1" thickBot="1">
      <c r="B3381" s="143"/>
      <c r="C3381" s="142">
        <v>3306</v>
      </c>
      <c r="D3381" s="463" t="s">
        <v>1883</v>
      </c>
      <c r="E3381" s="702"/>
      <c r="F3381" s="592">
        <v>0</v>
      </c>
      <c r="G3381" s="592">
        <v>0</v>
      </c>
      <c r="H3381" s="592">
        <v>0</v>
      </c>
      <c r="I3381" s="476">
        <f t="shared" si="966"/>
        <v>0</v>
      </c>
      <c r="J3381" s="243" t="str">
        <f t="shared" si="964"/>
        <v/>
      </c>
      <c r="K3381" s="244"/>
      <c r="L3381" s="661"/>
      <c r="M3381" s="665"/>
      <c r="N3381" s="665"/>
      <c r="O3381" s="709"/>
      <c r="P3381" s="244"/>
      <c r="Q3381" s="661"/>
      <c r="R3381" s="665"/>
      <c r="S3381" s="665"/>
      <c r="T3381" s="665"/>
      <c r="U3381" s="665"/>
      <c r="V3381" s="665"/>
      <c r="W3381" s="709"/>
      <c r="X3381" s="313">
        <f t="shared" si="965"/>
        <v>0</v>
      </c>
    </row>
    <row r="3382" spans="2:24" ht="18.600000000000001" hidden="1" thickBot="1">
      <c r="B3382" s="143"/>
      <c r="C3382" s="142">
        <v>3307</v>
      </c>
      <c r="D3382" s="463" t="s">
        <v>1771</v>
      </c>
      <c r="E3382" s="702"/>
      <c r="F3382" s="592">
        <v>0</v>
      </c>
      <c r="G3382" s="592">
        <v>0</v>
      </c>
      <c r="H3382" s="592">
        <v>0</v>
      </c>
      <c r="I3382" s="476">
        <f t="shared" si="966"/>
        <v>0</v>
      </c>
      <c r="J3382" s="243" t="str">
        <f t="shared" si="964"/>
        <v/>
      </c>
      <c r="K3382" s="244"/>
      <c r="L3382" s="661"/>
      <c r="M3382" s="665"/>
      <c r="N3382" s="665"/>
      <c r="O3382" s="709"/>
      <c r="P3382" s="244"/>
      <c r="Q3382" s="661"/>
      <c r="R3382" s="665"/>
      <c r="S3382" s="665"/>
      <c r="T3382" s="665"/>
      <c r="U3382" s="665"/>
      <c r="V3382" s="665"/>
      <c r="W3382" s="709"/>
      <c r="X3382" s="313">
        <f t="shared" si="965"/>
        <v>0</v>
      </c>
    </row>
    <row r="3383" spans="2:24" ht="18.600000000000001" hidden="1" thickBot="1">
      <c r="B3383" s="684">
        <v>3900</v>
      </c>
      <c r="C3383" s="949" t="s">
        <v>246</v>
      </c>
      <c r="D3383" s="950"/>
      <c r="E3383" s="685"/>
      <c r="F3383" s="671">
        <v>0</v>
      </c>
      <c r="G3383" s="671">
        <v>0</v>
      </c>
      <c r="H3383" s="671">
        <v>0</v>
      </c>
      <c r="I3383" s="690">
        <f t="shared" si="966"/>
        <v>0</v>
      </c>
      <c r="J3383" s="243" t="str">
        <f t="shared" si="964"/>
        <v/>
      </c>
      <c r="K3383" s="244"/>
      <c r="L3383" s="428"/>
      <c r="M3383" s="254"/>
      <c r="N3383" s="317">
        <f>I3383</f>
        <v>0</v>
      </c>
      <c r="O3383" s="424">
        <f>L3383+M3383-N3383</f>
        <v>0</v>
      </c>
      <c r="P3383" s="244"/>
      <c r="Q3383" s="428"/>
      <c r="R3383" s="254"/>
      <c r="S3383" s="429">
        <f>+IF(+(L3383+M3383)&gt;=I3383,+M3383,+(+I3383-L3383))</f>
        <v>0</v>
      </c>
      <c r="T3383" s="315">
        <f>Q3383+R3383-S3383</f>
        <v>0</v>
      </c>
      <c r="U3383" s="254"/>
      <c r="V3383" s="254"/>
      <c r="W3383" s="253"/>
      <c r="X3383" s="313">
        <f t="shared" si="965"/>
        <v>0</v>
      </c>
    </row>
    <row r="3384" spans="2:24" ht="18.600000000000001" hidden="1" thickBot="1">
      <c r="B3384" s="684">
        <v>4000</v>
      </c>
      <c r="C3384" s="951" t="s">
        <v>247</v>
      </c>
      <c r="D3384" s="951"/>
      <c r="E3384" s="685"/>
      <c r="F3384" s="688"/>
      <c r="G3384" s="689"/>
      <c r="H3384" s="689"/>
      <c r="I3384" s="690">
        <f t="shared" si="966"/>
        <v>0</v>
      </c>
      <c r="J3384" s="243" t="str">
        <f t="shared" si="964"/>
        <v/>
      </c>
      <c r="K3384" s="244"/>
      <c r="L3384" s="428"/>
      <c r="M3384" s="254"/>
      <c r="N3384" s="317">
        <f>I3384</f>
        <v>0</v>
      </c>
      <c r="O3384" s="424">
        <f>L3384+M3384-N3384</f>
        <v>0</v>
      </c>
      <c r="P3384" s="244"/>
      <c r="Q3384" s="663"/>
      <c r="R3384" s="664"/>
      <c r="S3384" s="664"/>
      <c r="T3384" s="665"/>
      <c r="U3384" s="664"/>
      <c r="V3384" s="664"/>
      <c r="W3384" s="709"/>
      <c r="X3384" s="313">
        <f t="shared" si="965"/>
        <v>0</v>
      </c>
    </row>
    <row r="3385" spans="2:24" ht="18.600000000000001" hidden="1" thickBot="1">
      <c r="B3385" s="684">
        <v>4100</v>
      </c>
      <c r="C3385" s="951" t="s">
        <v>248</v>
      </c>
      <c r="D3385" s="951"/>
      <c r="E3385" s="685"/>
      <c r="F3385" s="671">
        <v>0</v>
      </c>
      <c r="G3385" s="671">
        <v>0</v>
      </c>
      <c r="H3385" s="671">
        <v>0</v>
      </c>
      <c r="I3385" s="690">
        <f t="shared" si="966"/>
        <v>0</v>
      </c>
      <c r="J3385" s="243" t="str">
        <f t="shared" si="964"/>
        <v/>
      </c>
      <c r="K3385" s="244"/>
      <c r="L3385" s="663"/>
      <c r="M3385" s="664"/>
      <c r="N3385" s="664"/>
      <c r="O3385" s="710"/>
      <c r="P3385" s="244"/>
      <c r="Q3385" s="663"/>
      <c r="R3385" s="664"/>
      <c r="S3385" s="664"/>
      <c r="T3385" s="664"/>
      <c r="U3385" s="664"/>
      <c r="V3385" s="664"/>
      <c r="W3385" s="710"/>
      <c r="X3385" s="313">
        <f t="shared" si="965"/>
        <v>0</v>
      </c>
    </row>
    <row r="3386" spans="2:24" ht="18.600000000000001" hidden="1" thickBot="1">
      <c r="B3386" s="684">
        <v>4200</v>
      </c>
      <c r="C3386" s="948" t="s">
        <v>249</v>
      </c>
      <c r="D3386" s="966"/>
      <c r="E3386" s="685"/>
      <c r="F3386" s="686">
        <f>SUM(F3387:F3392)</f>
        <v>0</v>
      </c>
      <c r="G3386" s="687">
        <f>SUM(G3387:G3392)</f>
        <v>0</v>
      </c>
      <c r="H3386" s="687">
        <f>SUM(H3387:H3392)</f>
        <v>0</v>
      </c>
      <c r="I3386" s="687">
        <f>SUM(I3387:I3392)</f>
        <v>0</v>
      </c>
      <c r="J3386" s="243" t="str">
        <f t="shared" si="964"/>
        <v/>
      </c>
      <c r="K3386" s="244"/>
      <c r="L3386" s="316">
        <f>SUM(L3387:L3392)</f>
        <v>0</v>
      </c>
      <c r="M3386" s="317">
        <f>SUM(M3387:M3392)</f>
        <v>0</v>
      </c>
      <c r="N3386" s="425">
        <f>SUM(N3387:N3392)</f>
        <v>0</v>
      </c>
      <c r="O3386" s="426">
        <f>SUM(O3387:O3392)</f>
        <v>0</v>
      </c>
      <c r="P3386" s="244"/>
      <c r="Q3386" s="316">
        <f t="shared" ref="Q3386:W3386" si="967">SUM(Q3387:Q3392)</f>
        <v>0</v>
      </c>
      <c r="R3386" s="317">
        <f t="shared" si="967"/>
        <v>0</v>
      </c>
      <c r="S3386" s="317">
        <f t="shared" si="967"/>
        <v>0</v>
      </c>
      <c r="T3386" s="317">
        <f t="shared" si="967"/>
        <v>0</v>
      </c>
      <c r="U3386" s="317">
        <f t="shared" si="967"/>
        <v>0</v>
      </c>
      <c r="V3386" s="317">
        <f t="shared" si="967"/>
        <v>0</v>
      </c>
      <c r="W3386" s="426">
        <f t="shared" si="967"/>
        <v>0</v>
      </c>
      <c r="X3386" s="313">
        <f t="shared" si="965"/>
        <v>0</v>
      </c>
    </row>
    <row r="3387" spans="2:24" ht="18.600000000000001" hidden="1" thickBot="1">
      <c r="B3387" s="173"/>
      <c r="C3387" s="144">
        <v>4201</v>
      </c>
      <c r="D3387" s="138" t="s">
        <v>250</v>
      </c>
      <c r="E3387" s="702"/>
      <c r="F3387" s="449"/>
      <c r="G3387" s="245"/>
      <c r="H3387" s="245"/>
      <c r="I3387" s="476">
        <f t="shared" ref="I3387:I3392" si="968">F3387+G3387+H3387</f>
        <v>0</v>
      </c>
      <c r="J3387" s="243" t="str">
        <f t="shared" si="964"/>
        <v/>
      </c>
      <c r="K3387" s="244"/>
      <c r="L3387" s="423"/>
      <c r="M3387" s="252"/>
      <c r="N3387" s="315">
        <f t="shared" ref="N3387:N3392" si="969">I3387</f>
        <v>0</v>
      </c>
      <c r="O3387" s="424">
        <f t="shared" ref="O3387:O3392" si="970">L3387+M3387-N3387</f>
        <v>0</v>
      </c>
      <c r="P3387" s="244"/>
      <c r="Q3387" s="423"/>
      <c r="R3387" s="252"/>
      <c r="S3387" s="429">
        <f t="shared" ref="S3387:S3392" si="971">+IF(+(L3387+M3387)&gt;=I3387,+M3387,+(+I3387-L3387))</f>
        <v>0</v>
      </c>
      <c r="T3387" s="315">
        <f t="shared" ref="T3387:T3392" si="972">Q3387+R3387-S3387</f>
        <v>0</v>
      </c>
      <c r="U3387" s="252"/>
      <c r="V3387" s="252"/>
      <c r="W3387" s="253"/>
      <c r="X3387" s="313">
        <f t="shared" si="965"/>
        <v>0</v>
      </c>
    </row>
    <row r="3388" spans="2:24" ht="18.600000000000001" hidden="1" thickBot="1">
      <c r="B3388" s="173"/>
      <c r="C3388" s="137">
        <v>4202</v>
      </c>
      <c r="D3388" s="139" t="s">
        <v>251</v>
      </c>
      <c r="E3388" s="702"/>
      <c r="F3388" s="449"/>
      <c r="G3388" s="245"/>
      <c r="H3388" s="245"/>
      <c r="I3388" s="476">
        <f t="shared" si="968"/>
        <v>0</v>
      </c>
      <c r="J3388" s="243" t="str">
        <f t="shared" si="964"/>
        <v/>
      </c>
      <c r="K3388" s="244"/>
      <c r="L3388" s="423"/>
      <c r="M3388" s="252"/>
      <c r="N3388" s="315">
        <f t="shared" si="969"/>
        <v>0</v>
      </c>
      <c r="O3388" s="424">
        <f t="shared" si="970"/>
        <v>0</v>
      </c>
      <c r="P3388" s="244"/>
      <c r="Q3388" s="423"/>
      <c r="R3388" s="252"/>
      <c r="S3388" s="429">
        <f t="shared" si="971"/>
        <v>0</v>
      </c>
      <c r="T3388" s="315">
        <f t="shared" si="972"/>
        <v>0</v>
      </c>
      <c r="U3388" s="252"/>
      <c r="V3388" s="252"/>
      <c r="W3388" s="253"/>
      <c r="X3388" s="313">
        <f t="shared" si="965"/>
        <v>0</v>
      </c>
    </row>
    <row r="3389" spans="2:24" ht="18.600000000000001" hidden="1" thickBot="1">
      <c r="B3389" s="173"/>
      <c r="C3389" s="137">
        <v>4214</v>
      </c>
      <c r="D3389" s="139" t="s">
        <v>252</v>
      </c>
      <c r="E3389" s="702"/>
      <c r="F3389" s="449"/>
      <c r="G3389" s="245"/>
      <c r="H3389" s="245"/>
      <c r="I3389" s="476">
        <f t="shared" si="968"/>
        <v>0</v>
      </c>
      <c r="J3389" s="243" t="str">
        <f t="shared" si="964"/>
        <v/>
      </c>
      <c r="K3389" s="244"/>
      <c r="L3389" s="423"/>
      <c r="M3389" s="252"/>
      <c r="N3389" s="315">
        <f t="shared" si="969"/>
        <v>0</v>
      </c>
      <c r="O3389" s="424">
        <f t="shared" si="970"/>
        <v>0</v>
      </c>
      <c r="P3389" s="244"/>
      <c r="Q3389" s="423"/>
      <c r="R3389" s="252"/>
      <c r="S3389" s="429">
        <f t="shared" si="971"/>
        <v>0</v>
      </c>
      <c r="T3389" s="315">
        <f t="shared" si="972"/>
        <v>0</v>
      </c>
      <c r="U3389" s="252"/>
      <c r="V3389" s="252"/>
      <c r="W3389" s="253"/>
      <c r="X3389" s="313">
        <f t="shared" si="965"/>
        <v>0</v>
      </c>
    </row>
    <row r="3390" spans="2:24" ht="18.600000000000001" hidden="1" thickBot="1">
      <c r="B3390" s="173"/>
      <c r="C3390" s="137">
        <v>4217</v>
      </c>
      <c r="D3390" s="139" t="s">
        <v>253</v>
      </c>
      <c r="E3390" s="702"/>
      <c r="F3390" s="449"/>
      <c r="G3390" s="245"/>
      <c r="H3390" s="245"/>
      <c r="I3390" s="476">
        <f t="shared" si="968"/>
        <v>0</v>
      </c>
      <c r="J3390" s="243" t="str">
        <f t="shared" si="964"/>
        <v/>
      </c>
      <c r="K3390" s="244"/>
      <c r="L3390" s="423"/>
      <c r="M3390" s="252"/>
      <c r="N3390" s="315">
        <f t="shared" si="969"/>
        <v>0</v>
      </c>
      <c r="O3390" s="424">
        <f t="shared" si="970"/>
        <v>0</v>
      </c>
      <c r="P3390" s="244"/>
      <c r="Q3390" s="423"/>
      <c r="R3390" s="252"/>
      <c r="S3390" s="429">
        <f t="shared" si="971"/>
        <v>0</v>
      </c>
      <c r="T3390" s="315">
        <f t="shared" si="972"/>
        <v>0</v>
      </c>
      <c r="U3390" s="252"/>
      <c r="V3390" s="252"/>
      <c r="W3390" s="253"/>
      <c r="X3390" s="313">
        <f t="shared" si="965"/>
        <v>0</v>
      </c>
    </row>
    <row r="3391" spans="2:24" ht="18.600000000000001" hidden="1" thickBot="1">
      <c r="B3391" s="173"/>
      <c r="C3391" s="137">
        <v>4218</v>
      </c>
      <c r="D3391" s="145" t="s">
        <v>254</v>
      </c>
      <c r="E3391" s="702"/>
      <c r="F3391" s="449"/>
      <c r="G3391" s="245"/>
      <c r="H3391" s="245"/>
      <c r="I3391" s="476">
        <f t="shared" si="968"/>
        <v>0</v>
      </c>
      <c r="J3391" s="243" t="str">
        <f t="shared" si="964"/>
        <v/>
      </c>
      <c r="K3391" s="244"/>
      <c r="L3391" s="423"/>
      <c r="M3391" s="252"/>
      <c r="N3391" s="315">
        <f t="shared" si="969"/>
        <v>0</v>
      </c>
      <c r="O3391" s="424">
        <f t="shared" si="970"/>
        <v>0</v>
      </c>
      <c r="P3391" s="244"/>
      <c r="Q3391" s="423"/>
      <c r="R3391" s="252"/>
      <c r="S3391" s="429">
        <f t="shared" si="971"/>
        <v>0</v>
      </c>
      <c r="T3391" s="315">
        <f t="shared" si="972"/>
        <v>0</v>
      </c>
      <c r="U3391" s="252"/>
      <c r="V3391" s="252"/>
      <c r="W3391" s="253"/>
      <c r="X3391" s="313">
        <f t="shared" si="965"/>
        <v>0</v>
      </c>
    </row>
    <row r="3392" spans="2:24" ht="18.600000000000001" hidden="1" thickBot="1">
      <c r="B3392" s="173"/>
      <c r="C3392" s="137">
        <v>4219</v>
      </c>
      <c r="D3392" s="156" t="s">
        <v>255</v>
      </c>
      <c r="E3392" s="702"/>
      <c r="F3392" s="449"/>
      <c r="G3392" s="245"/>
      <c r="H3392" s="245"/>
      <c r="I3392" s="476">
        <f t="shared" si="968"/>
        <v>0</v>
      </c>
      <c r="J3392" s="243" t="str">
        <f t="shared" si="964"/>
        <v/>
      </c>
      <c r="K3392" s="244"/>
      <c r="L3392" s="423"/>
      <c r="M3392" s="252"/>
      <c r="N3392" s="315">
        <f t="shared" si="969"/>
        <v>0</v>
      </c>
      <c r="O3392" s="424">
        <f t="shared" si="970"/>
        <v>0</v>
      </c>
      <c r="P3392" s="244"/>
      <c r="Q3392" s="423"/>
      <c r="R3392" s="252"/>
      <c r="S3392" s="429">
        <f t="shared" si="971"/>
        <v>0</v>
      </c>
      <c r="T3392" s="315">
        <f t="shared" si="972"/>
        <v>0</v>
      </c>
      <c r="U3392" s="252"/>
      <c r="V3392" s="252"/>
      <c r="W3392" s="253"/>
      <c r="X3392" s="313">
        <f t="shared" si="965"/>
        <v>0</v>
      </c>
    </row>
    <row r="3393" spans="2:24" ht="18.600000000000001" hidden="1" thickBot="1">
      <c r="B3393" s="684">
        <v>4300</v>
      </c>
      <c r="C3393" s="946" t="s">
        <v>1683</v>
      </c>
      <c r="D3393" s="946"/>
      <c r="E3393" s="685"/>
      <c r="F3393" s="686">
        <f>SUM(F3394:F3396)</f>
        <v>0</v>
      </c>
      <c r="G3393" s="687">
        <f>SUM(G3394:G3396)</f>
        <v>0</v>
      </c>
      <c r="H3393" s="687">
        <f>SUM(H3394:H3396)</f>
        <v>0</v>
      </c>
      <c r="I3393" s="687">
        <f>SUM(I3394:I3396)</f>
        <v>0</v>
      </c>
      <c r="J3393" s="243" t="str">
        <f t="shared" si="964"/>
        <v/>
      </c>
      <c r="K3393" s="244"/>
      <c r="L3393" s="316">
        <f>SUM(L3394:L3396)</f>
        <v>0</v>
      </c>
      <c r="M3393" s="317">
        <f>SUM(M3394:M3396)</f>
        <v>0</v>
      </c>
      <c r="N3393" s="425">
        <f>SUM(N3394:N3396)</f>
        <v>0</v>
      </c>
      <c r="O3393" s="426">
        <f>SUM(O3394:O3396)</f>
        <v>0</v>
      </c>
      <c r="P3393" s="244"/>
      <c r="Q3393" s="316">
        <f t="shared" ref="Q3393:W3393" si="973">SUM(Q3394:Q3396)</f>
        <v>0</v>
      </c>
      <c r="R3393" s="317">
        <f t="shared" si="973"/>
        <v>0</v>
      </c>
      <c r="S3393" s="317">
        <f t="shared" si="973"/>
        <v>0</v>
      </c>
      <c r="T3393" s="317">
        <f t="shared" si="973"/>
        <v>0</v>
      </c>
      <c r="U3393" s="317">
        <f t="shared" si="973"/>
        <v>0</v>
      </c>
      <c r="V3393" s="317">
        <f t="shared" si="973"/>
        <v>0</v>
      </c>
      <c r="W3393" s="426">
        <f t="shared" si="973"/>
        <v>0</v>
      </c>
      <c r="X3393" s="313">
        <f t="shared" si="965"/>
        <v>0</v>
      </c>
    </row>
    <row r="3394" spans="2:24" ht="18.600000000000001" hidden="1" thickBot="1">
      <c r="B3394" s="173"/>
      <c r="C3394" s="144">
        <v>4301</v>
      </c>
      <c r="D3394" s="163" t="s">
        <v>256</v>
      </c>
      <c r="E3394" s="702"/>
      <c r="F3394" s="449"/>
      <c r="G3394" s="245"/>
      <c r="H3394" s="245"/>
      <c r="I3394" s="476">
        <f t="shared" ref="I3394:I3399" si="974">F3394+G3394+H3394</f>
        <v>0</v>
      </c>
      <c r="J3394" s="243" t="str">
        <f t="shared" si="964"/>
        <v/>
      </c>
      <c r="K3394" s="244"/>
      <c r="L3394" s="423"/>
      <c r="M3394" s="252"/>
      <c r="N3394" s="315">
        <f t="shared" ref="N3394:N3399" si="975">I3394</f>
        <v>0</v>
      </c>
      <c r="O3394" s="424">
        <f t="shared" ref="O3394:O3399" si="976">L3394+M3394-N3394</f>
        <v>0</v>
      </c>
      <c r="P3394" s="244"/>
      <c r="Q3394" s="423"/>
      <c r="R3394" s="252"/>
      <c r="S3394" s="429">
        <f t="shared" ref="S3394:S3399" si="977">+IF(+(L3394+M3394)&gt;=I3394,+M3394,+(+I3394-L3394))</f>
        <v>0</v>
      </c>
      <c r="T3394" s="315">
        <f t="shared" ref="T3394:T3399" si="978">Q3394+R3394-S3394</f>
        <v>0</v>
      </c>
      <c r="U3394" s="252"/>
      <c r="V3394" s="252"/>
      <c r="W3394" s="253"/>
      <c r="X3394" s="313">
        <f t="shared" si="965"/>
        <v>0</v>
      </c>
    </row>
    <row r="3395" spans="2:24" ht="18.600000000000001" hidden="1" thickBot="1">
      <c r="B3395" s="173"/>
      <c r="C3395" s="137">
        <v>4302</v>
      </c>
      <c r="D3395" s="139" t="s">
        <v>1061</v>
      </c>
      <c r="E3395" s="702"/>
      <c r="F3395" s="449"/>
      <c r="G3395" s="245"/>
      <c r="H3395" s="245"/>
      <c r="I3395" s="476">
        <f t="shared" si="974"/>
        <v>0</v>
      </c>
      <c r="J3395" s="243" t="str">
        <f t="shared" si="964"/>
        <v/>
      </c>
      <c r="K3395" s="244"/>
      <c r="L3395" s="423"/>
      <c r="M3395" s="252"/>
      <c r="N3395" s="315">
        <f t="shared" si="975"/>
        <v>0</v>
      </c>
      <c r="O3395" s="424">
        <f t="shared" si="976"/>
        <v>0</v>
      </c>
      <c r="P3395" s="244"/>
      <c r="Q3395" s="423"/>
      <c r="R3395" s="252"/>
      <c r="S3395" s="429">
        <f t="shared" si="977"/>
        <v>0</v>
      </c>
      <c r="T3395" s="315">
        <f t="shared" si="978"/>
        <v>0</v>
      </c>
      <c r="U3395" s="252"/>
      <c r="V3395" s="252"/>
      <c r="W3395" s="253"/>
      <c r="X3395" s="313">
        <f t="shared" si="965"/>
        <v>0</v>
      </c>
    </row>
    <row r="3396" spans="2:24" ht="18.600000000000001" hidden="1" thickBot="1">
      <c r="B3396" s="173"/>
      <c r="C3396" s="142">
        <v>4309</v>
      </c>
      <c r="D3396" s="148" t="s">
        <v>258</v>
      </c>
      <c r="E3396" s="702"/>
      <c r="F3396" s="449"/>
      <c r="G3396" s="245"/>
      <c r="H3396" s="245"/>
      <c r="I3396" s="476">
        <f t="shared" si="974"/>
        <v>0</v>
      </c>
      <c r="J3396" s="243" t="str">
        <f t="shared" si="964"/>
        <v/>
      </c>
      <c r="K3396" s="244"/>
      <c r="L3396" s="423"/>
      <c r="M3396" s="252"/>
      <c r="N3396" s="315">
        <f t="shared" si="975"/>
        <v>0</v>
      </c>
      <c r="O3396" s="424">
        <f t="shared" si="976"/>
        <v>0</v>
      </c>
      <c r="P3396" s="244"/>
      <c r="Q3396" s="423"/>
      <c r="R3396" s="252"/>
      <c r="S3396" s="429">
        <f t="shared" si="977"/>
        <v>0</v>
      </c>
      <c r="T3396" s="315">
        <f t="shared" si="978"/>
        <v>0</v>
      </c>
      <c r="U3396" s="252"/>
      <c r="V3396" s="252"/>
      <c r="W3396" s="253"/>
      <c r="X3396" s="313">
        <f t="shared" si="965"/>
        <v>0</v>
      </c>
    </row>
    <row r="3397" spans="2:24" ht="18.600000000000001" hidden="1" thickBot="1">
      <c r="B3397" s="684">
        <v>4400</v>
      </c>
      <c r="C3397" s="949" t="s">
        <v>1684</v>
      </c>
      <c r="D3397" s="949"/>
      <c r="E3397" s="685"/>
      <c r="F3397" s="688"/>
      <c r="G3397" s="689"/>
      <c r="H3397" s="689"/>
      <c r="I3397" s="690">
        <f t="shared" si="974"/>
        <v>0</v>
      </c>
      <c r="J3397" s="243" t="str">
        <f t="shared" si="964"/>
        <v/>
      </c>
      <c r="K3397" s="244"/>
      <c r="L3397" s="428"/>
      <c r="M3397" s="254"/>
      <c r="N3397" s="317">
        <f t="shared" si="975"/>
        <v>0</v>
      </c>
      <c r="O3397" s="424">
        <f t="shared" si="976"/>
        <v>0</v>
      </c>
      <c r="P3397" s="244"/>
      <c r="Q3397" s="428"/>
      <c r="R3397" s="254"/>
      <c r="S3397" s="429">
        <f t="shared" si="977"/>
        <v>0</v>
      </c>
      <c r="T3397" s="315">
        <f t="shared" si="978"/>
        <v>0</v>
      </c>
      <c r="U3397" s="254"/>
      <c r="V3397" s="254"/>
      <c r="W3397" s="253"/>
      <c r="X3397" s="313">
        <f t="shared" si="965"/>
        <v>0</v>
      </c>
    </row>
    <row r="3398" spans="2:24" ht="18.600000000000001" thickBot="1">
      <c r="B3398" s="684">
        <v>4500</v>
      </c>
      <c r="C3398" s="951" t="s">
        <v>1685</v>
      </c>
      <c r="D3398" s="951"/>
      <c r="E3398" s="685"/>
      <c r="F3398" s="688">
        <v>66976</v>
      </c>
      <c r="G3398" s="689"/>
      <c r="H3398" s="689"/>
      <c r="I3398" s="690">
        <f t="shared" si="974"/>
        <v>66976</v>
      </c>
      <c r="J3398" s="243">
        <f t="shared" si="964"/>
        <v>1</v>
      </c>
      <c r="K3398" s="244"/>
      <c r="L3398" s="428"/>
      <c r="M3398" s="254"/>
      <c r="N3398" s="317">
        <f t="shared" si="975"/>
        <v>66976</v>
      </c>
      <c r="O3398" s="424">
        <f t="shared" si="976"/>
        <v>-66976</v>
      </c>
      <c r="P3398" s="244"/>
      <c r="Q3398" s="428"/>
      <c r="R3398" s="254"/>
      <c r="S3398" s="429">
        <f t="shared" si="977"/>
        <v>66976</v>
      </c>
      <c r="T3398" s="315">
        <f t="shared" si="978"/>
        <v>-66976</v>
      </c>
      <c r="U3398" s="254"/>
      <c r="V3398" s="254"/>
      <c r="W3398" s="253"/>
      <c r="X3398" s="313">
        <f t="shared" si="965"/>
        <v>-66976</v>
      </c>
    </row>
    <row r="3399" spans="2:24" ht="18.600000000000001" hidden="1" thickBot="1">
      <c r="B3399" s="684">
        <v>4600</v>
      </c>
      <c r="C3399" s="952" t="s">
        <v>259</v>
      </c>
      <c r="D3399" s="953"/>
      <c r="E3399" s="685"/>
      <c r="F3399" s="688"/>
      <c r="G3399" s="689"/>
      <c r="H3399" s="689"/>
      <c r="I3399" s="690">
        <f t="shared" si="974"/>
        <v>0</v>
      </c>
      <c r="J3399" s="243" t="str">
        <f t="shared" si="964"/>
        <v/>
      </c>
      <c r="K3399" s="244"/>
      <c r="L3399" s="428"/>
      <c r="M3399" s="254"/>
      <c r="N3399" s="317">
        <f t="shared" si="975"/>
        <v>0</v>
      </c>
      <c r="O3399" s="424">
        <f t="shared" si="976"/>
        <v>0</v>
      </c>
      <c r="P3399" s="244"/>
      <c r="Q3399" s="428"/>
      <c r="R3399" s="254"/>
      <c r="S3399" s="429">
        <f t="shared" si="977"/>
        <v>0</v>
      </c>
      <c r="T3399" s="315">
        <f t="shared" si="978"/>
        <v>0</v>
      </c>
      <c r="U3399" s="254"/>
      <c r="V3399" s="254"/>
      <c r="W3399" s="253"/>
      <c r="X3399" s="313">
        <f t="shared" si="965"/>
        <v>0</v>
      </c>
    </row>
    <row r="3400" spans="2:24" ht="18.600000000000001" hidden="1" thickBot="1">
      <c r="B3400" s="684">
        <v>4900</v>
      </c>
      <c r="C3400" s="948" t="s">
        <v>289</v>
      </c>
      <c r="D3400" s="948"/>
      <c r="E3400" s="685"/>
      <c r="F3400" s="686">
        <f>+F3401+F3402</f>
        <v>0</v>
      </c>
      <c r="G3400" s="687">
        <f>+G3401+G3402</f>
        <v>0</v>
      </c>
      <c r="H3400" s="687">
        <f>+H3401+H3402</f>
        <v>0</v>
      </c>
      <c r="I3400" s="687">
        <f>+I3401+I3402</f>
        <v>0</v>
      </c>
      <c r="J3400" s="243" t="str">
        <f t="shared" si="964"/>
        <v/>
      </c>
      <c r="K3400" s="244"/>
      <c r="L3400" s="663"/>
      <c r="M3400" s="664"/>
      <c r="N3400" s="664"/>
      <c r="O3400" s="710"/>
      <c r="P3400" s="244"/>
      <c r="Q3400" s="663"/>
      <c r="R3400" s="664"/>
      <c r="S3400" s="664"/>
      <c r="T3400" s="664"/>
      <c r="U3400" s="664"/>
      <c r="V3400" s="664"/>
      <c r="W3400" s="710"/>
      <c r="X3400" s="313">
        <f t="shared" si="965"/>
        <v>0</v>
      </c>
    </row>
    <row r="3401" spans="2:24" ht="18.600000000000001" hidden="1" thickBot="1">
      <c r="B3401" s="173"/>
      <c r="C3401" s="144">
        <v>4901</v>
      </c>
      <c r="D3401" s="174" t="s">
        <v>290</v>
      </c>
      <c r="E3401" s="702"/>
      <c r="F3401" s="449"/>
      <c r="G3401" s="245"/>
      <c r="H3401" s="245"/>
      <c r="I3401" s="476">
        <f>F3401+G3401+H3401</f>
        <v>0</v>
      </c>
      <c r="J3401" s="243" t="str">
        <f t="shared" si="964"/>
        <v/>
      </c>
      <c r="K3401" s="244"/>
      <c r="L3401" s="661"/>
      <c r="M3401" s="665"/>
      <c r="N3401" s="665"/>
      <c r="O3401" s="709"/>
      <c r="P3401" s="244"/>
      <c r="Q3401" s="661"/>
      <c r="R3401" s="665"/>
      <c r="S3401" s="665"/>
      <c r="T3401" s="665"/>
      <c r="U3401" s="665"/>
      <c r="V3401" s="665"/>
      <c r="W3401" s="709"/>
      <c r="X3401" s="313">
        <f t="shared" si="965"/>
        <v>0</v>
      </c>
    </row>
    <row r="3402" spans="2:24" ht="18.600000000000001" hidden="1" thickBot="1">
      <c r="B3402" s="173"/>
      <c r="C3402" s="142">
        <v>4902</v>
      </c>
      <c r="D3402" s="148" t="s">
        <v>291</v>
      </c>
      <c r="E3402" s="702"/>
      <c r="F3402" s="449"/>
      <c r="G3402" s="245"/>
      <c r="H3402" s="245"/>
      <c r="I3402" s="476">
        <f>F3402+G3402+H3402</f>
        <v>0</v>
      </c>
      <c r="J3402" s="243" t="str">
        <f t="shared" si="964"/>
        <v/>
      </c>
      <c r="K3402" s="244"/>
      <c r="L3402" s="661"/>
      <c r="M3402" s="665"/>
      <c r="N3402" s="665"/>
      <c r="O3402" s="709"/>
      <c r="P3402" s="244"/>
      <c r="Q3402" s="661"/>
      <c r="R3402" s="665"/>
      <c r="S3402" s="665"/>
      <c r="T3402" s="665"/>
      <c r="U3402" s="665"/>
      <c r="V3402" s="665"/>
      <c r="W3402" s="709"/>
      <c r="X3402" s="313">
        <f t="shared" si="965"/>
        <v>0</v>
      </c>
    </row>
    <row r="3403" spans="2:24" ht="18.600000000000001" hidden="1" thickBot="1">
      <c r="B3403" s="691">
        <v>5100</v>
      </c>
      <c r="C3403" s="963" t="s">
        <v>260</v>
      </c>
      <c r="D3403" s="963"/>
      <c r="E3403" s="692"/>
      <c r="F3403" s="693"/>
      <c r="G3403" s="694"/>
      <c r="H3403" s="694"/>
      <c r="I3403" s="690">
        <f>F3403+G3403+H3403</f>
        <v>0</v>
      </c>
      <c r="J3403" s="243" t="str">
        <f t="shared" si="964"/>
        <v/>
      </c>
      <c r="K3403" s="244"/>
      <c r="L3403" s="430"/>
      <c r="M3403" s="431"/>
      <c r="N3403" s="327">
        <f>I3403</f>
        <v>0</v>
      </c>
      <c r="O3403" s="424">
        <f>L3403+M3403-N3403</f>
        <v>0</v>
      </c>
      <c r="P3403" s="244"/>
      <c r="Q3403" s="430"/>
      <c r="R3403" s="431"/>
      <c r="S3403" s="429">
        <f>+IF(+(L3403+M3403)&gt;=I3403,+M3403,+(+I3403-L3403))</f>
        <v>0</v>
      </c>
      <c r="T3403" s="315">
        <f>Q3403+R3403-S3403</f>
        <v>0</v>
      </c>
      <c r="U3403" s="431"/>
      <c r="V3403" s="431"/>
      <c r="W3403" s="253"/>
      <c r="X3403" s="313">
        <f t="shared" si="965"/>
        <v>0</v>
      </c>
    </row>
    <row r="3404" spans="2:24" ht="18.600000000000001" hidden="1" thickBot="1">
      <c r="B3404" s="691">
        <v>5200</v>
      </c>
      <c r="C3404" s="947" t="s">
        <v>261</v>
      </c>
      <c r="D3404" s="947"/>
      <c r="E3404" s="692"/>
      <c r="F3404" s="695">
        <f>SUM(F3405:F3411)</f>
        <v>0</v>
      </c>
      <c r="G3404" s="696">
        <f>SUM(G3405:G3411)</f>
        <v>0</v>
      </c>
      <c r="H3404" s="696">
        <f>SUM(H3405:H3411)</f>
        <v>0</v>
      </c>
      <c r="I3404" s="696">
        <f>SUM(I3405:I3411)</f>
        <v>0</v>
      </c>
      <c r="J3404" s="243" t="str">
        <f t="shared" si="964"/>
        <v/>
      </c>
      <c r="K3404" s="244"/>
      <c r="L3404" s="326">
        <f>SUM(L3405:L3411)</f>
        <v>0</v>
      </c>
      <c r="M3404" s="327">
        <f>SUM(M3405:M3411)</f>
        <v>0</v>
      </c>
      <c r="N3404" s="432">
        <f>SUM(N3405:N3411)</f>
        <v>0</v>
      </c>
      <c r="O3404" s="433">
        <f>SUM(O3405:O3411)</f>
        <v>0</v>
      </c>
      <c r="P3404" s="244"/>
      <c r="Q3404" s="326">
        <f t="shared" ref="Q3404:W3404" si="979">SUM(Q3405:Q3411)</f>
        <v>0</v>
      </c>
      <c r="R3404" s="327">
        <f t="shared" si="979"/>
        <v>0</v>
      </c>
      <c r="S3404" s="327">
        <f t="shared" si="979"/>
        <v>0</v>
      </c>
      <c r="T3404" s="327">
        <f t="shared" si="979"/>
        <v>0</v>
      </c>
      <c r="U3404" s="327">
        <f t="shared" si="979"/>
        <v>0</v>
      </c>
      <c r="V3404" s="327">
        <f t="shared" si="979"/>
        <v>0</v>
      </c>
      <c r="W3404" s="433">
        <f t="shared" si="979"/>
        <v>0</v>
      </c>
      <c r="X3404" s="313">
        <f t="shared" si="965"/>
        <v>0</v>
      </c>
    </row>
    <row r="3405" spans="2:24" ht="18.600000000000001" hidden="1" thickBot="1">
      <c r="B3405" s="175"/>
      <c r="C3405" s="176">
        <v>5201</v>
      </c>
      <c r="D3405" s="177" t="s">
        <v>262</v>
      </c>
      <c r="E3405" s="703"/>
      <c r="F3405" s="473"/>
      <c r="G3405" s="434"/>
      <c r="H3405" s="434"/>
      <c r="I3405" s="476">
        <f t="shared" ref="I3405:I3411" si="980">F3405+G3405+H3405</f>
        <v>0</v>
      </c>
      <c r="J3405" s="243" t="str">
        <f t="shared" si="964"/>
        <v/>
      </c>
      <c r="K3405" s="244"/>
      <c r="L3405" s="435"/>
      <c r="M3405" s="436"/>
      <c r="N3405" s="330">
        <f t="shared" ref="N3405:N3411" si="981">I3405</f>
        <v>0</v>
      </c>
      <c r="O3405" s="424">
        <f t="shared" ref="O3405:O3411" si="982">L3405+M3405-N3405</f>
        <v>0</v>
      </c>
      <c r="P3405" s="244"/>
      <c r="Q3405" s="435"/>
      <c r="R3405" s="436"/>
      <c r="S3405" s="429">
        <f t="shared" ref="S3405:S3411" si="983">+IF(+(L3405+M3405)&gt;=I3405,+M3405,+(+I3405-L3405))</f>
        <v>0</v>
      </c>
      <c r="T3405" s="315">
        <f t="shared" ref="T3405:T3411" si="984">Q3405+R3405-S3405</f>
        <v>0</v>
      </c>
      <c r="U3405" s="436"/>
      <c r="V3405" s="436"/>
      <c r="W3405" s="253"/>
      <c r="X3405" s="313">
        <f t="shared" si="965"/>
        <v>0</v>
      </c>
    </row>
    <row r="3406" spans="2:24" ht="18.600000000000001" hidden="1" thickBot="1">
      <c r="B3406" s="175"/>
      <c r="C3406" s="178">
        <v>5202</v>
      </c>
      <c r="D3406" s="179" t="s">
        <v>263</v>
      </c>
      <c r="E3406" s="703"/>
      <c r="F3406" s="473"/>
      <c r="G3406" s="434"/>
      <c r="H3406" s="434"/>
      <c r="I3406" s="476">
        <f t="shared" si="980"/>
        <v>0</v>
      </c>
      <c r="J3406" s="243" t="str">
        <f t="shared" si="964"/>
        <v/>
      </c>
      <c r="K3406" s="244"/>
      <c r="L3406" s="435"/>
      <c r="M3406" s="436"/>
      <c r="N3406" s="330">
        <f t="shared" si="981"/>
        <v>0</v>
      </c>
      <c r="O3406" s="424">
        <f t="shared" si="982"/>
        <v>0</v>
      </c>
      <c r="P3406" s="244"/>
      <c r="Q3406" s="435"/>
      <c r="R3406" s="436"/>
      <c r="S3406" s="429">
        <f t="shared" si="983"/>
        <v>0</v>
      </c>
      <c r="T3406" s="315">
        <f t="shared" si="984"/>
        <v>0</v>
      </c>
      <c r="U3406" s="436"/>
      <c r="V3406" s="436"/>
      <c r="W3406" s="253"/>
      <c r="X3406" s="313">
        <f t="shared" si="965"/>
        <v>0</v>
      </c>
    </row>
    <row r="3407" spans="2:24" ht="18.600000000000001" hidden="1" thickBot="1">
      <c r="B3407" s="175"/>
      <c r="C3407" s="178">
        <v>5203</v>
      </c>
      <c r="D3407" s="179" t="s">
        <v>923</v>
      </c>
      <c r="E3407" s="703"/>
      <c r="F3407" s="473"/>
      <c r="G3407" s="434"/>
      <c r="H3407" s="434"/>
      <c r="I3407" s="476">
        <f t="shared" si="980"/>
        <v>0</v>
      </c>
      <c r="J3407" s="243" t="str">
        <f t="shared" si="964"/>
        <v/>
      </c>
      <c r="K3407" s="244"/>
      <c r="L3407" s="435"/>
      <c r="M3407" s="436"/>
      <c r="N3407" s="330">
        <f t="shared" si="981"/>
        <v>0</v>
      </c>
      <c r="O3407" s="424">
        <f t="shared" si="982"/>
        <v>0</v>
      </c>
      <c r="P3407" s="244"/>
      <c r="Q3407" s="435"/>
      <c r="R3407" s="436"/>
      <c r="S3407" s="429">
        <f t="shared" si="983"/>
        <v>0</v>
      </c>
      <c r="T3407" s="315">
        <f t="shared" si="984"/>
        <v>0</v>
      </c>
      <c r="U3407" s="436"/>
      <c r="V3407" s="436"/>
      <c r="W3407" s="253"/>
      <c r="X3407" s="313">
        <f t="shared" si="965"/>
        <v>0</v>
      </c>
    </row>
    <row r="3408" spans="2:24" ht="18.600000000000001" hidden="1" thickBot="1">
      <c r="B3408" s="175"/>
      <c r="C3408" s="178">
        <v>5204</v>
      </c>
      <c r="D3408" s="179" t="s">
        <v>924</v>
      </c>
      <c r="E3408" s="703"/>
      <c r="F3408" s="473"/>
      <c r="G3408" s="434"/>
      <c r="H3408" s="434"/>
      <c r="I3408" s="476">
        <f t="shared" si="980"/>
        <v>0</v>
      </c>
      <c r="J3408" s="243" t="str">
        <f t="shared" ref="J3408:J3430" si="985">(IF($E3408&lt;&gt;0,$J$2,IF($I3408&lt;&gt;0,$J$2,"")))</f>
        <v/>
      </c>
      <c r="K3408" s="244"/>
      <c r="L3408" s="435"/>
      <c r="M3408" s="436"/>
      <c r="N3408" s="330">
        <f t="shared" si="981"/>
        <v>0</v>
      </c>
      <c r="O3408" s="424">
        <f t="shared" si="982"/>
        <v>0</v>
      </c>
      <c r="P3408" s="244"/>
      <c r="Q3408" s="435"/>
      <c r="R3408" s="436"/>
      <c r="S3408" s="429">
        <f t="shared" si="983"/>
        <v>0</v>
      </c>
      <c r="T3408" s="315">
        <f t="shared" si="984"/>
        <v>0</v>
      </c>
      <c r="U3408" s="436"/>
      <c r="V3408" s="436"/>
      <c r="W3408" s="253"/>
      <c r="X3408" s="313">
        <f t="shared" ref="X3408:X3439" si="986">T3408-U3408-V3408-W3408</f>
        <v>0</v>
      </c>
    </row>
    <row r="3409" spans="2:24" ht="18.600000000000001" hidden="1" thickBot="1">
      <c r="B3409" s="175"/>
      <c r="C3409" s="178">
        <v>5205</v>
      </c>
      <c r="D3409" s="179" t="s">
        <v>925</v>
      </c>
      <c r="E3409" s="703"/>
      <c r="F3409" s="473"/>
      <c r="G3409" s="434"/>
      <c r="H3409" s="434"/>
      <c r="I3409" s="476">
        <f t="shared" si="980"/>
        <v>0</v>
      </c>
      <c r="J3409" s="243" t="str">
        <f t="shared" si="985"/>
        <v/>
      </c>
      <c r="K3409" s="244"/>
      <c r="L3409" s="435"/>
      <c r="M3409" s="436"/>
      <c r="N3409" s="330">
        <f t="shared" si="981"/>
        <v>0</v>
      </c>
      <c r="O3409" s="424">
        <f t="shared" si="982"/>
        <v>0</v>
      </c>
      <c r="P3409" s="244"/>
      <c r="Q3409" s="435"/>
      <c r="R3409" s="436"/>
      <c r="S3409" s="429">
        <f t="shared" si="983"/>
        <v>0</v>
      </c>
      <c r="T3409" s="315">
        <f t="shared" si="984"/>
        <v>0</v>
      </c>
      <c r="U3409" s="436"/>
      <c r="V3409" s="436"/>
      <c r="W3409" s="253"/>
      <c r="X3409" s="313">
        <f t="shared" si="986"/>
        <v>0</v>
      </c>
    </row>
    <row r="3410" spans="2:24" ht="18.600000000000001" hidden="1" thickBot="1">
      <c r="B3410" s="175"/>
      <c r="C3410" s="178">
        <v>5206</v>
      </c>
      <c r="D3410" s="179" t="s">
        <v>926</v>
      </c>
      <c r="E3410" s="703"/>
      <c r="F3410" s="473"/>
      <c r="G3410" s="434"/>
      <c r="H3410" s="434"/>
      <c r="I3410" s="476">
        <f t="shared" si="980"/>
        <v>0</v>
      </c>
      <c r="J3410" s="243" t="str">
        <f t="shared" si="985"/>
        <v/>
      </c>
      <c r="K3410" s="244"/>
      <c r="L3410" s="435"/>
      <c r="M3410" s="436"/>
      <c r="N3410" s="330">
        <f t="shared" si="981"/>
        <v>0</v>
      </c>
      <c r="O3410" s="424">
        <f t="shared" si="982"/>
        <v>0</v>
      </c>
      <c r="P3410" s="244"/>
      <c r="Q3410" s="435"/>
      <c r="R3410" s="436"/>
      <c r="S3410" s="429">
        <f t="shared" si="983"/>
        <v>0</v>
      </c>
      <c r="T3410" s="315">
        <f t="shared" si="984"/>
        <v>0</v>
      </c>
      <c r="U3410" s="436"/>
      <c r="V3410" s="436"/>
      <c r="W3410" s="253"/>
      <c r="X3410" s="313">
        <f t="shared" si="986"/>
        <v>0</v>
      </c>
    </row>
    <row r="3411" spans="2:24" ht="18.600000000000001" hidden="1" thickBot="1">
      <c r="B3411" s="175"/>
      <c r="C3411" s="180">
        <v>5219</v>
      </c>
      <c r="D3411" s="181" t="s">
        <v>927</v>
      </c>
      <c r="E3411" s="703"/>
      <c r="F3411" s="473"/>
      <c r="G3411" s="434"/>
      <c r="H3411" s="434"/>
      <c r="I3411" s="476">
        <f t="shared" si="980"/>
        <v>0</v>
      </c>
      <c r="J3411" s="243" t="str">
        <f t="shared" si="985"/>
        <v/>
      </c>
      <c r="K3411" s="244"/>
      <c r="L3411" s="435"/>
      <c r="M3411" s="436"/>
      <c r="N3411" s="330">
        <f t="shared" si="981"/>
        <v>0</v>
      </c>
      <c r="O3411" s="424">
        <f t="shared" si="982"/>
        <v>0</v>
      </c>
      <c r="P3411" s="244"/>
      <c r="Q3411" s="435"/>
      <c r="R3411" s="436"/>
      <c r="S3411" s="429">
        <f t="shared" si="983"/>
        <v>0</v>
      </c>
      <c r="T3411" s="315">
        <f t="shared" si="984"/>
        <v>0</v>
      </c>
      <c r="U3411" s="436"/>
      <c r="V3411" s="436"/>
      <c r="W3411" s="253"/>
      <c r="X3411" s="313">
        <f t="shared" si="986"/>
        <v>0</v>
      </c>
    </row>
    <row r="3412" spans="2:24" ht="18.600000000000001" hidden="1" thickBot="1">
      <c r="B3412" s="691">
        <v>5300</v>
      </c>
      <c r="C3412" s="954" t="s">
        <v>928</v>
      </c>
      <c r="D3412" s="954"/>
      <c r="E3412" s="692"/>
      <c r="F3412" s="695">
        <f>SUM(F3413:F3414)</f>
        <v>0</v>
      </c>
      <c r="G3412" s="696">
        <f>SUM(G3413:G3414)</f>
        <v>0</v>
      </c>
      <c r="H3412" s="696">
        <f>SUM(H3413:H3414)</f>
        <v>0</v>
      </c>
      <c r="I3412" s="696">
        <f>SUM(I3413:I3414)</f>
        <v>0</v>
      </c>
      <c r="J3412" s="243" t="str">
        <f t="shared" si="985"/>
        <v/>
      </c>
      <c r="K3412" s="244"/>
      <c r="L3412" s="326">
        <f>SUM(L3413:L3414)</f>
        <v>0</v>
      </c>
      <c r="M3412" s="327">
        <f>SUM(M3413:M3414)</f>
        <v>0</v>
      </c>
      <c r="N3412" s="432">
        <f>SUM(N3413:N3414)</f>
        <v>0</v>
      </c>
      <c r="O3412" s="433">
        <f>SUM(O3413:O3414)</f>
        <v>0</v>
      </c>
      <c r="P3412" s="244"/>
      <c r="Q3412" s="326">
        <f t="shared" ref="Q3412:W3412" si="987">SUM(Q3413:Q3414)</f>
        <v>0</v>
      </c>
      <c r="R3412" s="327">
        <f t="shared" si="987"/>
        <v>0</v>
      </c>
      <c r="S3412" s="327">
        <f t="shared" si="987"/>
        <v>0</v>
      </c>
      <c r="T3412" s="327">
        <f t="shared" si="987"/>
        <v>0</v>
      </c>
      <c r="U3412" s="327">
        <f t="shared" si="987"/>
        <v>0</v>
      </c>
      <c r="V3412" s="327">
        <f t="shared" si="987"/>
        <v>0</v>
      </c>
      <c r="W3412" s="433">
        <f t="shared" si="987"/>
        <v>0</v>
      </c>
      <c r="X3412" s="313">
        <f t="shared" si="986"/>
        <v>0</v>
      </c>
    </row>
    <row r="3413" spans="2:24" ht="18.600000000000001" hidden="1" thickBot="1">
      <c r="B3413" s="175"/>
      <c r="C3413" s="176">
        <v>5301</v>
      </c>
      <c r="D3413" s="177" t="s">
        <v>1440</v>
      </c>
      <c r="E3413" s="703"/>
      <c r="F3413" s="473"/>
      <c r="G3413" s="434"/>
      <c r="H3413" s="434"/>
      <c r="I3413" s="476">
        <f>F3413+G3413+H3413</f>
        <v>0</v>
      </c>
      <c r="J3413" s="243" t="str">
        <f t="shared" si="985"/>
        <v/>
      </c>
      <c r="K3413" s="244"/>
      <c r="L3413" s="435"/>
      <c r="M3413" s="436"/>
      <c r="N3413" s="330">
        <f>I3413</f>
        <v>0</v>
      </c>
      <c r="O3413" s="424">
        <f>L3413+M3413-N3413</f>
        <v>0</v>
      </c>
      <c r="P3413" s="244"/>
      <c r="Q3413" s="435"/>
      <c r="R3413" s="436"/>
      <c r="S3413" s="429">
        <f>+IF(+(L3413+M3413)&gt;=I3413,+M3413,+(+I3413-L3413))</f>
        <v>0</v>
      </c>
      <c r="T3413" s="315">
        <f>Q3413+R3413-S3413</f>
        <v>0</v>
      </c>
      <c r="U3413" s="436"/>
      <c r="V3413" s="436"/>
      <c r="W3413" s="253"/>
      <c r="X3413" s="313">
        <f t="shared" si="986"/>
        <v>0</v>
      </c>
    </row>
    <row r="3414" spans="2:24" ht="18.600000000000001" hidden="1" thickBot="1">
      <c r="B3414" s="175"/>
      <c r="C3414" s="180">
        <v>5309</v>
      </c>
      <c r="D3414" s="181" t="s">
        <v>929</v>
      </c>
      <c r="E3414" s="703"/>
      <c r="F3414" s="473"/>
      <c r="G3414" s="434"/>
      <c r="H3414" s="434"/>
      <c r="I3414" s="476">
        <f>F3414+G3414+H3414</f>
        <v>0</v>
      </c>
      <c r="J3414" s="243" t="str">
        <f t="shared" si="985"/>
        <v/>
      </c>
      <c r="K3414" s="244"/>
      <c r="L3414" s="435"/>
      <c r="M3414" s="436"/>
      <c r="N3414" s="330">
        <f>I3414</f>
        <v>0</v>
      </c>
      <c r="O3414" s="424">
        <f>L3414+M3414-N3414</f>
        <v>0</v>
      </c>
      <c r="P3414" s="244"/>
      <c r="Q3414" s="435"/>
      <c r="R3414" s="436"/>
      <c r="S3414" s="429">
        <f>+IF(+(L3414+M3414)&gt;=I3414,+M3414,+(+I3414-L3414))</f>
        <v>0</v>
      </c>
      <c r="T3414" s="315">
        <f>Q3414+R3414-S3414</f>
        <v>0</v>
      </c>
      <c r="U3414" s="436"/>
      <c r="V3414" s="436"/>
      <c r="W3414" s="253"/>
      <c r="X3414" s="313">
        <f t="shared" si="986"/>
        <v>0</v>
      </c>
    </row>
    <row r="3415" spans="2:24" ht="18.600000000000001" hidden="1" thickBot="1">
      <c r="B3415" s="691">
        <v>5400</v>
      </c>
      <c r="C3415" s="963" t="s">
        <v>1010</v>
      </c>
      <c r="D3415" s="963"/>
      <c r="E3415" s="692"/>
      <c r="F3415" s="693"/>
      <c r="G3415" s="694"/>
      <c r="H3415" s="694"/>
      <c r="I3415" s="690">
        <f>F3415+G3415+H3415</f>
        <v>0</v>
      </c>
      <c r="J3415" s="243" t="str">
        <f t="shared" si="985"/>
        <v/>
      </c>
      <c r="K3415" s="244"/>
      <c r="L3415" s="430"/>
      <c r="M3415" s="431"/>
      <c r="N3415" s="327">
        <f>I3415</f>
        <v>0</v>
      </c>
      <c r="O3415" s="424">
        <f>L3415+M3415-N3415</f>
        <v>0</v>
      </c>
      <c r="P3415" s="244"/>
      <c r="Q3415" s="430"/>
      <c r="R3415" s="431"/>
      <c r="S3415" s="429">
        <f>+IF(+(L3415+M3415)&gt;=I3415,+M3415,+(+I3415-L3415))</f>
        <v>0</v>
      </c>
      <c r="T3415" s="315">
        <f>Q3415+R3415-S3415</f>
        <v>0</v>
      </c>
      <c r="U3415" s="431"/>
      <c r="V3415" s="431"/>
      <c r="W3415" s="253"/>
      <c r="X3415" s="313">
        <f t="shared" si="986"/>
        <v>0</v>
      </c>
    </row>
    <row r="3416" spans="2:24" ht="18.600000000000001" hidden="1" thickBot="1">
      <c r="B3416" s="684">
        <v>5500</v>
      </c>
      <c r="C3416" s="948" t="s">
        <v>1011</v>
      </c>
      <c r="D3416" s="948"/>
      <c r="E3416" s="685"/>
      <c r="F3416" s="686">
        <f>SUM(F3417:F3420)</f>
        <v>0</v>
      </c>
      <c r="G3416" s="687">
        <f>SUM(G3417:G3420)</f>
        <v>0</v>
      </c>
      <c r="H3416" s="687">
        <f>SUM(H3417:H3420)</f>
        <v>0</v>
      </c>
      <c r="I3416" s="687">
        <f>SUM(I3417:I3420)</f>
        <v>0</v>
      </c>
      <c r="J3416" s="243" t="str">
        <f t="shared" si="985"/>
        <v/>
      </c>
      <c r="K3416" s="244"/>
      <c r="L3416" s="316">
        <f>SUM(L3417:L3420)</f>
        <v>0</v>
      </c>
      <c r="M3416" s="317">
        <f>SUM(M3417:M3420)</f>
        <v>0</v>
      </c>
      <c r="N3416" s="425">
        <f>SUM(N3417:N3420)</f>
        <v>0</v>
      </c>
      <c r="O3416" s="426">
        <f>SUM(O3417:O3420)</f>
        <v>0</v>
      </c>
      <c r="P3416" s="244"/>
      <c r="Q3416" s="316">
        <f t="shared" ref="Q3416:W3416" si="988">SUM(Q3417:Q3420)</f>
        <v>0</v>
      </c>
      <c r="R3416" s="317">
        <f t="shared" si="988"/>
        <v>0</v>
      </c>
      <c r="S3416" s="317">
        <f t="shared" si="988"/>
        <v>0</v>
      </c>
      <c r="T3416" s="317">
        <f t="shared" si="988"/>
        <v>0</v>
      </c>
      <c r="U3416" s="317">
        <f t="shared" si="988"/>
        <v>0</v>
      </c>
      <c r="V3416" s="317">
        <f t="shared" si="988"/>
        <v>0</v>
      </c>
      <c r="W3416" s="426">
        <f t="shared" si="988"/>
        <v>0</v>
      </c>
      <c r="X3416" s="313">
        <f t="shared" si="986"/>
        <v>0</v>
      </c>
    </row>
    <row r="3417" spans="2:24" ht="18.600000000000001" hidden="1" thickBot="1">
      <c r="B3417" s="173"/>
      <c r="C3417" s="144">
        <v>5501</v>
      </c>
      <c r="D3417" s="163" t="s">
        <v>1012</v>
      </c>
      <c r="E3417" s="702"/>
      <c r="F3417" s="449"/>
      <c r="G3417" s="245"/>
      <c r="H3417" s="245"/>
      <c r="I3417" s="476">
        <f>F3417+G3417+H3417</f>
        <v>0</v>
      </c>
      <c r="J3417" s="243" t="str">
        <f t="shared" si="985"/>
        <v/>
      </c>
      <c r="K3417" s="244"/>
      <c r="L3417" s="423"/>
      <c r="M3417" s="252"/>
      <c r="N3417" s="315">
        <f>I3417</f>
        <v>0</v>
      </c>
      <c r="O3417" s="424">
        <f>L3417+M3417-N3417</f>
        <v>0</v>
      </c>
      <c r="P3417" s="244"/>
      <c r="Q3417" s="423"/>
      <c r="R3417" s="252"/>
      <c r="S3417" s="429">
        <f>+IF(+(L3417+M3417)&gt;=I3417,+M3417,+(+I3417-L3417))</f>
        <v>0</v>
      </c>
      <c r="T3417" s="315">
        <f>Q3417+R3417-S3417</f>
        <v>0</v>
      </c>
      <c r="U3417" s="252"/>
      <c r="V3417" s="252"/>
      <c r="W3417" s="253"/>
      <c r="X3417" s="313">
        <f t="shared" si="986"/>
        <v>0</v>
      </c>
    </row>
    <row r="3418" spans="2:24" ht="18.600000000000001" hidden="1" thickBot="1">
      <c r="B3418" s="173"/>
      <c r="C3418" s="137">
        <v>5502</v>
      </c>
      <c r="D3418" s="145" t="s">
        <v>1013</v>
      </c>
      <c r="E3418" s="702"/>
      <c r="F3418" s="449"/>
      <c r="G3418" s="245"/>
      <c r="H3418" s="245"/>
      <c r="I3418" s="476">
        <f>F3418+G3418+H3418</f>
        <v>0</v>
      </c>
      <c r="J3418" s="243" t="str">
        <f t="shared" si="985"/>
        <v/>
      </c>
      <c r="K3418" s="244"/>
      <c r="L3418" s="423"/>
      <c r="M3418" s="252"/>
      <c r="N3418" s="315">
        <f>I3418</f>
        <v>0</v>
      </c>
      <c r="O3418" s="424">
        <f>L3418+M3418-N3418</f>
        <v>0</v>
      </c>
      <c r="P3418" s="244"/>
      <c r="Q3418" s="423"/>
      <c r="R3418" s="252"/>
      <c r="S3418" s="429">
        <f>+IF(+(L3418+M3418)&gt;=I3418,+M3418,+(+I3418-L3418))</f>
        <v>0</v>
      </c>
      <c r="T3418" s="315">
        <f>Q3418+R3418-S3418</f>
        <v>0</v>
      </c>
      <c r="U3418" s="252"/>
      <c r="V3418" s="252"/>
      <c r="W3418" s="253"/>
      <c r="X3418" s="313">
        <f t="shared" si="986"/>
        <v>0</v>
      </c>
    </row>
    <row r="3419" spans="2:24" ht="18.600000000000001" hidden="1" thickBot="1">
      <c r="B3419" s="173"/>
      <c r="C3419" s="137">
        <v>5503</v>
      </c>
      <c r="D3419" s="139" t="s">
        <v>1014</v>
      </c>
      <c r="E3419" s="702"/>
      <c r="F3419" s="449"/>
      <c r="G3419" s="245"/>
      <c r="H3419" s="245"/>
      <c r="I3419" s="476">
        <f>F3419+G3419+H3419</f>
        <v>0</v>
      </c>
      <c r="J3419" s="243" t="str">
        <f t="shared" si="985"/>
        <v/>
      </c>
      <c r="K3419" s="244"/>
      <c r="L3419" s="423"/>
      <c r="M3419" s="252"/>
      <c r="N3419" s="315">
        <f>I3419</f>
        <v>0</v>
      </c>
      <c r="O3419" s="424">
        <f>L3419+M3419-N3419</f>
        <v>0</v>
      </c>
      <c r="P3419" s="244"/>
      <c r="Q3419" s="423"/>
      <c r="R3419" s="252"/>
      <c r="S3419" s="429">
        <f>+IF(+(L3419+M3419)&gt;=I3419,+M3419,+(+I3419-L3419))</f>
        <v>0</v>
      </c>
      <c r="T3419" s="315">
        <f>Q3419+R3419-S3419</f>
        <v>0</v>
      </c>
      <c r="U3419" s="252"/>
      <c r="V3419" s="252"/>
      <c r="W3419" s="253"/>
      <c r="X3419" s="313">
        <f t="shared" si="986"/>
        <v>0</v>
      </c>
    </row>
    <row r="3420" spans="2:24" ht="18.600000000000001" hidden="1" thickBot="1">
      <c r="B3420" s="173"/>
      <c r="C3420" s="137">
        <v>5504</v>
      </c>
      <c r="D3420" s="145" t="s">
        <v>1015</v>
      </c>
      <c r="E3420" s="702"/>
      <c r="F3420" s="449"/>
      <c r="G3420" s="245"/>
      <c r="H3420" s="245"/>
      <c r="I3420" s="476">
        <f>F3420+G3420+H3420</f>
        <v>0</v>
      </c>
      <c r="J3420" s="243" t="str">
        <f t="shared" si="985"/>
        <v/>
      </c>
      <c r="K3420" s="244"/>
      <c r="L3420" s="423"/>
      <c r="M3420" s="252"/>
      <c r="N3420" s="315">
        <f>I3420</f>
        <v>0</v>
      </c>
      <c r="O3420" s="424">
        <f>L3420+M3420-N3420</f>
        <v>0</v>
      </c>
      <c r="P3420" s="244"/>
      <c r="Q3420" s="423"/>
      <c r="R3420" s="252"/>
      <c r="S3420" s="429">
        <f>+IF(+(L3420+M3420)&gt;=I3420,+M3420,+(+I3420-L3420))</f>
        <v>0</v>
      </c>
      <c r="T3420" s="315">
        <f>Q3420+R3420-S3420</f>
        <v>0</v>
      </c>
      <c r="U3420" s="252"/>
      <c r="V3420" s="252"/>
      <c r="W3420" s="253"/>
      <c r="X3420" s="313">
        <f t="shared" si="986"/>
        <v>0</v>
      </c>
    </row>
    <row r="3421" spans="2:24" ht="18.600000000000001" hidden="1" thickBot="1">
      <c r="B3421" s="684">
        <v>5700</v>
      </c>
      <c r="C3421" s="964" t="s">
        <v>1016</v>
      </c>
      <c r="D3421" s="965"/>
      <c r="E3421" s="692"/>
      <c r="F3421" s="671">
        <v>0</v>
      </c>
      <c r="G3421" s="671">
        <v>0</v>
      </c>
      <c r="H3421" s="671">
        <v>0</v>
      </c>
      <c r="I3421" s="696">
        <f>SUM(I3422:I3424)</f>
        <v>0</v>
      </c>
      <c r="J3421" s="243" t="str">
        <f t="shared" si="985"/>
        <v/>
      </c>
      <c r="K3421" s="244"/>
      <c r="L3421" s="326">
        <f>SUM(L3422:L3424)</f>
        <v>0</v>
      </c>
      <c r="M3421" s="327">
        <f>SUM(M3422:M3424)</f>
        <v>0</v>
      </c>
      <c r="N3421" s="432">
        <f>SUM(N3422:N3423)</f>
        <v>0</v>
      </c>
      <c r="O3421" s="433">
        <f>SUM(O3422:O3424)</f>
        <v>0</v>
      </c>
      <c r="P3421" s="244"/>
      <c r="Q3421" s="326">
        <f>SUM(Q3422:Q3424)</f>
        <v>0</v>
      </c>
      <c r="R3421" s="327">
        <f>SUM(R3422:R3424)</f>
        <v>0</v>
      </c>
      <c r="S3421" s="327">
        <f>SUM(S3422:S3424)</f>
        <v>0</v>
      </c>
      <c r="T3421" s="327">
        <f>SUM(T3422:T3424)</f>
        <v>0</v>
      </c>
      <c r="U3421" s="327">
        <f>SUM(U3422:U3424)</f>
        <v>0</v>
      </c>
      <c r="V3421" s="327">
        <f>SUM(V3422:V3423)</f>
        <v>0</v>
      </c>
      <c r="W3421" s="433">
        <f>SUM(W3422:W3424)</f>
        <v>0</v>
      </c>
      <c r="X3421" s="313">
        <f t="shared" si="986"/>
        <v>0</v>
      </c>
    </row>
    <row r="3422" spans="2:24" ht="18.600000000000001" hidden="1" thickBot="1">
      <c r="B3422" s="175"/>
      <c r="C3422" s="176">
        <v>5701</v>
      </c>
      <c r="D3422" s="177" t="s">
        <v>1017</v>
      </c>
      <c r="E3422" s="703"/>
      <c r="F3422" s="592">
        <v>0</v>
      </c>
      <c r="G3422" s="592">
        <v>0</v>
      </c>
      <c r="H3422" s="592">
        <v>0</v>
      </c>
      <c r="I3422" s="476">
        <f>F3422+G3422+H3422</f>
        <v>0</v>
      </c>
      <c r="J3422" s="243" t="str">
        <f t="shared" si="985"/>
        <v/>
      </c>
      <c r="K3422" s="244"/>
      <c r="L3422" s="435"/>
      <c r="M3422" s="436"/>
      <c r="N3422" s="330">
        <f>I3422</f>
        <v>0</v>
      </c>
      <c r="O3422" s="424">
        <f>L3422+M3422-N3422</f>
        <v>0</v>
      </c>
      <c r="P3422" s="244"/>
      <c r="Q3422" s="435"/>
      <c r="R3422" s="436"/>
      <c r="S3422" s="429">
        <f>+IF(+(L3422+M3422)&gt;=I3422,+M3422,+(+I3422-L3422))</f>
        <v>0</v>
      </c>
      <c r="T3422" s="315">
        <f>Q3422+R3422-S3422</f>
        <v>0</v>
      </c>
      <c r="U3422" s="436"/>
      <c r="V3422" s="436"/>
      <c r="W3422" s="253"/>
      <c r="X3422" s="313">
        <f t="shared" si="986"/>
        <v>0</v>
      </c>
    </row>
    <row r="3423" spans="2:24" ht="18.600000000000001" hidden="1" thickBot="1">
      <c r="B3423" s="175"/>
      <c r="C3423" s="180">
        <v>5702</v>
      </c>
      <c r="D3423" s="181" t="s">
        <v>1018</v>
      </c>
      <c r="E3423" s="703"/>
      <c r="F3423" s="592">
        <v>0</v>
      </c>
      <c r="G3423" s="592">
        <v>0</v>
      </c>
      <c r="H3423" s="592">
        <v>0</v>
      </c>
      <c r="I3423" s="476">
        <f>F3423+G3423+H3423</f>
        <v>0</v>
      </c>
      <c r="J3423" s="243" t="str">
        <f t="shared" si="985"/>
        <v/>
      </c>
      <c r="K3423" s="244"/>
      <c r="L3423" s="435"/>
      <c r="M3423" s="436"/>
      <c r="N3423" s="330">
        <f>I3423</f>
        <v>0</v>
      </c>
      <c r="O3423" s="424">
        <f>L3423+M3423-N3423</f>
        <v>0</v>
      </c>
      <c r="P3423" s="244"/>
      <c r="Q3423" s="435"/>
      <c r="R3423" s="436"/>
      <c r="S3423" s="429">
        <f>+IF(+(L3423+M3423)&gt;=I3423,+M3423,+(+I3423-L3423))</f>
        <v>0</v>
      </c>
      <c r="T3423" s="315">
        <f>Q3423+R3423-S3423</f>
        <v>0</v>
      </c>
      <c r="U3423" s="436"/>
      <c r="V3423" s="436"/>
      <c r="W3423" s="253"/>
      <c r="X3423" s="313">
        <f t="shared" si="986"/>
        <v>0</v>
      </c>
    </row>
    <row r="3424" spans="2:24" ht="18.600000000000001" hidden="1" thickBot="1">
      <c r="B3424" s="136"/>
      <c r="C3424" s="182">
        <v>4071</v>
      </c>
      <c r="D3424" s="464" t="s">
        <v>1019</v>
      </c>
      <c r="E3424" s="702"/>
      <c r="F3424" s="592">
        <v>0</v>
      </c>
      <c r="G3424" s="592">
        <v>0</v>
      </c>
      <c r="H3424" s="592">
        <v>0</v>
      </c>
      <c r="I3424" s="476">
        <f>F3424+G3424+H3424</f>
        <v>0</v>
      </c>
      <c r="J3424" s="243" t="str">
        <f t="shared" si="985"/>
        <v/>
      </c>
      <c r="K3424" s="244"/>
      <c r="L3424" s="711"/>
      <c r="M3424" s="665"/>
      <c r="N3424" s="665"/>
      <c r="O3424" s="712"/>
      <c r="P3424" s="244"/>
      <c r="Q3424" s="661"/>
      <c r="R3424" s="665"/>
      <c r="S3424" s="665"/>
      <c r="T3424" s="665"/>
      <c r="U3424" s="665"/>
      <c r="V3424" s="665"/>
      <c r="W3424" s="709"/>
      <c r="X3424" s="313">
        <f t="shared" si="986"/>
        <v>0</v>
      </c>
    </row>
    <row r="3425" spans="2:24" ht="16.2" hidden="1" thickBot="1">
      <c r="B3425" s="173"/>
      <c r="C3425" s="183"/>
      <c r="D3425" s="334"/>
      <c r="E3425" s="704"/>
      <c r="F3425" s="248"/>
      <c r="G3425" s="248"/>
      <c r="H3425" s="248"/>
      <c r="I3425" s="249"/>
      <c r="J3425" s="243" t="str">
        <f t="shared" si="985"/>
        <v/>
      </c>
      <c r="K3425" s="244"/>
      <c r="L3425" s="437"/>
      <c r="M3425" s="438"/>
      <c r="N3425" s="323"/>
      <c r="O3425" s="324"/>
      <c r="P3425" s="244"/>
      <c r="Q3425" s="437"/>
      <c r="R3425" s="438"/>
      <c r="S3425" s="323"/>
      <c r="T3425" s="323"/>
      <c r="U3425" s="438"/>
      <c r="V3425" s="323"/>
      <c r="W3425" s="324"/>
      <c r="X3425" s="324"/>
    </row>
    <row r="3426" spans="2:24" ht="18.600000000000001" hidden="1" thickBot="1">
      <c r="B3426" s="697">
        <v>98</v>
      </c>
      <c r="C3426" s="945" t="s">
        <v>1020</v>
      </c>
      <c r="D3426" s="946"/>
      <c r="E3426" s="685"/>
      <c r="F3426" s="688"/>
      <c r="G3426" s="689"/>
      <c r="H3426" s="689"/>
      <c r="I3426" s="690">
        <f>F3426+G3426+H3426</f>
        <v>0</v>
      </c>
      <c r="J3426" s="243" t="str">
        <f t="shared" si="985"/>
        <v/>
      </c>
      <c r="K3426" s="244"/>
      <c r="L3426" s="428"/>
      <c r="M3426" s="254"/>
      <c r="N3426" s="317">
        <f>I3426</f>
        <v>0</v>
      </c>
      <c r="O3426" s="424">
        <f>L3426+M3426-N3426</f>
        <v>0</v>
      </c>
      <c r="P3426" s="244"/>
      <c r="Q3426" s="428"/>
      <c r="R3426" s="254"/>
      <c r="S3426" s="429">
        <f>+IF(+(L3426+M3426)&gt;=I3426,+M3426,+(+I3426-L3426))</f>
        <v>0</v>
      </c>
      <c r="T3426" s="315">
        <f>Q3426+R3426-S3426</f>
        <v>0</v>
      </c>
      <c r="U3426" s="254"/>
      <c r="V3426" s="254"/>
      <c r="W3426" s="253"/>
      <c r="X3426" s="313">
        <f>T3426-U3426-V3426-W3426</f>
        <v>0</v>
      </c>
    </row>
    <row r="3427" spans="2:24" ht="16.8" hidden="1" thickBot="1">
      <c r="B3427" s="184"/>
      <c r="C3427" s="335" t="s">
        <v>1021</v>
      </c>
      <c r="D3427" s="336"/>
      <c r="E3427" s="395"/>
      <c r="F3427" s="395"/>
      <c r="G3427" s="395"/>
      <c r="H3427" s="395"/>
      <c r="I3427" s="337"/>
      <c r="J3427" s="243" t="str">
        <f t="shared" si="985"/>
        <v/>
      </c>
      <c r="K3427" s="244"/>
      <c r="L3427" s="338"/>
      <c r="M3427" s="339"/>
      <c r="N3427" s="339"/>
      <c r="O3427" s="340"/>
      <c r="P3427" s="244"/>
      <c r="Q3427" s="338"/>
      <c r="R3427" s="339"/>
      <c r="S3427" s="339"/>
      <c r="T3427" s="339"/>
      <c r="U3427" s="339"/>
      <c r="V3427" s="339"/>
      <c r="W3427" s="340"/>
      <c r="X3427" s="340"/>
    </row>
    <row r="3428" spans="2:24" ht="16.8" hidden="1" thickBot="1">
      <c r="B3428" s="184"/>
      <c r="C3428" s="341" t="s">
        <v>1022</v>
      </c>
      <c r="D3428" s="334"/>
      <c r="E3428" s="384"/>
      <c r="F3428" s="384"/>
      <c r="G3428" s="384"/>
      <c r="H3428" s="384"/>
      <c r="I3428" s="307"/>
      <c r="J3428" s="243" t="str">
        <f t="shared" si="985"/>
        <v/>
      </c>
      <c r="K3428" s="244"/>
      <c r="L3428" s="342"/>
      <c r="M3428" s="343"/>
      <c r="N3428" s="343"/>
      <c r="O3428" s="344"/>
      <c r="P3428" s="244"/>
      <c r="Q3428" s="342"/>
      <c r="R3428" s="343"/>
      <c r="S3428" s="343"/>
      <c r="T3428" s="343"/>
      <c r="U3428" s="343"/>
      <c r="V3428" s="343"/>
      <c r="W3428" s="344"/>
      <c r="X3428" s="344"/>
    </row>
    <row r="3429" spans="2:24" ht="16.8" hidden="1" thickBot="1">
      <c r="B3429" s="185"/>
      <c r="C3429" s="345" t="s">
        <v>1686</v>
      </c>
      <c r="D3429" s="346"/>
      <c r="E3429" s="396"/>
      <c r="F3429" s="396"/>
      <c r="G3429" s="396"/>
      <c r="H3429" s="396"/>
      <c r="I3429" s="309"/>
      <c r="J3429" s="243" t="str">
        <f t="shared" si="985"/>
        <v/>
      </c>
      <c r="K3429" s="244"/>
      <c r="L3429" s="347"/>
      <c r="M3429" s="348"/>
      <c r="N3429" s="348"/>
      <c r="O3429" s="349"/>
      <c r="P3429" s="244"/>
      <c r="Q3429" s="347"/>
      <c r="R3429" s="348"/>
      <c r="S3429" s="348"/>
      <c r="T3429" s="348"/>
      <c r="U3429" s="348"/>
      <c r="V3429" s="348"/>
      <c r="W3429" s="349"/>
      <c r="X3429" s="349"/>
    </row>
    <row r="3430" spans="2:24" ht="18.600000000000001" thickBot="1">
      <c r="B3430" s="607"/>
      <c r="C3430" s="608" t="s">
        <v>1241</v>
      </c>
      <c r="D3430" s="609" t="s">
        <v>1023</v>
      </c>
      <c r="E3430" s="698"/>
      <c r="F3430" s="698">
        <f>SUM(F3312,F3315,F3321,F3329,F3330,F3348,F3352,F3358,F3361,F3362,F3363,F3364,F3368,F3377,F3383,F3384,F3385,F3386,F3393,F3397,F3398,F3399,F3400,F3403,F3404,F3412,F3415,F3416,F3421)+F3426</f>
        <v>66976</v>
      </c>
      <c r="G3430" s="698">
        <f>SUM(G3312,G3315,G3321,G3329,G3330,G3348,G3352,G3358,G3361,G3362,G3363,G3364,G3368,G3377,G3383,G3384,G3385,G3386,G3393,G3397,G3398,G3399,G3400,G3403,G3404,G3412,G3415,G3416,G3421)+G3426</f>
        <v>0</v>
      </c>
      <c r="H3430" s="698">
        <f>SUM(H3312,H3315,H3321,H3329,H3330,H3348,H3352,H3358,H3361,H3362,H3363,H3364,H3368,H3377,H3383,H3384,H3385,H3386,H3393,H3397,H3398,H3399,H3400,H3403,H3404,H3412,H3415,H3416,H3421)+H3426</f>
        <v>0</v>
      </c>
      <c r="I3430" s="698">
        <f>SUM(I3312,I3315,I3321,I3329,I3330,I3348,I3352,I3358,I3361,I3362,I3363,I3364,I3368,I3377,I3383,I3384,I3385,I3386,I3393,I3397,I3398,I3399,I3400,I3403,I3404,I3412,I3415,I3416,I3421)+I3426</f>
        <v>66976</v>
      </c>
      <c r="J3430" s="243">
        <f t="shared" si="985"/>
        <v>1</v>
      </c>
      <c r="K3430" s="439" t="str">
        <f>LEFT(C3309,1)</f>
        <v>7</v>
      </c>
      <c r="L3430" s="276">
        <f>SUM(L3312,L3315,L3321,L3329,L3330,L3348,L3352,L3358,L3361,L3362,L3363,L3364,L3368,L3377,L3383,L3384,L3385,L3386,L3393,L3397,L3398,L3399,L3400,L3403,L3404,L3412,L3415,L3416,L3421)+L3426</f>
        <v>0</v>
      </c>
      <c r="M3430" s="276">
        <f>SUM(M3312,M3315,M3321,M3329,M3330,M3348,M3352,M3358,M3361,M3362,M3363,M3364,M3368,M3377,M3383,M3384,M3385,M3386,M3393,M3397,M3398,M3399,M3400,M3403,M3404,M3412,M3415,M3416,M3421)+M3426</f>
        <v>0</v>
      </c>
      <c r="N3430" s="276">
        <f>SUM(N3312,N3315,N3321,N3329,N3330,N3348,N3352,N3358,N3361,N3362,N3363,N3364,N3368,N3377,N3383,N3384,N3385,N3386,N3393,N3397,N3398,N3399,N3400,N3403,N3404,N3412,N3415,N3416,N3421)+N3426</f>
        <v>66976</v>
      </c>
      <c r="O3430" s="276">
        <f>SUM(O3312,O3315,O3321,O3329,O3330,O3348,O3352,O3358,O3361,O3362,O3363,O3364,O3368,O3377,O3383,O3384,O3385,O3386,O3393,O3397,O3398,O3399,O3400,O3403,O3404,O3412,O3415,O3416,O3421)+O3426</f>
        <v>-66976</v>
      </c>
      <c r="P3430" s="222"/>
      <c r="Q3430" s="276">
        <f t="shared" ref="Q3430:W3430" si="989">SUM(Q3312,Q3315,Q3321,Q3329,Q3330,Q3348,Q3352,Q3358,Q3361,Q3362,Q3363,Q3364,Q3368,Q3377,Q3383,Q3384,Q3385,Q3386,Q3393,Q3397,Q3398,Q3399,Q3400,Q3403,Q3404,Q3412,Q3415,Q3416,Q3421)+Q3426</f>
        <v>0</v>
      </c>
      <c r="R3430" s="276">
        <f t="shared" si="989"/>
        <v>0</v>
      </c>
      <c r="S3430" s="276">
        <f t="shared" si="989"/>
        <v>66976</v>
      </c>
      <c r="T3430" s="276">
        <f t="shared" si="989"/>
        <v>-66976</v>
      </c>
      <c r="U3430" s="276">
        <f t="shared" si="989"/>
        <v>0</v>
      </c>
      <c r="V3430" s="276">
        <f t="shared" si="989"/>
        <v>0</v>
      </c>
      <c r="W3430" s="276">
        <f t="shared" si="989"/>
        <v>0</v>
      </c>
      <c r="X3430" s="313">
        <f>T3430-U3430-V3430-W3430</f>
        <v>-66976</v>
      </c>
    </row>
    <row r="3431" spans="2:24">
      <c r="B3431" s="554" t="s">
        <v>32</v>
      </c>
      <c r="C3431" s="186"/>
      <c r="I3431" s="219"/>
      <c r="J3431" s="221">
        <f>J3430</f>
        <v>1</v>
      </c>
      <c r="P3431"/>
    </row>
    <row r="3432" spans="2:24">
      <c r="B3432" s="392"/>
      <c r="C3432" s="392"/>
      <c r="D3432" s="393"/>
      <c r="E3432" s="392"/>
      <c r="F3432" s="392"/>
      <c r="G3432" s="392"/>
      <c r="H3432" s="392"/>
      <c r="I3432" s="394"/>
      <c r="J3432" s="221">
        <f>J3430</f>
        <v>1</v>
      </c>
      <c r="L3432" s="392"/>
      <c r="M3432" s="392"/>
      <c r="N3432" s="394"/>
      <c r="O3432" s="394"/>
      <c r="P3432" s="394"/>
      <c r="Q3432" s="392"/>
      <c r="R3432" s="392"/>
      <c r="S3432" s="394"/>
      <c r="T3432" s="394"/>
      <c r="U3432" s="392"/>
      <c r="V3432" s="394"/>
      <c r="W3432" s="394"/>
      <c r="X3432" s="394"/>
    </row>
    <row r="3433" spans="2:24" ht="18" hidden="1">
      <c r="B3433" s="402"/>
      <c r="C3433" s="402"/>
      <c r="D3433" s="402"/>
      <c r="E3433" s="402"/>
      <c r="F3433" s="402"/>
      <c r="G3433" s="402"/>
      <c r="H3433" s="402"/>
      <c r="I3433" s="484"/>
      <c r="J3433" s="440">
        <f>(IF(E3430&lt;&gt;0,$G$2,IF(I3430&lt;&gt;0,$G$2,"")))</f>
        <v>0</v>
      </c>
    </row>
    <row r="3434" spans="2:24" ht="18" hidden="1">
      <c r="B3434" s="402"/>
      <c r="C3434" s="402"/>
      <c r="D3434" s="474"/>
      <c r="E3434" s="402"/>
      <c r="F3434" s="402"/>
      <c r="G3434" s="402"/>
      <c r="H3434" s="402"/>
      <c r="I3434" s="484"/>
      <c r="J3434" s="440" t="str">
        <f>(IF(E3431&lt;&gt;0,$G$2,IF(I3431&lt;&gt;0,$G$2,"")))</f>
        <v/>
      </c>
    </row>
    <row r="3435" spans="2:24">
      <c r="E3435" s="278"/>
      <c r="F3435" s="278"/>
      <c r="G3435" s="278"/>
      <c r="H3435" s="278"/>
      <c r="I3435" s="282"/>
      <c r="J3435" s="221">
        <f>(IF($E3571&lt;&gt;0,$J$2,IF($I3571&lt;&gt;0,$J$2,"")))</f>
        <v>1</v>
      </c>
      <c r="L3435" s="278"/>
      <c r="M3435" s="278"/>
      <c r="N3435" s="282"/>
      <c r="O3435" s="282"/>
      <c r="P3435" s="282"/>
      <c r="Q3435" s="278"/>
      <c r="R3435" s="278"/>
      <c r="S3435" s="282"/>
      <c r="T3435" s="282"/>
      <c r="U3435" s="278"/>
      <c r="V3435" s="282"/>
      <c r="W3435" s="282"/>
    </row>
    <row r="3436" spans="2:24">
      <c r="C3436" s="227"/>
      <c r="D3436" s="228"/>
      <c r="E3436" s="278"/>
      <c r="F3436" s="278"/>
      <c r="G3436" s="278"/>
      <c r="H3436" s="278"/>
      <c r="I3436" s="282"/>
      <c r="J3436" s="221">
        <f>(IF($E3571&lt;&gt;0,$J$2,IF($I3571&lt;&gt;0,$J$2,"")))</f>
        <v>1</v>
      </c>
      <c r="L3436" s="278"/>
      <c r="M3436" s="278"/>
      <c r="N3436" s="282"/>
      <c r="O3436" s="282"/>
      <c r="P3436" s="282"/>
      <c r="Q3436" s="278"/>
      <c r="R3436" s="278"/>
      <c r="S3436" s="282"/>
      <c r="T3436" s="282"/>
      <c r="U3436" s="278"/>
      <c r="V3436" s="282"/>
      <c r="W3436" s="282"/>
    </row>
    <row r="3437" spans="2:24">
      <c r="B3437" s="935" t="str">
        <f>$B$7</f>
        <v>БЮДЖЕТ - НАЧАЛЕН ПЛАН
ПО ПЪЛНА ЕДИННА БЮДЖЕТНА КЛАСИФИКАЦИЯ</v>
      </c>
      <c r="C3437" s="936"/>
      <c r="D3437" s="936"/>
      <c r="E3437" s="278"/>
      <c r="F3437" s="278"/>
      <c r="G3437" s="278"/>
      <c r="H3437" s="278"/>
      <c r="I3437" s="282"/>
      <c r="J3437" s="221">
        <f>(IF($E3571&lt;&gt;0,$J$2,IF($I3571&lt;&gt;0,$J$2,"")))</f>
        <v>1</v>
      </c>
      <c r="L3437" s="278"/>
      <c r="M3437" s="278"/>
      <c r="N3437" s="282"/>
      <c r="O3437" s="282"/>
      <c r="P3437" s="282"/>
      <c r="Q3437" s="278"/>
      <c r="R3437" s="278"/>
      <c r="S3437" s="282"/>
      <c r="T3437" s="282"/>
      <c r="U3437" s="278"/>
      <c r="V3437" s="282"/>
      <c r="W3437" s="282"/>
    </row>
    <row r="3438" spans="2:24">
      <c r="C3438" s="227"/>
      <c r="D3438" s="228"/>
      <c r="E3438" s="279" t="s">
        <v>1654</v>
      </c>
      <c r="F3438" s="279" t="s">
        <v>1522</v>
      </c>
      <c r="G3438" s="278"/>
      <c r="H3438" s="278"/>
      <c r="I3438" s="282"/>
      <c r="J3438" s="221">
        <f>(IF($E3571&lt;&gt;0,$J$2,IF($I3571&lt;&gt;0,$J$2,"")))</f>
        <v>1</v>
      </c>
      <c r="L3438" s="278"/>
      <c r="M3438" s="278"/>
      <c r="N3438" s="282"/>
      <c r="O3438" s="282"/>
      <c r="P3438" s="282"/>
      <c r="Q3438" s="278"/>
      <c r="R3438" s="278"/>
      <c r="S3438" s="282"/>
      <c r="T3438" s="282"/>
      <c r="U3438" s="278"/>
      <c r="V3438" s="282"/>
      <c r="W3438" s="282"/>
    </row>
    <row r="3439" spans="2:24" ht="17.399999999999999">
      <c r="B3439" s="937" t="str">
        <f>$B$9</f>
        <v>Маджарово</v>
      </c>
      <c r="C3439" s="938"/>
      <c r="D3439" s="939"/>
      <c r="E3439" s="578">
        <f>$E$9</f>
        <v>45292</v>
      </c>
      <c r="F3439" s="579">
        <f>$F$9</f>
        <v>45657</v>
      </c>
      <c r="G3439" s="278"/>
      <c r="H3439" s="278"/>
      <c r="I3439" s="282"/>
      <c r="J3439" s="221">
        <f>(IF($E3571&lt;&gt;0,$J$2,IF($I3571&lt;&gt;0,$J$2,"")))</f>
        <v>1</v>
      </c>
      <c r="L3439" s="278"/>
      <c r="M3439" s="278"/>
      <c r="N3439" s="282"/>
      <c r="O3439" s="282"/>
      <c r="P3439" s="282"/>
      <c r="Q3439" s="278"/>
      <c r="R3439" s="278"/>
      <c r="S3439" s="282"/>
      <c r="T3439" s="282"/>
      <c r="U3439" s="278"/>
      <c r="V3439" s="282"/>
      <c r="W3439" s="282"/>
    </row>
    <row r="3440" spans="2:24">
      <c r="B3440" s="230" t="str">
        <f>$B$10</f>
        <v>(наименование на разпоредителя с бюджет)</v>
      </c>
      <c r="E3440" s="278"/>
      <c r="F3440" s="280">
        <f>$F$10</f>
        <v>0</v>
      </c>
      <c r="G3440" s="278"/>
      <c r="H3440" s="278"/>
      <c r="I3440" s="282"/>
      <c r="J3440" s="221">
        <f>(IF($E3571&lt;&gt;0,$J$2,IF($I3571&lt;&gt;0,$J$2,"")))</f>
        <v>1</v>
      </c>
      <c r="L3440" s="278"/>
      <c r="M3440" s="278"/>
      <c r="N3440" s="282"/>
      <c r="O3440" s="282"/>
      <c r="P3440" s="282"/>
      <c r="Q3440" s="278"/>
      <c r="R3440" s="278"/>
      <c r="S3440" s="282"/>
      <c r="T3440" s="282"/>
      <c r="U3440" s="278"/>
      <c r="V3440" s="282"/>
      <c r="W3440" s="282"/>
    </row>
    <row r="3441" spans="2:24">
      <c r="B3441" s="230"/>
      <c r="E3441" s="281"/>
      <c r="F3441" s="278"/>
      <c r="G3441" s="278"/>
      <c r="H3441" s="278"/>
      <c r="I3441" s="282"/>
      <c r="J3441" s="221">
        <f>(IF($E3571&lt;&gt;0,$J$2,IF($I3571&lt;&gt;0,$J$2,"")))</f>
        <v>1</v>
      </c>
      <c r="L3441" s="278"/>
      <c r="M3441" s="278"/>
      <c r="N3441" s="282"/>
      <c r="O3441" s="282"/>
      <c r="P3441" s="282"/>
      <c r="Q3441" s="278"/>
      <c r="R3441" s="278"/>
      <c r="S3441" s="282"/>
      <c r="T3441" s="282"/>
      <c r="U3441" s="278"/>
      <c r="V3441" s="282"/>
      <c r="W3441" s="282"/>
    </row>
    <row r="3442" spans="2:24" ht="18">
      <c r="B3442" s="906" t="str">
        <f>$B$12</f>
        <v>Маджарово</v>
      </c>
      <c r="C3442" s="907"/>
      <c r="D3442" s="908"/>
      <c r="E3442" s="229" t="s">
        <v>1655</v>
      </c>
      <c r="F3442" s="580" t="str">
        <f>$F$12</f>
        <v>7604</v>
      </c>
      <c r="G3442" s="278"/>
      <c r="H3442" s="278"/>
      <c r="I3442" s="282"/>
      <c r="J3442" s="221">
        <f>(IF($E3571&lt;&gt;0,$J$2,IF($I3571&lt;&gt;0,$J$2,"")))</f>
        <v>1</v>
      </c>
      <c r="L3442" s="278"/>
      <c r="M3442" s="278"/>
      <c r="N3442" s="282"/>
      <c r="O3442" s="282"/>
      <c r="P3442" s="282"/>
      <c r="Q3442" s="278"/>
      <c r="R3442" s="278"/>
      <c r="S3442" s="282"/>
      <c r="T3442" s="282"/>
      <c r="U3442" s="278"/>
      <c r="V3442" s="282"/>
      <c r="W3442" s="282"/>
    </row>
    <row r="3443" spans="2:24">
      <c r="B3443" s="581" t="str">
        <f>$B$13</f>
        <v>(наименование на първостепенния разпоредител с бюджет)</v>
      </c>
      <c r="E3443" s="281" t="s">
        <v>1656</v>
      </c>
      <c r="F3443" s="278"/>
      <c r="G3443" s="278"/>
      <c r="H3443" s="278"/>
      <c r="I3443" s="282"/>
      <c r="J3443" s="221">
        <f>(IF($E3571&lt;&gt;0,$J$2,IF($I3571&lt;&gt;0,$J$2,"")))</f>
        <v>1</v>
      </c>
      <c r="L3443" s="278"/>
      <c r="M3443" s="278"/>
      <c r="N3443" s="282"/>
      <c r="O3443" s="282"/>
      <c r="P3443" s="282"/>
      <c r="Q3443" s="278"/>
      <c r="R3443" s="278"/>
      <c r="S3443" s="282"/>
      <c r="T3443" s="282"/>
      <c r="U3443" s="278"/>
      <c r="V3443" s="282"/>
      <c r="W3443" s="282"/>
    </row>
    <row r="3444" spans="2:24" ht="18">
      <c r="B3444" s="230"/>
      <c r="D3444" s="441"/>
      <c r="E3444" s="277"/>
      <c r="F3444" s="277"/>
      <c r="G3444" s="277"/>
      <c r="H3444" s="277"/>
      <c r="I3444" s="384"/>
      <c r="J3444" s="221">
        <f>(IF($E3571&lt;&gt;0,$J$2,IF($I3571&lt;&gt;0,$J$2,"")))</f>
        <v>1</v>
      </c>
      <c r="L3444" s="278"/>
      <c r="M3444" s="278"/>
      <c r="N3444" s="282"/>
      <c r="O3444" s="282"/>
      <c r="P3444" s="282"/>
      <c r="Q3444" s="278"/>
      <c r="R3444" s="278"/>
      <c r="S3444" s="282"/>
      <c r="T3444" s="282"/>
      <c r="U3444" s="278"/>
      <c r="V3444" s="282"/>
      <c r="W3444" s="282"/>
    </row>
    <row r="3445" spans="2:24" ht="16.8" thickBot="1">
      <c r="C3445" s="227"/>
      <c r="D3445" s="228"/>
      <c r="E3445" s="278"/>
      <c r="F3445" s="281"/>
      <c r="G3445" s="281"/>
      <c r="H3445" s="281"/>
      <c r="I3445" s="284" t="s">
        <v>1657</v>
      </c>
      <c r="J3445" s="221">
        <f>(IF($E3571&lt;&gt;0,$J$2,IF($I3571&lt;&gt;0,$J$2,"")))</f>
        <v>1</v>
      </c>
      <c r="L3445" s="283" t="s">
        <v>91</v>
      </c>
      <c r="M3445" s="278"/>
      <c r="N3445" s="282"/>
      <c r="O3445" s="284" t="s">
        <v>1657</v>
      </c>
      <c r="P3445" s="282"/>
      <c r="Q3445" s="283" t="s">
        <v>92</v>
      </c>
      <c r="R3445" s="278"/>
      <c r="S3445" s="282"/>
      <c r="T3445" s="284" t="s">
        <v>1657</v>
      </c>
      <c r="U3445" s="278"/>
      <c r="V3445" s="282"/>
      <c r="W3445" s="284" t="s">
        <v>1657</v>
      </c>
    </row>
    <row r="3446" spans="2:24" ht="18.600000000000001" thickBot="1">
      <c r="B3446" s="672"/>
      <c r="C3446" s="673"/>
      <c r="D3446" s="674" t="s">
        <v>1054</v>
      </c>
      <c r="E3446" s="675"/>
      <c r="F3446" s="956" t="s">
        <v>1459</v>
      </c>
      <c r="G3446" s="957"/>
      <c r="H3446" s="958"/>
      <c r="I3446" s="959"/>
      <c r="J3446" s="221">
        <f>(IF($E3571&lt;&gt;0,$J$2,IF($I3571&lt;&gt;0,$J$2,"")))</f>
        <v>1</v>
      </c>
      <c r="L3446" s="916" t="s">
        <v>1893</v>
      </c>
      <c r="M3446" s="916" t="s">
        <v>1894</v>
      </c>
      <c r="N3446" s="918" t="s">
        <v>1895</v>
      </c>
      <c r="O3446" s="918" t="s">
        <v>93</v>
      </c>
      <c r="P3446" s="222"/>
      <c r="Q3446" s="918" t="s">
        <v>1896</v>
      </c>
      <c r="R3446" s="918" t="s">
        <v>1897</v>
      </c>
      <c r="S3446" s="918" t="s">
        <v>1898</v>
      </c>
      <c r="T3446" s="918" t="s">
        <v>94</v>
      </c>
      <c r="U3446" s="409" t="s">
        <v>95</v>
      </c>
      <c r="V3446" s="410"/>
      <c r="W3446" s="411"/>
      <c r="X3446" s="291"/>
    </row>
    <row r="3447" spans="2:24" ht="31.8" thickBot="1">
      <c r="B3447" s="676" t="s">
        <v>1573</v>
      </c>
      <c r="C3447" s="677" t="s">
        <v>1658</v>
      </c>
      <c r="D3447" s="678" t="s">
        <v>1055</v>
      </c>
      <c r="E3447" s="679"/>
      <c r="F3447" s="605" t="s">
        <v>1460</v>
      </c>
      <c r="G3447" s="605" t="s">
        <v>1461</v>
      </c>
      <c r="H3447" s="605" t="s">
        <v>1458</v>
      </c>
      <c r="I3447" s="605" t="s">
        <v>1048</v>
      </c>
      <c r="J3447" s="221">
        <f>(IF($E3571&lt;&gt;0,$J$2,IF($I3571&lt;&gt;0,$J$2,"")))</f>
        <v>1</v>
      </c>
      <c r="L3447" s="970"/>
      <c r="M3447" s="955"/>
      <c r="N3447" s="970"/>
      <c r="O3447" s="955"/>
      <c r="P3447" s="222"/>
      <c r="Q3447" s="967"/>
      <c r="R3447" s="967"/>
      <c r="S3447" s="967"/>
      <c r="T3447" s="967"/>
      <c r="U3447" s="412">
        <f>$C$3</f>
        <v>2024</v>
      </c>
      <c r="V3447" s="412">
        <f>$C$3+1</f>
        <v>2025</v>
      </c>
      <c r="W3447" s="412" t="str">
        <f>CONCATENATE("след ",$C$3+1)</f>
        <v>след 2025</v>
      </c>
      <c r="X3447" s="413" t="s">
        <v>96</v>
      </c>
    </row>
    <row r="3448" spans="2:24" ht="18" thickBot="1">
      <c r="B3448" s="506"/>
      <c r="C3448" s="397"/>
      <c r="D3448" s="295" t="s">
        <v>1243</v>
      </c>
      <c r="E3448" s="699"/>
      <c r="F3448" s="296"/>
      <c r="G3448" s="296"/>
      <c r="H3448" s="296"/>
      <c r="I3448" s="483"/>
      <c r="J3448" s="221">
        <f>(IF($E3571&lt;&gt;0,$J$2,IF($I3571&lt;&gt;0,$J$2,"")))</f>
        <v>1</v>
      </c>
      <c r="L3448" s="297" t="s">
        <v>97</v>
      </c>
      <c r="M3448" s="297" t="s">
        <v>98</v>
      </c>
      <c r="N3448" s="298" t="s">
        <v>99</v>
      </c>
      <c r="O3448" s="298" t="s">
        <v>100</v>
      </c>
      <c r="P3448" s="222"/>
      <c r="Q3448" s="504" t="s">
        <v>101</v>
      </c>
      <c r="R3448" s="504" t="s">
        <v>102</v>
      </c>
      <c r="S3448" s="504" t="s">
        <v>103</v>
      </c>
      <c r="T3448" s="504" t="s">
        <v>104</v>
      </c>
      <c r="U3448" s="504" t="s">
        <v>1025</v>
      </c>
      <c r="V3448" s="504" t="s">
        <v>1026</v>
      </c>
      <c r="W3448" s="504" t="s">
        <v>1027</v>
      </c>
      <c r="X3448" s="414" t="s">
        <v>1028</v>
      </c>
    </row>
    <row r="3449" spans="2:24" ht="122.4" thickBot="1">
      <c r="B3449" s="236"/>
      <c r="C3449" s="511">
        <f>VLOOKUP(D3449,OP_LIST2,2,FALSE)</f>
        <v>0</v>
      </c>
      <c r="D3449" s="512" t="s">
        <v>943</v>
      </c>
      <c r="E3449" s="700"/>
      <c r="F3449" s="368"/>
      <c r="G3449" s="368"/>
      <c r="H3449" s="368"/>
      <c r="I3449" s="303"/>
      <c r="J3449" s="221">
        <f>(IF($E3571&lt;&gt;0,$J$2,IF($I3571&lt;&gt;0,$J$2,"")))</f>
        <v>1</v>
      </c>
      <c r="L3449" s="415" t="s">
        <v>1029</v>
      </c>
      <c r="M3449" s="415" t="s">
        <v>1029</v>
      </c>
      <c r="N3449" s="415" t="s">
        <v>1030</v>
      </c>
      <c r="O3449" s="415" t="s">
        <v>1031</v>
      </c>
      <c r="P3449" s="222"/>
      <c r="Q3449" s="415" t="s">
        <v>1029</v>
      </c>
      <c r="R3449" s="415" t="s">
        <v>1029</v>
      </c>
      <c r="S3449" s="415" t="s">
        <v>1056</v>
      </c>
      <c r="T3449" s="415" t="s">
        <v>1033</v>
      </c>
      <c r="U3449" s="415" t="s">
        <v>1029</v>
      </c>
      <c r="V3449" s="415" t="s">
        <v>1029</v>
      </c>
      <c r="W3449" s="415" t="s">
        <v>1029</v>
      </c>
      <c r="X3449" s="306" t="s">
        <v>1034</v>
      </c>
    </row>
    <row r="3450" spans="2:24" ht="18" thickBot="1">
      <c r="B3450" s="510"/>
      <c r="C3450" s="513">
        <f>VLOOKUP(D3451,EBK_DEIN2,2,FALSE)</f>
        <v>7745</v>
      </c>
      <c r="D3450" s="505" t="s">
        <v>1443</v>
      </c>
      <c r="E3450" s="701"/>
      <c r="F3450" s="368"/>
      <c r="G3450" s="368"/>
      <c r="H3450" s="368"/>
      <c r="I3450" s="303"/>
      <c r="J3450" s="221">
        <f>(IF($E3571&lt;&gt;0,$J$2,IF($I3571&lt;&gt;0,$J$2,"")))</f>
        <v>1</v>
      </c>
      <c r="L3450" s="416"/>
      <c r="M3450" s="416"/>
      <c r="N3450" s="344"/>
      <c r="O3450" s="417"/>
      <c r="P3450" s="222"/>
      <c r="Q3450" s="416"/>
      <c r="R3450" s="416"/>
      <c r="S3450" s="344"/>
      <c r="T3450" s="417"/>
      <c r="U3450" s="416"/>
      <c r="V3450" s="344"/>
      <c r="W3450" s="417"/>
      <c r="X3450" s="418"/>
    </row>
    <row r="3451" spans="2:24" ht="18">
      <c r="B3451" s="419"/>
      <c r="C3451" s="238"/>
      <c r="D3451" s="502" t="s">
        <v>815</v>
      </c>
      <c r="E3451" s="701"/>
      <c r="F3451" s="368"/>
      <c r="G3451" s="368"/>
      <c r="H3451" s="368"/>
      <c r="I3451" s="303"/>
      <c r="J3451" s="221">
        <f>(IF($E3571&lt;&gt;0,$J$2,IF($I3571&lt;&gt;0,$J$2,"")))</f>
        <v>1</v>
      </c>
      <c r="L3451" s="416"/>
      <c r="M3451" s="416"/>
      <c r="N3451" s="344"/>
      <c r="O3451" s="420">
        <f>SUMIF(O3454:O3455,"&lt;0")+SUMIF(O3457:O3461,"&lt;0")+SUMIF(O3463:O3470,"&lt;0")+SUMIF(O3472:O3488,"&lt;0")+SUMIF(O3494:O3498,"&lt;0")+SUMIF(O3500:O3505,"&lt;0")+SUMIF(O3511:O3517,"&lt;0")+SUMIF(O3524:O3525,"&lt;0")+SUMIF(O3528:O3533,"&lt;0")+SUMIF(O3535:O3540,"&lt;0")+SUMIF(O3544,"&lt;0")+SUMIF(O3546:O3552,"&lt;0")+SUMIF(O3554:O3556,"&lt;0")+SUMIF(O3558:O3561,"&lt;0")+SUMIF(O3563:O3564,"&lt;0")+SUMIF(O3567,"&lt;0")</f>
        <v>-98000</v>
      </c>
      <c r="P3451" s="222"/>
      <c r="Q3451" s="416"/>
      <c r="R3451" s="416"/>
      <c r="S3451" s="344"/>
      <c r="T3451" s="420">
        <f>SUMIF(T3454:T3455,"&lt;0")+SUMIF(T3457:T3461,"&lt;0")+SUMIF(T3463:T3470,"&lt;0")+SUMIF(T3472:T3488,"&lt;0")+SUMIF(T3494:T3498,"&lt;0")+SUMIF(T3500:T3505,"&lt;0")+SUMIF(T3511:T3517,"&lt;0")+SUMIF(T3524:T3525,"&lt;0")+SUMIF(T3528:T3533,"&lt;0")+SUMIF(T3535:T3540,"&lt;0")+SUMIF(T3544,"&lt;0")+SUMIF(T3546:T3552,"&lt;0")+SUMIF(T3554:T3556,"&lt;0")+SUMIF(T3558:T3561,"&lt;0")+SUMIF(T3563:T3564,"&lt;0")+SUMIF(T3567,"&lt;0")</f>
        <v>-98000</v>
      </c>
      <c r="U3451" s="416"/>
      <c r="V3451" s="344"/>
      <c r="W3451" s="417"/>
      <c r="X3451" s="308"/>
    </row>
    <row r="3452" spans="2:24" ht="18.600000000000001" thickBot="1">
      <c r="B3452" s="354"/>
      <c r="C3452" s="238"/>
      <c r="D3452" s="292" t="s">
        <v>1057</v>
      </c>
      <c r="E3452" s="701"/>
      <c r="F3452" s="368"/>
      <c r="G3452" s="368"/>
      <c r="H3452" s="368"/>
      <c r="I3452" s="303"/>
      <c r="J3452" s="221">
        <f>(IF($E3571&lt;&gt;0,$J$2,IF($I3571&lt;&gt;0,$J$2,"")))</f>
        <v>1</v>
      </c>
      <c r="L3452" s="416"/>
      <c r="M3452" s="416"/>
      <c r="N3452" s="344"/>
      <c r="O3452" s="417"/>
      <c r="P3452" s="222"/>
      <c r="Q3452" s="416"/>
      <c r="R3452" s="416"/>
      <c r="S3452" s="344"/>
      <c r="T3452" s="417"/>
      <c r="U3452" s="416"/>
      <c r="V3452" s="344"/>
      <c r="W3452" s="417"/>
      <c r="X3452" s="310"/>
    </row>
    <row r="3453" spans="2:24" ht="18.600000000000001" hidden="1" thickBot="1">
      <c r="B3453" s="680">
        <v>100</v>
      </c>
      <c r="C3453" s="960" t="s">
        <v>1244</v>
      </c>
      <c r="D3453" s="961"/>
      <c r="E3453" s="681"/>
      <c r="F3453" s="682">
        <f>SUM(F3454:F3455)</f>
        <v>0</v>
      </c>
      <c r="G3453" s="683">
        <f>SUM(G3454:G3455)</f>
        <v>0</v>
      </c>
      <c r="H3453" s="683">
        <f>SUM(H3454:H3455)</f>
        <v>0</v>
      </c>
      <c r="I3453" s="683">
        <f>SUM(I3454:I3455)</f>
        <v>0</v>
      </c>
      <c r="J3453" s="243" t="str">
        <f t="shared" ref="J3453:J3484" si="990">(IF($E3453&lt;&gt;0,$J$2,IF($I3453&lt;&gt;0,$J$2,"")))</f>
        <v/>
      </c>
      <c r="K3453" s="244"/>
      <c r="L3453" s="311">
        <f>SUM(L3454:L3455)</f>
        <v>0</v>
      </c>
      <c r="M3453" s="312">
        <f>SUM(M3454:M3455)</f>
        <v>0</v>
      </c>
      <c r="N3453" s="421">
        <f>SUM(N3454:N3455)</f>
        <v>0</v>
      </c>
      <c r="O3453" s="422">
        <f>SUM(O3454:O3455)</f>
        <v>0</v>
      </c>
      <c r="P3453" s="244"/>
      <c r="Q3453" s="705"/>
      <c r="R3453" s="706"/>
      <c r="S3453" s="707"/>
      <c r="T3453" s="706"/>
      <c r="U3453" s="706"/>
      <c r="V3453" s="706"/>
      <c r="W3453" s="708"/>
      <c r="X3453" s="313">
        <f t="shared" ref="X3453:X3484" si="991">T3453-U3453-V3453-W3453</f>
        <v>0</v>
      </c>
    </row>
    <row r="3454" spans="2:24" ht="18.600000000000001" hidden="1" thickBot="1">
      <c r="B3454" s="140"/>
      <c r="C3454" s="144">
        <v>101</v>
      </c>
      <c r="D3454" s="138" t="s">
        <v>1245</v>
      </c>
      <c r="E3454" s="702"/>
      <c r="F3454" s="449"/>
      <c r="G3454" s="245"/>
      <c r="H3454" s="245"/>
      <c r="I3454" s="476">
        <f>F3454+G3454+H3454</f>
        <v>0</v>
      </c>
      <c r="J3454" s="243" t="str">
        <f t="shared" si="990"/>
        <v/>
      </c>
      <c r="K3454" s="244"/>
      <c r="L3454" s="423"/>
      <c r="M3454" s="252"/>
      <c r="N3454" s="315">
        <f>I3454</f>
        <v>0</v>
      </c>
      <c r="O3454" s="424">
        <f>L3454+M3454-N3454</f>
        <v>0</v>
      </c>
      <c r="P3454" s="244"/>
      <c r="Q3454" s="661"/>
      <c r="R3454" s="665"/>
      <c r="S3454" s="665"/>
      <c r="T3454" s="665"/>
      <c r="U3454" s="665"/>
      <c r="V3454" s="665"/>
      <c r="W3454" s="709"/>
      <c r="X3454" s="313">
        <f t="shared" si="991"/>
        <v>0</v>
      </c>
    </row>
    <row r="3455" spans="2:24" ht="18.600000000000001" hidden="1" thickBot="1">
      <c r="B3455" s="140"/>
      <c r="C3455" s="137">
        <v>102</v>
      </c>
      <c r="D3455" s="139" t="s">
        <v>1246</v>
      </c>
      <c r="E3455" s="702"/>
      <c r="F3455" s="449"/>
      <c r="G3455" s="245"/>
      <c r="H3455" s="245"/>
      <c r="I3455" s="476">
        <f>F3455+G3455+H3455</f>
        <v>0</v>
      </c>
      <c r="J3455" s="243" t="str">
        <f t="shared" si="990"/>
        <v/>
      </c>
      <c r="K3455" s="244"/>
      <c r="L3455" s="423"/>
      <c r="M3455" s="252"/>
      <c r="N3455" s="315">
        <f>I3455</f>
        <v>0</v>
      </c>
      <c r="O3455" s="424">
        <f>L3455+M3455-N3455</f>
        <v>0</v>
      </c>
      <c r="P3455" s="244"/>
      <c r="Q3455" s="661"/>
      <c r="R3455" s="665"/>
      <c r="S3455" s="665"/>
      <c r="T3455" s="665"/>
      <c r="U3455" s="665"/>
      <c r="V3455" s="665"/>
      <c r="W3455" s="709"/>
      <c r="X3455" s="313">
        <f t="shared" si="991"/>
        <v>0</v>
      </c>
    </row>
    <row r="3456" spans="2:24" ht="18.600000000000001" hidden="1" thickBot="1">
      <c r="B3456" s="684">
        <v>200</v>
      </c>
      <c r="C3456" s="968" t="s">
        <v>1247</v>
      </c>
      <c r="D3456" s="968"/>
      <c r="E3456" s="685"/>
      <c r="F3456" s="686">
        <f>SUM(F3457:F3461)</f>
        <v>0</v>
      </c>
      <c r="G3456" s="687">
        <f>SUM(G3457:G3461)</f>
        <v>0</v>
      </c>
      <c r="H3456" s="687">
        <f>SUM(H3457:H3461)</f>
        <v>0</v>
      </c>
      <c r="I3456" s="687">
        <f>SUM(I3457:I3461)</f>
        <v>0</v>
      </c>
      <c r="J3456" s="243" t="str">
        <f t="shared" si="990"/>
        <v/>
      </c>
      <c r="K3456" s="244"/>
      <c r="L3456" s="316">
        <f>SUM(L3457:L3461)</f>
        <v>0</v>
      </c>
      <c r="M3456" s="317">
        <f>SUM(M3457:M3461)</f>
        <v>0</v>
      </c>
      <c r="N3456" s="425">
        <f>SUM(N3457:N3461)</f>
        <v>0</v>
      </c>
      <c r="O3456" s="426">
        <f>SUM(O3457:O3461)</f>
        <v>0</v>
      </c>
      <c r="P3456" s="244"/>
      <c r="Q3456" s="663"/>
      <c r="R3456" s="664"/>
      <c r="S3456" s="664"/>
      <c r="T3456" s="664"/>
      <c r="U3456" s="664"/>
      <c r="V3456" s="664"/>
      <c r="W3456" s="710"/>
      <c r="X3456" s="313">
        <f t="shared" si="991"/>
        <v>0</v>
      </c>
    </row>
    <row r="3457" spans="2:24" ht="18.600000000000001" hidden="1" thickBot="1">
      <c r="B3457" s="143"/>
      <c r="C3457" s="144">
        <v>201</v>
      </c>
      <c r="D3457" s="138" t="s">
        <v>1248</v>
      </c>
      <c r="E3457" s="702"/>
      <c r="F3457" s="449"/>
      <c r="G3457" s="245"/>
      <c r="H3457" s="245"/>
      <c r="I3457" s="476">
        <f>F3457+G3457+H3457</f>
        <v>0</v>
      </c>
      <c r="J3457" s="243" t="str">
        <f t="shared" si="990"/>
        <v/>
      </c>
      <c r="K3457" s="244"/>
      <c r="L3457" s="423"/>
      <c r="M3457" s="252"/>
      <c r="N3457" s="315">
        <f>I3457</f>
        <v>0</v>
      </c>
      <c r="O3457" s="424">
        <f>L3457+M3457-N3457</f>
        <v>0</v>
      </c>
      <c r="P3457" s="244"/>
      <c r="Q3457" s="661"/>
      <c r="R3457" s="665"/>
      <c r="S3457" s="665"/>
      <c r="T3457" s="665"/>
      <c r="U3457" s="665"/>
      <c r="V3457" s="665"/>
      <c r="W3457" s="709"/>
      <c r="X3457" s="313">
        <f t="shared" si="991"/>
        <v>0</v>
      </c>
    </row>
    <row r="3458" spans="2:24" ht="18.600000000000001" hidden="1" thickBot="1">
      <c r="B3458" s="136"/>
      <c r="C3458" s="137">
        <v>202</v>
      </c>
      <c r="D3458" s="145" t="s">
        <v>1249</v>
      </c>
      <c r="E3458" s="702"/>
      <c r="F3458" s="449"/>
      <c r="G3458" s="245"/>
      <c r="H3458" s="245"/>
      <c r="I3458" s="476">
        <f>F3458+G3458+H3458</f>
        <v>0</v>
      </c>
      <c r="J3458" s="243" t="str">
        <f t="shared" si="990"/>
        <v/>
      </c>
      <c r="K3458" s="244"/>
      <c r="L3458" s="423"/>
      <c r="M3458" s="252"/>
      <c r="N3458" s="315">
        <f>I3458</f>
        <v>0</v>
      </c>
      <c r="O3458" s="424">
        <f>L3458+M3458-N3458</f>
        <v>0</v>
      </c>
      <c r="P3458" s="244"/>
      <c r="Q3458" s="661"/>
      <c r="R3458" s="665"/>
      <c r="S3458" s="665"/>
      <c r="T3458" s="665"/>
      <c r="U3458" s="665"/>
      <c r="V3458" s="665"/>
      <c r="W3458" s="709"/>
      <c r="X3458" s="313">
        <f t="shared" si="991"/>
        <v>0</v>
      </c>
    </row>
    <row r="3459" spans="2:24" ht="32.4" hidden="1" thickBot="1">
      <c r="B3459" s="152"/>
      <c r="C3459" s="137">
        <v>205</v>
      </c>
      <c r="D3459" s="145" t="s">
        <v>900</v>
      </c>
      <c r="E3459" s="702"/>
      <c r="F3459" s="449"/>
      <c r="G3459" s="245"/>
      <c r="H3459" s="245"/>
      <c r="I3459" s="476">
        <f>F3459+G3459+H3459</f>
        <v>0</v>
      </c>
      <c r="J3459" s="243" t="str">
        <f t="shared" si="990"/>
        <v/>
      </c>
      <c r="K3459" s="244"/>
      <c r="L3459" s="423"/>
      <c r="M3459" s="252"/>
      <c r="N3459" s="315">
        <f>I3459</f>
        <v>0</v>
      </c>
      <c r="O3459" s="424">
        <f>L3459+M3459-N3459</f>
        <v>0</v>
      </c>
      <c r="P3459" s="244"/>
      <c r="Q3459" s="661"/>
      <c r="R3459" s="665"/>
      <c r="S3459" s="665"/>
      <c r="T3459" s="665"/>
      <c r="U3459" s="665"/>
      <c r="V3459" s="665"/>
      <c r="W3459" s="709"/>
      <c r="X3459" s="313">
        <f t="shared" si="991"/>
        <v>0</v>
      </c>
    </row>
    <row r="3460" spans="2:24" ht="18.600000000000001" hidden="1" thickBot="1">
      <c r="B3460" s="152"/>
      <c r="C3460" s="137">
        <v>208</v>
      </c>
      <c r="D3460" s="159" t="s">
        <v>901</v>
      </c>
      <c r="E3460" s="702"/>
      <c r="F3460" s="449"/>
      <c r="G3460" s="245"/>
      <c r="H3460" s="245"/>
      <c r="I3460" s="476">
        <f>F3460+G3460+H3460</f>
        <v>0</v>
      </c>
      <c r="J3460" s="243" t="str">
        <f t="shared" si="990"/>
        <v/>
      </c>
      <c r="K3460" s="244"/>
      <c r="L3460" s="423"/>
      <c r="M3460" s="252"/>
      <c r="N3460" s="315">
        <f>I3460</f>
        <v>0</v>
      </c>
      <c r="O3460" s="424">
        <f>L3460+M3460-N3460</f>
        <v>0</v>
      </c>
      <c r="P3460" s="244"/>
      <c r="Q3460" s="661"/>
      <c r="R3460" s="665"/>
      <c r="S3460" s="665"/>
      <c r="T3460" s="665"/>
      <c r="U3460" s="665"/>
      <c r="V3460" s="665"/>
      <c r="W3460" s="709"/>
      <c r="X3460" s="313">
        <f t="shared" si="991"/>
        <v>0</v>
      </c>
    </row>
    <row r="3461" spans="2:24" ht="18.600000000000001" hidden="1" thickBot="1">
      <c r="B3461" s="143"/>
      <c r="C3461" s="142">
        <v>209</v>
      </c>
      <c r="D3461" s="148" t="s">
        <v>902</v>
      </c>
      <c r="E3461" s="702"/>
      <c r="F3461" s="449"/>
      <c r="G3461" s="245"/>
      <c r="H3461" s="245"/>
      <c r="I3461" s="476">
        <f>F3461+G3461+H3461</f>
        <v>0</v>
      </c>
      <c r="J3461" s="243" t="str">
        <f t="shared" si="990"/>
        <v/>
      </c>
      <c r="K3461" s="244"/>
      <c r="L3461" s="423"/>
      <c r="M3461" s="252"/>
      <c r="N3461" s="315">
        <f>I3461</f>
        <v>0</v>
      </c>
      <c r="O3461" s="424">
        <f>L3461+M3461-N3461</f>
        <v>0</v>
      </c>
      <c r="P3461" s="244"/>
      <c r="Q3461" s="661"/>
      <c r="R3461" s="665"/>
      <c r="S3461" s="665"/>
      <c r="T3461" s="665"/>
      <c r="U3461" s="665"/>
      <c r="V3461" s="665"/>
      <c r="W3461" s="709"/>
      <c r="X3461" s="313">
        <f t="shared" si="991"/>
        <v>0</v>
      </c>
    </row>
    <row r="3462" spans="2:24" ht="18.600000000000001" hidden="1" thickBot="1">
      <c r="B3462" s="684">
        <v>500</v>
      </c>
      <c r="C3462" s="969" t="s">
        <v>203</v>
      </c>
      <c r="D3462" s="969"/>
      <c r="E3462" s="685"/>
      <c r="F3462" s="686">
        <f>SUM(F3463:F3469)</f>
        <v>0</v>
      </c>
      <c r="G3462" s="687">
        <f>SUM(G3463:G3469)</f>
        <v>0</v>
      </c>
      <c r="H3462" s="687">
        <f>SUM(H3463:H3469)</f>
        <v>0</v>
      </c>
      <c r="I3462" s="687">
        <f>SUM(I3463:I3469)</f>
        <v>0</v>
      </c>
      <c r="J3462" s="243" t="str">
        <f t="shared" si="990"/>
        <v/>
      </c>
      <c r="K3462" s="244"/>
      <c r="L3462" s="316">
        <f>SUM(L3463:L3469)</f>
        <v>0</v>
      </c>
      <c r="M3462" s="317">
        <f>SUM(M3463:M3469)</f>
        <v>0</v>
      </c>
      <c r="N3462" s="425">
        <f>SUM(N3463:N3469)</f>
        <v>0</v>
      </c>
      <c r="O3462" s="426">
        <f>SUM(O3463:O3469)</f>
        <v>0</v>
      </c>
      <c r="P3462" s="244"/>
      <c r="Q3462" s="663"/>
      <c r="R3462" s="664"/>
      <c r="S3462" s="665"/>
      <c r="T3462" s="664"/>
      <c r="U3462" s="664"/>
      <c r="V3462" s="664"/>
      <c r="W3462" s="710"/>
      <c r="X3462" s="313">
        <f t="shared" si="991"/>
        <v>0</v>
      </c>
    </row>
    <row r="3463" spans="2:24" ht="18.600000000000001" hidden="1" thickBot="1">
      <c r="B3463" s="143"/>
      <c r="C3463" s="160">
        <v>551</v>
      </c>
      <c r="D3463" s="456" t="s">
        <v>204</v>
      </c>
      <c r="E3463" s="702"/>
      <c r="F3463" s="449"/>
      <c r="G3463" s="245"/>
      <c r="H3463" s="245"/>
      <c r="I3463" s="476">
        <f t="shared" ref="I3463:I3470" si="992">F3463+G3463+H3463</f>
        <v>0</v>
      </c>
      <c r="J3463" s="243" t="str">
        <f t="shared" si="990"/>
        <v/>
      </c>
      <c r="K3463" s="244"/>
      <c r="L3463" s="423"/>
      <c r="M3463" s="252"/>
      <c r="N3463" s="315">
        <f t="shared" ref="N3463:N3470" si="993">I3463</f>
        <v>0</v>
      </c>
      <c r="O3463" s="424">
        <f t="shared" ref="O3463:O3470" si="994">L3463+M3463-N3463</f>
        <v>0</v>
      </c>
      <c r="P3463" s="244"/>
      <c r="Q3463" s="661"/>
      <c r="R3463" s="665"/>
      <c r="S3463" s="665"/>
      <c r="T3463" s="665"/>
      <c r="U3463" s="665"/>
      <c r="V3463" s="665"/>
      <c r="W3463" s="709"/>
      <c r="X3463" s="313">
        <f t="shared" si="991"/>
        <v>0</v>
      </c>
    </row>
    <row r="3464" spans="2:24" ht="18.600000000000001" hidden="1" thickBot="1">
      <c r="B3464" s="143"/>
      <c r="C3464" s="161">
        <v>552</v>
      </c>
      <c r="D3464" s="457" t="s">
        <v>205</v>
      </c>
      <c r="E3464" s="702"/>
      <c r="F3464" s="449"/>
      <c r="G3464" s="245"/>
      <c r="H3464" s="245"/>
      <c r="I3464" s="476">
        <f t="shared" si="992"/>
        <v>0</v>
      </c>
      <c r="J3464" s="243" t="str">
        <f t="shared" si="990"/>
        <v/>
      </c>
      <c r="K3464" s="244"/>
      <c r="L3464" s="423"/>
      <c r="M3464" s="252"/>
      <c r="N3464" s="315">
        <f t="shared" si="993"/>
        <v>0</v>
      </c>
      <c r="O3464" s="424">
        <f t="shared" si="994"/>
        <v>0</v>
      </c>
      <c r="P3464" s="244"/>
      <c r="Q3464" s="661"/>
      <c r="R3464" s="665"/>
      <c r="S3464" s="665"/>
      <c r="T3464" s="665"/>
      <c r="U3464" s="665"/>
      <c r="V3464" s="665"/>
      <c r="W3464" s="709"/>
      <c r="X3464" s="313">
        <f t="shared" si="991"/>
        <v>0</v>
      </c>
    </row>
    <row r="3465" spans="2:24" ht="18.600000000000001" hidden="1" thickBot="1">
      <c r="B3465" s="143"/>
      <c r="C3465" s="161">
        <v>558</v>
      </c>
      <c r="D3465" s="457" t="s">
        <v>1674</v>
      </c>
      <c r="E3465" s="702"/>
      <c r="F3465" s="592">
        <v>0</v>
      </c>
      <c r="G3465" s="592">
        <v>0</v>
      </c>
      <c r="H3465" s="592">
        <v>0</v>
      </c>
      <c r="I3465" s="476">
        <f t="shared" si="992"/>
        <v>0</v>
      </c>
      <c r="J3465" s="243" t="str">
        <f t="shared" si="990"/>
        <v/>
      </c>
      <c r="K3465" s="244"/>
      <c r="L3465" s="423"/>
      <c r="M3465" s="252"/>
      <c r="N3465" s="315">
        <f t="shared" si="993"/>
        <v>0</v>
      </c>
      <c r="O3465" s="424">
        <f t="shared" si="994"/>
        <v>0</v>
      </c>
      <c r="P3465" s="244"/>
      <c r="Q3465" s="661"/>
      <c r="R3465" s="665"/>
      <c r="S3465" s="665"/>
      <c r="T3465" s="665"/>
      <c r="U3465" s="665"/>
      <c r="V3465" s="665"/>
      <c r="W3465" s="709"/>
      <c r="X3465" s="313">
        <f t="shared" si="991"/>
        <v>0</v>
      </c>
    </row>
    <row r="3466" spans="2:24" ht="18.600000000000001" hidden="1" thickBot="1">
      <c r="B3466" s="143"/>
      <c r="C3466" s="161">
        <v>560</v>
      </c>
      <c r="D3466" s="458" t="s">
        <v>206</v>
      </c>
      <c r="E3466" s="702"/>
      <c r="F3466" s="449"/>
      <c r="G3466" s="245"/>
      <c r="H3466" s="245"/>
      <c r="I3466" s="476">
        <f t="shared" si="992"/>
        <v>0</v>
      </c>
      <c r="J3466" s="243" t="str">
        <f t="shared" si="990"/>
        <v/>
      </c>
      <c r="K3466" s="244"/>
      <c r="L3466" s="423"/>
      <c r="M3466" s="252"/>
      <c r="N3466" s="315">
        <f t="shared" si="993"/>
        <v>0</v>
      </c>
      <c r="O3466" s="424">
        <f t="shared" si="994"/>
        <v>0</v>
      </c>
      <c r="P3466" s="244"/>
      <c r="Q3466" s="661"/>
      <c r="R3466" s="665"/>
      <c r="S3466" s="665"/>
      <c r="T3466" s="665"/>
      <c r="U3466" s="665"/>
      <c r="V3466" s="665"/>
      <c r="W3466" s="709"/>
      <c r="X3466" s="313">
        <f t="shared" si="991"/>
        <v>0</v>
      </c>
    </row>
    <row r="3467" spans="2:24" ht="18.600000000000001" hidden="1" thickBot="1">
      <c r="B3467" s="143"/>
      <c r="C3467" s="161">
        <v>580</v>
      </c>
      <c r="D3467" s="457" t="s">
        <v>207</v>
      </c>
      <c r="E3467" s="702"/>
      <c r="F3467" s="449"/>
      <c r="G3467" s="245"/>
      <c r="H3467" s="245"/>
      <c r="I3467" s="476">
        <f t="shared" si="992"/>
        <v>0</v>
      </c>
      <c r="J3467" s="243" t="str">
        <f t="shared" si="990"/>
        <v/>
      </c>
      <c r="K3467" s="244"/>
      <c r="L3467" s="423"/>
      <c r="M3467" s="252"/>
      <c r="N3467" s="315">
        <f t="shared" si="993"/>
        <v>0</v>
      </c>
      <c r="O3467" s="424">
        <f t="shared" si="994"/>
        <v>0</v>
      </c>
      <c r="P3467" s="244"/>
      <c r="Q3467" s="661"/>
      <c r="R3467" s="665"/>
      <c r="S3467" s="665"/>
      <c r="T3467" s="665"/>
      <c r="U3467" s="665"/>
      <c r="V3467" s="665"/>
      <c r="W3467" s="709"/>
      <c r="X3467" s="313">
        <f t="shared" si="991"/>
        <v>0</v>
      </c>
    </row>
    <row r="3468" spans="2:24" ht="18.600000000000001" hidden="1" thickBot="1">
      <c r="B3468" s="143"/>
      <c r="C3468" s="161">
        <v>588</v>
      </c>
      <c r="D3468" s="457" t="s">
        <v>1679</v>
      </c>
      <c r="E3468" s="702"/>
      <c r="F3468" s="592">
        <v>0</v>
      </c>
      <c r="G3468" s="592">
        <v>0</v>
      </c>
      <c r="H3468" s="592">
        <v>0</v>
      </c>
      <c r="I3468" s="476">
        <f t="shared" si="992"/>
        <v>0</v>
      </c>
      <c r="J3468" s="243" t="str">
        <f t="shared" si="990"/>
        <v/>
      </c>
      <c r="K3468" s="244"/>
      <c r="L3468" s="423"/>
      <c r="M3468" s="252"/>
      <c r="N3468" s="315">
        <f t="shared" si="993"/>
        <v>0</v>
      </c>
      <c r="O3468" s="424">
        <f t="shared" si="994"/>
        <v>0</v>
      </c>
      <c r="P3468" s="244"/>
      <c r="Q3468" s="661"/>
      <c r="R3468" s="665"/>
      <c r="S3468" s="665"/>
      <c r="T3468" s="665"/>
      <c r="U3468" s="665"/>
      <c r="V3468" s="665"/>
      <c r="W3468" s="709"/>
      <c r="X3468" s="313">
        <f t="shared" si="991"/>
        <v>0</v>
      </c>
    </row>
    <row r="3469" spans="2:24" ht="32.4" hidden="1" thickBot="1">
      <c r="B3469" s="143"/>
      <c r="C3469" s="162">
        <v>590</v>
      </c>
      <c r="D3469" s="459" t="s">
        <v>208</v>
      </c>
      <c r="E3469" s="702"/>
      <c r="F3469" s="449"/>
      <c r="G3469" s="245"/>
      <c r="H3469" s="245"/>
      <c r="I3469" s="476">
        <f t="shared" si="992"/>
        <v>0</v>
      </c>
      <c r="J3469" s="243" t="str">
        <f t="shared" si="990"/>
        <v/>
      </c>
      <c r="K3469" s="244"/>
      <c r="L3469" s="423"/>
      <c r="M3469" s="252"/>
      <c r="N3469" s="315">
        <f t="shared" si="993"/>
        <v>0</v>
      </c>
      <c r="O3469" s="424">
        <f t="shared" si="994"/>
        <v>0</v>
      </c>
      <c r="P3469" s="244"/>
      <c r="Q3469" s="661"/>
      <c r="R3469" s="665"/>
      <c r="S3469" s="665"/>
      <c r="T3469" s="665"/>
      <c r="U3469" s="665"/>
      <c r="V3469" s="665"/>
      <c r="W3469" s="709"/>
      <c r="X3469" s="313">
        <f t="shared" si="991"/>
        <v>0</v>
      </c>
    </row>
    <row r="3470" spans="2:24" ht="18.600000000000001" hidden="1" thickBot="1">
      <c r="B3470" s="684">
        <v>800</v>
      </c>
      <c r="C3470" s="969" t="s">
        <v>1058</v>
      </c>
      <c r="D3470" s="969"/>
      <c r="E3470" s="685"/>
      <c r="F3470" s="688"/>
      <c r="G3470" s="689"/>
      <c r="H3470" s="689"/>
      <c r="I3470" s="690">
        <f t="shared" si="992"/>
        <v>0</v>
      </c>
      <c r="J3470" s="243" t="str">
        <f t="shared" si="990"/>
        <v/>
      </c>
      <c r="K3470" s="244"/>
      <c r="L3470" s="428"/>
      <c r="M3470" s="254"/>
      <c r="N3470" s="315">
        <f t="shared" si="993"/>
        <v>0</v>
      </c>
      <c r="O3470" s="424">
        <f t="shared" si="994"/>
        <v>0</v>
      </c>
      <c r="P3470" s="244"/>
      <c r="Q3470" s="663"/>
      <c r="R3470" s="664"/>
      <c r="S3470" s="665"/>
      <c r="T3470" s="665"/>
      <c r="U3470" s="664"/>
      <c r="V3470" s="665"/>
      <c r="W3470" s="709"/>
      <c r="X3470" s="313">
        <f t="shared" si="991"/>
        <v>0</v>
      </c>
    </row>
    <row r="3471" spans="2:24" ht="18.600000000000001" hidden="1" thickBot="1">
      <c r="B3471" s="684">
        <v>1000</v>
      </c>
      <c r="C3471" s="971" t="s">
        <v>210</v>
      </c>
      <c r="D3471" s="971"/>
      <c r="E3471" s="685"/>
      <c r="F3471" s="686">
        <f>SUM(F3472:F3488)</f>
        <v>0</v>
      </c>
      <c r="G3471" s="687">
        <f>SUM(G3472:G3488)</f>
        <v>0</v>
      </c>
      <c r="H3471" s="687">
        <f>SUM(H3472:H3488)</f>
        <v>0</v>
      </c>
      <c r="I3471" s="687">
        <f>SUM(I3472:I3488)</f>
        <v>0</v>
      </c>
      <c r="J3471" s="243" t="str">
        <f t="shared" si="990"/>
        <v/>
      </c>
      <c r="K3471" s="244"/>
      <c r="L3471" s="316">
        <f>SUM(L3472:L3488)</f>
        <v>0</v>
      </c>
      <c r="M3471" s="317">
        <f>SUM(M3472:M3488)</f>
        <v>0</v>
      </c>
      <c r="N3471" s="425">
        <f>SUM(N3472:N3488)</f>
        <v>0</v>
      </c>
      <c r="O3471" s="426">
        <f>SUM(O3472:O3488)</f>
        <v>0</v>
      </c>
      <c r="P3471" s="244"/>
      <c r="Q3471" s="316">
        <f t="shared" ref="Q3471:W3471" si="995">SUM(Q3472:Q3488)</f>
        <v>0</v>
      </c>
      <c r="R3471" s="317">
        <f t="shared" si="995"/>
        <v>0</v>
      </c>
      <c r="S3471" s="317">
        <f t="shared" si="995"/>
        <v>0</v>
      </c>
      <c r="T3471" s="317">
        <f t="shared" si="995"/>
        <v>0</v>
      </c>
      <c r="U3471" s="317">
        <f t="shared" si="995"/>
        <v>0</v>
      </c>
      <c r="V3471" s="317">
        <f t="shared" si="995"/>
        <v>0</v>
      </c>
      <c r="W3471" s="426">
        <f t="shared" si="995"/>
        <v>0</v>
      </c>
      <c r="X3471" s="313">
        <f t="shared" si="991"/>
        <v>0</v>
      </c>
    </row>
    <row r="3472" spans="2:24" ht="18.600000000000001" hidden="1" thickBot="1">
      <c r="B3472" s="136"/>
      <c r="C3472" s="144">
        <v>1011</v>
      </c>
      <c r="D3472" s="163" t="s">
        <v>211</v>
      </c>
      <c r="E3472" s="702"/>
      <c r="F3472" s="449"/>
      <c r="G3472" s="245"/>
      <c r="H3472" s="245"/>
      <c r="I3472" s="476">
        <f t="shared" ref="I3472:I3488" si="996">F3472+G3472+H3472</f>
        <v>0</v>
      </c>
      <c r="J3472" s="243" t="str">
        <f t="shared" si="990"/>
        <v/>
      </c>
      <c r="K3472" s="244"/>
      <c r="L3472" s="423"/>
      <c r="M3472" s="252"/>
      <c r="N3472" s="315">
        <f t="shared" ref="N3472:N3488" si="997">I3472</f>
        <v>0</v>
      </c>
      <c r="O3472" s="424">
        <f t="shared" ref="O3472:O3488" si="998">L3472+M3472-N3472</f>
        <v>0</v>
      </c>
      <c r="P3472" s="244"/>
      <c r="Q3472" s="423"/>
      <c r="R3472" s="252"/>
      <c r="S3472" s="429">
        <f t="shared" ref="S3472:S3479" si="999">+IF(+(L3472+M3472)&gt;=I3472,+M3472,+(+I3472-L3472))</f>
        <v>0</v>
      </c>
      <c r="T3472" s="315">
        <f t="shared" ref="T3472:T3479" si="1000">Q3472+R3472-S3472</f>
        <v>0</v>
      </c>
      <c r="U3472" s="252"/>
      <c r="V3472" s="252"/>
      <c r="W3472" s="253"/>
      <c r="X3472" s="313">
        <f t="shared" si="991"/>
        <v>0</v>
      </c>
    </row>
    <row r="3473" spans="2:24" ht="18.600000000000001" hidden="1" thickBot="1">
      <c r="B3473" s="136"/>
      <c r="C3473" s="137">
        <v>1012</v>
      </c>
      <c r="D3473" s="145" t="s">
        <v>212</v>
      </c>
      <c r="E3473" s="702"/>
      <c r="F3473" s="449"/>
      <c r="G3473" s="245"/>
      <c r="H3473" s="245"/>
      <c r="I3473" s="476">
        <f t="shared" si="996"/>
        <v>0</v>
      </c>
      <c r="J3473" s="243" t="str">
        <f t="shared" si="990"/>
        <v/>
      </c>
      <c r="K3473" s="244"/>
      <c r="L3473" s="423"/>
      <c r="M3473" s="252"/>
      <c r="N3473" s="315">
        <f t="shared" si="997"/>
        <v>0</v>
      </c>
      <c r="O3473" s="424">
        <f t="shared" si="998"/>
        <v>0</v>
      </c>
      <c r="P3473" s="244"/>
      <c r="Q3473" s="423"/>
      <c r="R3473" s="252"/>
      <c r="S3473" s="429">
        <f t="shared" si="999"/>
        <v>0</v>
      </c>
      <c r="T3473" s="315">
        <f t="shared" si="1000"/>
        <v>0</v>
      </c>
      <c r="U3473" s="252"/>
      <c r="V3473" s="252"/>
      <c r="W3473" s="253"/>
      <c r="X3473" s="313">
        <f t="shared" si="991"/>
        <v>0</v>
      </c>
    </row>
    <row r="3474" spans="2:24" ht="18.600000000000001" hidden="1" thickBot="1">
      <c r="B3474" s="136"/>
      <c r="C3474" s="137">
        <v>1013</v>
      </c>
      <c r="D3474" s="145" t="s">
        <v>213</v>
      </c>
      <c r="E3474" s="702"/>
      <c r="F3474" s="449"/>
      <c r="G3474" s="245"/>
      <c r="H3474" s="245"/>
      <c r="I3474" s="476">
        <f t="shared" si="996"/>
        <v>0</v>
      </c>
      <c r="J3474" s="243" t="str">
        <f t="shared" si="990"/>
        <v/>
      </c>
      <c r="K3474" s="244"/>
      <c r="L3474" s="423"/>
      <c r="M3474" s="252"/>
      <c r="N3474" s="315">
        <f t="shared" si="997"/>
        <v>0</v>
      </c>
      <c r="O3474" s="424">
        <f t="shared" si="998"/>
        <v>0</v>
      </c>
      <c r="P3474" s="244"/>
      <c r="Q3474" s="423"/>
      <c r="R3474" s="252"/>
      <c r="S3474" s="429">
        <f t="shared" si="999"/>
        <v>0</v>
      </c>
      <c r="T3474" s="315">
        <f t="shared" si="1000"/>
        <v>0</v>
      </c>
      <c r="U3474" s="252"/>
      <c r="V3474" s="252"/>
      <c r="W3474" s="253"/>
      <c r="X3474" s="313">
        <f t="shared" si="991"/>
        <v>0</v>
      </c>
    </row>
    <row r="3475" spans="2:24" ht="18.600000000000001" hidden="1" thickBot="1">
      <c r="B3475" s="136"/>
      <c r="C3475" s="137">
        <v>1014</v>
      </c>
      <c r="D3475" s="145" t="s">
        <v>214</v>
      </c>
      <c r="E3475" s="702"/>
      <c r="F3475" s="449"/>
      <c r="G3475" s="245"/>
      <c r="H3475" s="245"/>
      <c r="I3475" s="476">
        <f t="shared" si="996"/>
        <v>0</v>
      </c>
      <c r="J3475" s="243" t="str">
        <f t="shared" si="990"/>
        <v/>
      </c>
      <c r="K3475" s="244"/>
      <c r="L3475" s="423"/>
      <c r="M3475" s="252"/>
      <c r="N3475" s="315">
        <f t="shared" si="997"/>
        <v>0</v>
      </c>
      <c r="O3475" s="424">
        <f t="shared" si="998"/>
        <v>0</v>
      </c>
      <c r="P3475" s="244"/>
      <c r="Q3475" s="423"/>
      <c r="R3475" s="252"/>
      <c r="S3475" s="429">
        <f t="shared" si="999"/>
        <v>0</v>
      </c>
      <c r="T3475" s="315">
        <f t="shared" si="1000"/>
        <v>0</v>
      </c>
      <c r="U3475" s="252"/>
      <c r="V3475" s="252"/>
      <c r="W3475" s="253"/>
      <c r="X3475" s="313">
        <f t="shared" si="991"/>
        <v>0</v>
      </c>
    </row>
    <row r="3476" spans="2:24" ht="18.600000000000001" hidden="1" thickBot="1">
      <c r="B3476" s="136"/>
      <c r="C3476" s="137">
        <v>1015</v>
      </c>
      <c r="D3476" s="145" t="s">
        <v>215</v>
      </c>
      <c r="E3476" s="702"/>
      <c r="F3476" s="449"/>
      <c r="G3476" s="245"/>
      <c r="H3476" s="245"/>
      <c r="I3476" s="476">
        <f t="shared" si="996"/>
        <v>0</v>
      </c>
      <c r="J3476" s="243" t="str">
        <f t="shared" si="990"/>
        <v/>
      </c>
      <c r="K3476" s="244"/>
      <c r="L3476" s="423"/>
      <c r="M3476" s="252"/>
      <c r="N3476" s="315">
        <f t="shared" si="997"/>
        <v>0</v>
      </c>
      <c r="O3476" s="424">
        <f t="shared" si="998"/>
        <v>0</v>
      </c>
      <c r="P3476" s="244"/>
      <c r="Q3476" s="423"/>
      <c r="R3476" s="252"/>
      <c r="S3476" s="429">
        <f t="shared" si="999"/>
        <v>0</v>
      </c>
      <c r="T3476" s="315">
        <f t="shared" si="1000"/>
        <v>0</v>
      </c>
      <c r="U3476" s="252"/>
      <c r="V3476" s="252"/>
      <c r="W3476" s="253"/>
      <c r="X3476" s="313">
        <f t="shared" si="991"/>
        <v>0</v>
      </c>
    </row>
    <row r="3477" spans="2:24" ht="18.600000000000001" hidden="1" thickBot="1">
      <c r="B3477" s="136"/>
      <c r="C3477" s="137">
        <v>1016</v>
      </c>
      <c r="D3477" s="145" t="s">
        <v>216</v>
      </c>
      <c r="E3477" s="702"/>
      <c r="F3477" s="449"/>
      <c r="G3477" s="245"/>
      <c r="H3477" s="245"/>
      <c r="I3477" s="476">
        <f t="shared" si="996"/>
        <v>0</v>
      </c>
      <c r="J3477" s="243" t="str">
        <f t="shared" si="990"/>
        <v/>
      </c>
      <c r="K3477" s="244"/>
      <c r="L3477" s="423"/>
      <c r="M3477" s="252"/>
      <c r="N3477" s="315">
        <f t="shared" si="997"/>
        <v>0</v>
      </c>
      <c r="O3477" s="424">
        <f t="shared" si="998"/>
        <v>0</v>
      </c>
      <c r="P3477" s="244"/>
      <c r="Q3477" s="423"/>
      <c r="R3477" s="252"/>
      <c r="S3477" s="429">
        <f t="shared" si="999"/>
        <v>0</v>
      </c>
      <c r="T3477" s="315">
        <f t="shared" si="1000"/>
        <v>0</v>
      </c>
      <c r="U3477" s="252"/>
      <c r="V3477" s="252"/>
      <c r="W3477" s="253"/>
      <c r="X3477" s="313">
        <f t="shared" si="991"/>
        <v>0</v>
      </c>
    </row>
    <row r="3478" spans="2:24" ht="18.600000000000001" hidden="1" thickBot="1">
      <c r="B3478" s="140"/>
      <c r="C3478" s="164">
        <v>1020</v>
      </c>
      <c r="D3478" s="165" t="s">
        <v>217</v>
      </c>
      <c r="E3478" s="702"/>
      <c r="F3478" s="449"/>
      <c r="G3478" s="245"/>
      <c r="H3478" s="245"/>
      <c r="I3478" s="476">
        <f t="shared" si="996"/>
        <v>0</v>
      </c>
      <c r="J3478" s="243" t="str">
        <f t="shared" si="990"/>
        <v/>
      </c>
      <c r="K3478" s="244"/>
      <c r="L3478" s="423"/>
      <c r="M3478" s="252"/>
      <c r="N3478" s="315">
        <f t="shared" si="997"/>
        <v>0</v>
      </c>
      <c r="O3478" s="424">
        <f t="shared" si="998"/>
        <v>0</v>
      </c>
      <c r="P3478" s="244"/>
      <c r="Q3478" s="423"/>
      <c r="R3478" s="252"/>
      <c r="S3478" s="429">
        <f t="shared" si="999"/>
        <v>0</v>
      </c>
      <c r="T3478" s="315">
        <f t="shared" si="1000"/>
        <v>0</v>
      </c>
      <c r="U3478" s="252"/>
      <c r="V3478" s="252"/>
      <c r="W3478" s="253"/>
      <c r="X3478" s="313">
        <f t="shared" si="991"/>
        <v>0</v>
      </c>
    </row>
    <row r="3479" spans="2:24" ht="18.600000000000001" hidden="1" thickBot="1">
      <c r="B3479" s="136"/>
      <c r="C3479" s="137">
        <v>1030</v>
      </c>
      <c r="D3479" s="145" t="s">
        <v>218</v>
      </c>
      <c r="E3479" s="702"/>
      <c r="F3479" s="449"/>
      <c r="G3479" s="245"/>
      <c r="H3479" s="245"/>
      <c r="I3479" s="476">
        <f t="shared" si="996"/>
        <v>0</v>
      </c>
      <c r="J3479" s="243" t="str">
        <f t="shared" si="990"/>
        <v/>
      </c>
      <c r="K3479" s="244"/>
      <c r="L3479" s="423"/>
      <c r="M3479" s="252"/>
      <c r="N3479" s="315">
        <f t="shared" si="997"/>
        <v>0</v>
      </c>
      <c r="O3479" s="424">
        <f t="shared" si="998"/>
        <v>0</v>
      </c>
      <c r="P3479" s="244"/>
      <c r="Q3479" s="423"/>
      <c r="R3479" s="252"/>
      <c r="S3479" s="429">
        <f t="shared" si="999"/>
        <v>0</v>
      </c>
      <c r="T3479" s="315">
        <f t="shared" si="1000"/>
        <v>0</v>
      </c>
      <c r="U3479" s="252"/>
      <c r="V3479" s="252"/>
      <c r="W3479" s="253"/>
      <c r="X3479" s="313">
        <f t="shared" si="991"/>
        <v>0</v>
      </c>
    </row>
    <row r="3480" spans="2:24" ht="18.600000000000001" hidden="1" thickBot="1">
      <c r="B3480" s="136"/>
      <c r="C3480" s="164">
        <v>1051</v>
      </c>
      <c r="D3480" s="167" t="s">
        <v>219</v>
      </c>
      <c r="E3480" s="702"/>
      <c r="F3480" s="449"/>
      <c r="G3480" s="245"/>
      <c r="H3480" s="245"/>
      <c r="I3480" s="476">
        <f t="shared" si="996"/>
        <v>0</v>
      </c>
      <c r="J3480" s="243" t="str">
        <f t="shared" si="990"/>
        <v/>
      </c>
      <c r="K3480" s="244"/>
      <c r="L3480" s="423"/>
      <c r="M3480" s="252"/>
      <c r="N3480" s="315">
        <f t="shared" si="997"/>
        <v>0</v>
      </c>
      <c r="O3480" s="424">
        <f t="shared" si="998"/>
        <v>0</v>
      </c>
      <c r="P3480" s="244"/>
      <c r="Q3480" s="661"/>
      <c r="R3480" s="665"/>
      <c r="S3480" s="665"/>
      <c r="T3480" s="665"/>
      <c r="U3480" s="665"/>
      <c r="V3480" s="665"/>
      <c r="W3480" s="709"/>
      <c r="X3480" s="313">
        <f t="shared" si="991"/>
        <v>0</v>
      </c>
    </row>
    <row r="3481" spans="2:24" ht="18.600000000000001" hidden="1" thickBot="1">
      <c r="B3481" s="136"/>
      <c r="C3481" s="137">
        <v>1052</v>
      </c>
      <c r="D3481" s="145" t="s">
        <v>220</v>
      </c>
      <c r="E3481" s="702"/>
      <c r="F3481" s="449"/>
      <c r="G3481" s="245"/>
      <c r="H3481" s="245"/>
      <c r="I3481" s="476">
        <f t="shared" si="996"/>
        <v>0</v>
      </c>
      <c r="J3481" s="243" t="str">
        <f t="shared" si="990"/>
        <v/>
      </c>
      <c r="K3481" s="244"/>
      <c r="L3481" s="423"/>
      <c r="M3481" s="252"/>
      <c r="N3481" s="315">
        <f t="shared" si="997"/>
        <v>0</v>
      </c>
      <c r="O3481" s="424">
        <f t="shared" si="998"/>
        <v>0</v>
      </c>
      <c r="P3481" s="244"/>
      <c r="Q3481" s="661"/>
      <c r="R3481" s="665"/>
      <c r="S3481" s="665"/>
      <c r="T3481" s="665"/>
      <c r="U3481" s="665"/>
      <c r="V3481" s="665"/>
      <c r="W3481" s="709"/>
      <c r="X3481" s="313">
        <f t="shared" si="991"/>
        <v>0</v>
      </c>
    </row>
    <row r="3482" spans="2:24" ht="18.600000000000001" hidden="1" thickBot="1">
      <c r="B3482" s="136"/>
      <c r="C3482" s="168">
        <v>1053</v>
      </c>
      <c r="D3482" s="169" t="s">
        <v>1680</v>
      </c>
      <c r="E3482" s="702"/>
      <c r="F3482" s="449"/>
      <c r="G3482" s="245"/>
      <c r="H3482" s="245"/>
      <c r="I3482" s="476">
        <f t="shared" si="996"/>
        <v>0</v>
      </c>
      <c r="J3482" s="243" t="str">
        <f t="shared" si="990"/>
        <v/>
      </c>
      <c r="K3482" s="244"/>
      <c r="L3482" s="423"/>
      <c r="M3482" s="252"/>
      <c r="N3482" s="315">
        <f t="shared" si="997"/>
        <v>0</v>
      </c>
      <c r="O3482" s="424">
        <f t="shared" si="998"/>
        <v>0</v>
      </c>
      <c r="P3482" s="244"/>
      <c r="Q3482" s="661"/>
      <c r="R3482" s="665"/>
      <c r="S3482" s="665"/>
      <c r="T3482" s="665"/>
      <c r="U3482" s="665"/>
      <c r="V3482" s="665"/>
      <c r="W3482" s="709"/>
      <c r="X3482" s="313">
        <f t="shared" si="991"/>
        <v>0</v>
      </c>
    </row>
    <row r="3483" spans="2:24" ht="18.600000000000001" hidden="1" thickBot="1">
      <c r="B3483" s="136"/>
      <c r="C3483" s="137">
        <v>1062</v>
      </c>
      <c r="D3483" s="139" t="s">
        <v>221</v>
      </c>
      <c r="E3483" s="702"/>
      <c r="F3483" s="449"/>
      <c r="G3483" s="245"/>
      <c r="H3483" s="245"/>
      <c r="I3483" s="476">
        <f t="shared" si="996"/>
        <v>0</v>
      </c>
      <c r="J3483" s="243" t="str">
        <f t="shared" si="990"/>
        <v/>
      </c>
      <c r="K3483" s="244"/>
      <c r="L3483" s="423"/>
      <c r="M3483" s="252"/>
      <c r="N3483" s="315">
        <f t="shared" si="997"/>
        <v>0</v>
      </c>
      <c r="O3483" s="424">
        <f t="shared" si="998"/>
        <v>0</v>
      </c>
      <c r="P3483" s="244"/>
      <c r="Q3483" s="423"/>
      <c r="R3483" s="252"/>
      <c r="S3483" s="429">
        <f>+IF(+(L3483+M3483)&gt;=I3483,+M3483,+(+I3483-L3483))</f>
        <v>0</v>
      </c>
      <c r="T3483" s="315">
        <f>Q3483+R3483-S3483</f>
        <v>0</v>
      </c>
      <c r="U3483" s="252"/>
      <c r="V3483" s="252"/>
      <c r="W3483" s="253"/>
      <c r="X3483" s="313">
        <f t="shared" si="991"/>
        <v>0</v>
      </c>
    </row>
    <row r="3484" spans="2:24" ht="18.600000000000001" hidden="1" thickBot="1">
      <c r="B3484" s="136"/>
      <c r="C3484" s="137">
        <v>1063</v>
      </c>
      <c r="D3484" s="139" t="s">
        <v>222</v>
      </c>
      <c r="E3484" s="702"/>
      <c r="F3484" s="449"/>
      <c r="G3484" s="245"/>
      <c r="H3484" s="245"/>
      <c r="I3484" s="476">
        <f t="shared" si="996"/>
        <v>0</v>
      </c>
      <c r="J3484" s="243" t="str">
        <f t="shared" si="990"/>
        <v/>
      </c>
      <c r="K3484" s="244"/>
      <c r="L3484" s="423"/>
      <c r="M3484" s="252"/>
      <c r="N3484" s="315">
        <f t="shared" si="997"/>
        <v>0</v>
      </c>
      <c r="O3484" s="424">
        <f t="shared" si="998"/>
        <v>0</v>
      </c>
      <c r="P3484" s="244"/>
      <c r="Q3484" s="661"/>
      <c r="R3484" s="665"/>
      <c r="S3484" s="665"/>
      <c r="T3484" s="665"/>
      <c r="U3484" s="665"/>
      <c r="V3484" s="665"/>
      <c r="W3484" s="709"/>
      <c r="X3484" s="313">
        <f t="shared" si="991"/>
        <v>0</v>
      </c>
    </row>
    <row r="3485" spans="2:24" ht="18.600000000000001" hidden="1" thickBot="1">
      <c r="B3485" s="136"/>
      <c r="C3485" s="168">
        <v>1069</v>
      </c>
      <c r="D3485" s="170" t="s">
        <v>223</v>
      </c>
      <c r="E3485" s="702"/>
      <c r="F3485" s="449"/>
      <c r="G3485" s="245"/>
      <c r="H3485" s="245"/>
      <c r="I3485" s="476">
        <f t="shared" si="996"/>
        <v>0</v>
      </c>
      <c r="J3485" s="243" t="str">
        <f t="shared" ref="J3485:J3516" si="1001">(IF($E3485&lt;&gt;0,$J$2,IF($I3485&lt;&gt;0,$J$2,"")))</f>
        <v/>
      </c>
      <c r="K3485" s="244"/>
      <c r="L3485" s="423"/>
      <c r="M3485" s="252"/>
      <c r="N3485" s="315">
        <f t="shared" si="997"/>
        <v>0</v>
      </c>
      <c r="O3485" s="424">
        <f t="shared" si="998"/>
        <v>0</v>
      </c>
      <c r="P3485" s="244"/>
      <c r="Q3485" s="423"/>
      <c r="R3485" s="252"/>
      <c r="S3485" s="429">
        <f>+IF(+(L3485+M3485)&gt;=I3485,+M3485,+(+I3485-L3485))</f>
        <v>0</v>
      </c>
      <c r="T3485" s="315">
        <f>Q3485+R3485-S3485</f>
        <v>0</v>
      </c>
      <c r="U3485" s="252"/>
      <c r="V3485" s="252"/>
      <c r="W3485" s="253"/>
      <c r="X3485" s="313">
        <f t="shared" ref="X3485:X3516" si="1002">T3485-U3485-V3485-W3485</f>
        <v>0</v>
      </c>
    </row>
    <row r="3486" spans="2:24" ht="31.8" hidden="1" thickBot="1">
      <c r="B3486" s="140"/>
      <c r="C3486" s="137">
        <v>1091</v>
      </c>
      <c r="D3486" s="145" t="s">
        <v>224</v>
      </c>
      <c r="E3486" s="702"/>
      <c r="F3486" s="449"/>
      <c r="G3486" s="245"/>
      <c r="H3486" s="245"/>
      <c r="I3486" s="476">
        <f t="shared" si="996"/>
        <v>0</v>
      </c>
      <c r="J3486" s="243" t="str">
        <f t="shared" si="1001"/>
        <v/>
      </c>
      <c r="K3486" s="244"/>
      <c r="L3486" s="423"/>
      <c r="M3486" s="252"/>
      <c r="N3486" s="315">
        <f t="shared" si="997"/>
        <v>0</v>
      </c>
      <c r="O3486" s="424">
        <f t="shared" si="998"/>
        <v>0</v>
      </c>
      <c r="P3486" s="244"/>
      <c r="Q3486" s="423"/>
      <c r="R3486" s="252"/>
      <c r="S3486" s="429">
        <f>+IF(+(L3486+M3486)&gt;=I3486,+M3486,+(+I3486-L3486))</f>
        <v>0</v>
      </c>
      <c r="T3486" s="315">
        <f>Q3486+R3486-S3486</f>
        <v>0</v>
      </c>
      <c r="U3486" s="252"/>
      <c r="V3486" s="252"/>
      <c r="W3486" s="253"/>
      <c r="X3486" s="313">
        <f t="shared" si="1002"/>
        <v>0</v>
      </c>
    </row>
    <row r="3487" spans="2:24" ht="18.600000000000001" hidden="1" thickBot="1">
      <c r="B3487" s="136"/>
      <c r="C3487" s="137">
        <v>1092</v>
      </c>
      <c r="D3487" s="145" t="s">
        <v>351</v>
      </c>
      <c r="E3487" s="702"/>
      <c r="F3487" s="449"/>
      <c r="G3487" s="245"/>
      <c r="H3487" s="245"/>
      <c r="I3487" s="476">
        <f t="shared" si="996"/>
        <v>0</v>
      </c>
      <c r="J3487" s="243" t="str">
        <f t="shared" si="1001"/>
        <v/>
      </c>
      <c r="K3487" s="244"/>
      <c r="L3487" s="423"/>
      <c r="M3487" s="252"/>
      <c r="N3487" s="315">
        <f t="shared" si="997"/>
        <v>0</v>
      </c>
      <c r="O3487" s="424">
        <f t="shared" si="998"/>
        <v>0</v>
      </c>
      <c r="P3487" s="244"/>
      <c r="Q3487" s="661"/>
      <c r="R3487" s="665"/>
      <c r="S3487" s="665"/>
      <c r="T3487" s="665"/>
      <c r="U3487" s="665"/>
      <c r="V3487" s="665"/>
      <c r="W3487" s="709"/>
      <c r="X3487" s="313">
        <f t="shared" si="1002"/>
        <v>0</v>
      </c>
    </row>
    <row r="3488" spans="2:24" ht="18.600000000000001" hidden="1" thickBot="1">
      <c r="B3488" s="136"/>
      <c r="C3488" s="142">
        <v>1098</v>
      </c>
      <c r="D3488" s="146" t="s">
        <v>225</v>
      </c>
      <c r="E3488" s="702"/>
      <c r="F3488" s="449"/>
      <c r="G3488" s="245"/>
      <c r="H3488" s="245"/>
      <c r="I3488" s="476">
        <f t="shared" si="996"/>
        <v>0</v>
      </c>
      <c r="J3488" s="243" t="str">
        <f t="shared" si="1001"/>
        <v/>
      </c>
      <c r="K3488" s="244"/>
      <c r="L3488" s="423"/>
      <c r="M3488" s="252"/>
      <c r="N3488" s="315">
        <f t="shared" si="997"/>
        <v>0</v>
      </c>
      <c r="O3488" s="424">
        <f t="shared" si="998"/>
        <v>0</v>
      </c>
      <c r="P3488" s="244"/>
      <c r="Q3488" s="423"/>
      <c r="R3488" s="252"/>
      <c r="S3488" s="429">
        <f>+IF(+(L3488+M3488)&gt;=I3488,+M3488,+(+I3488-L3488))</f>
        <v>0</v>
      </c>
      <c r="T3488" s="315">
        <f>Q3488+R3488-S3488</f>
        <v>0</v>
      </c>
      <c r="U3488" s="252"/>
      <c r="V3488" s="252"/>
      <c r="W3488" s="253"/>
      <c r="X3488" s="313">
        <f t="shared" si="1002"/>
        <v>0</v>
      </c>
    </row>
    <row r="3489" spans="2:24" ht="18.600000000000001" hidden="1" thickBot="1">
      <c r="B3489" s="684">
        <v>1900</v>
      </c>
      <c r="C3489" s="946" t="s">
        <v>285</v>
      </c>
      <c r="D3489" s="946"/>
      <c r="E3489" s="685"/>
      <c r="F3489" s="686">
        <f>SUM(F3490:F3492)</f>
        <v>0</v>
      </c>
      <c r="G3489" s="687">
        <f>SUM(G3490:G3492)</f>
        <v>0</v>
      </c>
      <c r="H3489" s="687">
        <f>SUM(H3490:H3492)</f>
        <v>0</v>
      </c>
      <c r="I3489" s="687">
        <f>SUM(I3490:I3492)</f>
        <v>0</v>
      </c>
      <c r="J3489" s="243" t="str">
        <f t="shared" si="1001"/>
        <v/>
      </c>
      <c r="K3489" s="244"/>
      <c r="L3489" s="316">
        <f>SUM(L3490:L3492)</f>
        <v>0</v>
      </c>
      <c r="M3489" s="317">
        <f>SUM(M3490:M3492)</f>
        <v>0</v>
      </c>
      <c r="N3489" s="425">
        <f>SUM(N3490:N3492)</f>
        <v>0</v>
      </c>
      <c r="O3489" s="426">
        <f>SUM(O3490:O3492)</f>
        <v>0</v>
      </c>
      <c r="P3489" s="244"/>
      <c r="Q3489" s="663"/>
      <c r="R3489" s="664"/>
      <c r="S3489" s="664"/>
      <c r="T3489" s="664"/>
      <c r="U3489" s="664"/>
      <c r="V3489" s="664"/>
      <c r="W3489" s="710"/>
      <c r="X3489" s="313">
        <f t="shared" si="1002"/>
        <v>0</v>
      </c>
    </row>
    <row r="3490" spans="2:24" ht="18.600000000000001" hidden="1" thickBot="1">
      <c r="B3490" s="136"/>
      <c r="C3490" s="144">
        <v>1901</v>
      </c>
      <c r="D3490" s="138" t="s">
        <v>286</v>
      </c>
      <c r="E3490" s="702"/>
      <c r="F3490" s="449"/>
      <c r="G3490" s="245"/>
      <c r="H3490" s="245"/>
      <c r="I3490" s="476">
        <f>F3490+G3490+H3490</f>
        <v>0</v>
      </c>
      <c r="J3490" s="243" t="str">
        <f t="shared" si="1001"/>
        <v/>
      </c>
      <c r="K3490" s="244"/>
      <c r="L3490" s="423"/>
      <c r="M3490" s="252"/>
      <c r="N3490" s="315">
        <f>I3490</f>
        <v>0</v>
      </c>
      <c r="O3490" s="424">
        <f>L3490+M3490-N3490</f>
        <v>0</v>
      </c>
      <c r="P3490" s="244"/>
      <c r="Q3490" s="661"/>
      <c r="R3490" s="665"/>
      <c r="S3490" s="665"/>
      <c r="T3490" s="665"/>
      <c r="U3490" s="665"/>
      <c r="V3490" s="665"/>
      <c r="W3490" s="709"/>
      <c r="X3490" s="313">
        <f t="shared" si="1002"/>
        <v>0</v>
      </c>
    </row>
    <row r="3491" spans="2:24" ht="18.600000000000001" hidden="1" thickBot="1">
      <c r="B3491" s="136"/>
      <c r="C3491" s="137">
        <v>1981</v>
      </c>
      <c r="D3491" s="139" t="s">
        <v>287</v>
      </c>
      <c r="E3491" s="702"/>
      <c r="F3491" s="449"/>
      <c r="G3491" s="245"/>
      <c r="H3491" s="245"/>
      <c r="I3491" s="476">
        <f>F3491+G3491+H3491</f>
        <v>0</v>
      </c>
      <c r="J3491" s="243" t="str">
        <f t="shared" si="1001"/>
        <v/>
      </c>
      <c r="K3491" s="244"/>
      <c r="L3491" s="423"/>
      <c r="M3491" s="252"/>
      <c r="N3491" s="315">
        <f>I3491</f>
        <v>0</v>
      </c>
      <c r="O3491" s="424">
        <f>L3491+M3491-N3491</f>
        <v>0</v>
      </c>
      <c r="P3491" s="244"/>
      <c r="Q3491" s="661"/>
      <c r="R3491" s="665"/>
      <c r="S3491" s="665"/>
      <c r="T3491" s="665"/>
      <c r="U3491" s="665"/>
      <c r="V3491" s="665"/>
      <c r="W3491" s="709"/>
      <c r="X3491" s="313">
        <f t="shared" si="1002"/>
        <v>0</v>
      </c>
    </row>
    <row r="3492" spans="2:24" ht="18.600000000000001" hidden="1" thickBot="1">
      <c r="B3492" s="136"/>
      <c r="C3492" s="142">
        <v>1991</v>
      </c>
      <c r="D3492" s="141" t="s">
        <v>288</v>
      </c>
      <c r="E3492" s="702"/>
      <c r="F3492" s="449"/>
      <c r="G3492" s="245"/>
      <c r="H3492" s="245"/>
      <c r="I3492" s="476">
        <f>F3492+G3492+H3492</f>
        <v>0</v>
      </c>
      <c r="J3492" s="243" t="str">
        <f t="shared" si="1001"/>
        <v/>
      </c>
      <c r="K3492" s="244"/>
      <c r="L3492" s="423"/>
      <c r="M3492" s="252"/>
      <c r="N3492" s="315">
        <f>I3492</f>
        <v>0</v>
      </c>
      <c r="O3492" s="424">
        <f>L3492+M3492-N3492</f>
        <v>0</v>
      </c>
      <c r="P3492" s="244"/>
      <c r="Q3492" s="661"/>
      <c r="R3492" s="665"/>
      <c r="S3492" s="665"/>
      <c r="T3492" s="665"/>
      <c r="U3492" s="665"/>
      <c r="V3492" s="665"/>
      <c r="W3492" s="709"/>
      <c r="X3492" s="313">
        <f t="shared" si="1002"/>
        <v>0</v>
      </c>
    </row>
    <row r="3493" spans="2:24" ht="18.600000000000001" hidden="1" thickBot="1">
      <c r="B3493" s="684">
        <v>2100</v>
      </c>
      <c r="C3493" s="946" t="s">
        <v>1066</v>
      </c>
      <c r="D3493" s="946"/>
      <c r="E3493" s="685"/>
      <c r="F3493" s="686">
        <f>SUM(F3494:F3498)</f>
        <v>0</v>
      </c>
      <c r="G3493" s="687">
        <f>SUM(G3494:G3498)</f>
        <v>0</v>
      </c>
      <c r="H3493" s="687">
        <f>SUM(H3494:H3498)</f>
        <v>0</v>
      </c>
      <c r="I3493" s="687">
        <f>SUM(I3494:I3498)</f>
        <v>0</v>
      </c>
      <c r="J3493" s="243" t="str">
        <f t="shared" si="1001"/>
        <v/>
      </c>
      <c r="K3493" s="244"/>
      <c r="L3493" s="316">
        <f>SUM(L3494:L3498)</f>
        <v>0</v>
      </c>
      <c r="M3493" s="317">
        <f>SUM(M3494:M3498)</f>
        <v>0</v>
      </c>
      <c r="N3493" s="425">
        <f>SUM(N3494:N3498)</f>
        <v>0</v>
      </c>
      <c r="O3493" s="426">
        <f>SUM(O3494:O3498)</f>
        <v>0</v>
      </c>
      <c r="P3493" s="244"/>
      <c r="Q3493" s="663"/>
      <c r="R3493" s="664"/>
      <c r="S3493" s="664"/>
      <c r="T3493" s="664"/>
      <c r="U3493" s="664"/>
      <c r="V3493" s="664"/>
      <c r="W3493" s="710"/>
      <c r="X3493" s="313">
        <f t="shared" si="1002"/>
        <v>0</v>
      </c>
    </row>
    <row r="3494" spans="2:24" ht="18.600000000000001" hidden="1" thickBot="1">
      <c r="B3494" s="136"/>
      <c r="C3494" s="144">
        <v>2110</v>
      </c>
      <c r="D3494" s="147" t="s">
        <v>226</v>
      </c>
      <c r="E3494" s="702"/>
      <c r="F3494" s="449"/>
      <c r="G3494" s="245"/>
      <c r="H3494" s="245"/>
      <c r="I3494" s="476">
        <f>F3494+G3494+H3494</f>
        <v>0</v>
      </c>
      <c r="J3494" s="243" t="str">
        <f t="shared" si="1001"/>
        <v/>
      </c>
      <c r="K3494" s="244"/>
      <c r="L3494" s="423"/>
      <c r="M3494" s="252"/>
      <c r="N3494" s="315">
        <f>I3494</f>
        <v>0</v>
      </c>
      <c r="O3494" s="424">
        <f>L3494+M3494-N3494</f>
        <v>0</v>
      </c>
      <c r="P3494" s="244"/>
      <c r="Q3494" s="661"/>
      <c r="R3494" s="665"/>
      <c r="S3494" s="665"/>
      <c r="T3494" s="665"/>
      <c r="U3494" s="665"/>
      <c r="V3494" s="665"/>
      <c r="W3494" s="709"/>
      <c r="X3494" s="313">
        <f t="shared" si="1002"/>
        <v>0</v>
      </c>
    </row>
    <row r="3495" spans="2:24" ht="18.600000000000001" hidden="1" thickBot="1">
      <c r="B3495" s="171"/>
      <c r="C3495" s="137">
        <v>2120</v>
      </c>
      <c r="D3495" s="159" t="s">
        <v>227</v>
      </c>
      <c r="E3495" s="702"/>
      <c r="F3495" s="449"/>
      <c r="G3495" s="245"/>
      <c r="H3495" s="245"/>
      <c r="I3495" s="476">
        <f>F3495+G3495+H3495</f>
        <v>0</v>
      </c>
      <c r="J3495" s="243" t="str">
        <f t="shared" si="1001"/>
        <v/>
      </c>
      <c r="K3495" s="244"/>
      <c r="L3495" s="423"/>
      <c r="M3495" s="252"/>
      <c r="N3495" s="315">
        <f>I3495</f>
        <v>0</v>
      </c>
      <c r="O3495" s="424">
        <f>L3495+M3495-N3495</f>
        <v>0</v>
      </c>
      <c r="P3495" s="244"/>
      <c r="Q3495" s="661"/>
      <c r="R3495" s="665"/>
      <c r="S3495" s="665"/>
      <c r="T3495" s="665"/>
      <c r="U3495" s="665"/>
      <c r="V3495" s="665"/>
      <c r="W3495" s="709"/>
      <c r="X3495" s="313">
        <f t="shared" si="1002"/>
        <v>0</v>
      </c>
    </row>
    <row r="3496" spans="2:24" ht="18.600000000000001" hidden="1" thickBot="1">
      <c r="B3496" s="171"/>
      <c r="C3496" s="137">
        <v>2125</v>
      </c>
      <c r="D3496" s="156" t="s">
        <v>1059</v>
      </c>
      <c r="E3496" s="702"/>
      <c r="F3496" s="592">
        <v>0</v>
      </c>
      <c r="G3496" s="592">
        <v>0</v>
      </c>
      <c r="H3496" s="592">
        <v>0</v>
      </c>
      <c r="I3496" s="476">
        <f>F3496+G3496+H3496</f>
        <v>0</v>
      </c>
      <c r="J3496" s="243" t="str">
        <f t="shared" si="1001"/>
        <v/>
      </c>
      <c r="K3496" s="244"/>
      <c r="L3496" s="423"/>
      <c r="M3496" s="252"/>
      <c r="N3496" s="315">
        <f>I3496</f>
        <v>0</v>
      </c>
      <c r="O3496" s="424">
        <f>L3496+M3496-N3496</f>
        <v>0</v>
      </c>
      <c r="P3496" s="244"/>
      <c r="Q3496" s="661"/>
      <c r="R3496" s="665"/>
      <c r="S3496" s="665"/>
      <c r="T3496" s="665"/>
      <c r="U3496" s="665"/>
      <c r="V3496" s="665"/>
      <c r="W3496" s="709"/>
      <c r="X3496" s="313">
        <f t="shared" si="1002"/>
        <v>0</v>
      </c>
    </row>
    <row r="3497" spans="2:24" ht="18.600000000000001" hidden="1" thickBot="1">
      <c r="B3497" s="143"/>
      <c r="C3497" s="137">
        <v>2140</v>
      </c>
      <c r="D3497" s="159" t="s">
        <v>229</v>
      </c>
      <c r="E3497" s="702"/>
      <c r="F3497" s="592">
        <v>0</v>
      </c>
      <c r="G3497" s="592">
        <v>0</v>
      </c>
      <c r="H3497" s="592">
        <v>0</v>
      </c>
      <c r="I3497" s="476">
        <f>F3497+G3497+H3497</f>
        <v>0</v>
      </c>
      <c r="J3497" s="243" t="str">
        <f t="shared" si="1001"/>
        <v/>
      </c>
      <c r="K3497" s="244"/>
      <c r="L3497" s="423"/>
      <c r="M3497" s="252"/>
      <c r="N3497" s="315">
        <f>I3497</f>
        <v>0</v>
      </c>
      <c r="O3497" s="424">
        <f>L3497+M3497-N3497</f>
        <v>0</v>
      </c>
      <c r="P3497" s="244"/>
      <c r="Q3497" s="661"/>
      <c r="R3497" s="665"/>
      <c r="S3497" s="665"/>
      <c r="T3497" s="665"/>
      <c r="U3497" s="665"/>
      <c r="V3497" s="665"/>
      <c r="W3497" s="709"/>
      <c r="X3497" s="313">
        <f t="shared" si="1002"/>
        <v>0</v>
      </c>
    </row>
    <row r="3498" spans="2:24" ht="18.600000000000001" hidden="1" thickBot="1">
      <c r="B3498" s="136"/>
      <c r="C3498" s="142">
        <v>2190</v>
      </c>
      <c r="D3498" s="491" t="s">
        <v>230</v>
      </c>
      <c r="E3498" s="702"/>
      <c r="F3498" s="449"/>
      <c r="G3498" s="245"/>
      <c r="H3498" s="245"/>
      <c r="I3498" s="476">
        <f>F3498+G3498+H3498</f>
        <v>0</v>
      </c>
      <c r="J3498" s="243" t="str">
        <f t="shared" si="1001"/>
        <v/>
      </c>
      <c r="K3498" s="244"/>
      <c r="L3498" s="423"/>
      <c r="M3498" s="252"/>
      <c r="N3498" s="315">
        <f>I3498</f>
        <v>0</v>
      </c>
      <c r="O3498" s="424">
        <f>L3498+M3498-N3498</f>
        <v>0</v>
      </c>
      <c r="P3498" s="244"/>
      <c r="Q3498" s="661"/>
      <c r="R3498" s="665"/>
      <c r="S3498" s="665"/>
      <c r="T3498" s="665"/>
      <c r="U3498" s="665"/>
      <c r="V3498" s="665"/>
      <c r="W3498" s="709"/>
      <c r="X3498" s="313">
        <f t="shared" si="1002"/>
        <v>0</v>
      </c>
    </row>
    <row r="3499" spans="2:24" ht="18.600000000000001" hidden="1" thickBot="1">
      <c r="B3499" s="684">
        <v>2200</v>
      </c>
      <c r="C3499" s="946" t="s">
        <v>231</v>
      </c>
      <c r="D3499" s="946"/>
      <c r="E3499" s="685"/>
      <c r="F3499" s="686">
        <f>SUM(F3500:F3501)</f>
        <v>0</v>
      </c>
      <c r="G3499" s="687">
        <f>SUM(G3500:G3501)</f>
        <v>0</v>
      </c>
      <c r="H3499" s="687">
        <f>SUM(H3500:H3501)</f>
        <v>0</v>
      </c>
      <c r="I3499" s="687">
        <f>SUM(I3500:I3501)</f>
        <v>0</v>
      </c>
      <c r="J3499" s="243" t="str">
        <f t="shared" si="1001"/>
        <v/>
      </c>
      <c r="K3499" s="244"/>
      <c r="L3499" s="316">
        <f>SUM(L3500:L3501)</f>
        <v>0</v>
      </c>
      <c r="M3499" s="317">
        <f>SUM(M3500:M3501)</f>
        <v>0</v>
      </c>
      <c r="N3499" s="425">
        <f>SUM(N3500:N3501)</f>
        <v>0</v>
      </c>
      <c r="O3499" s="426">
        <f>SUM(O3500:O3501)</f>
        <v>0</v>
      </c>
      <c r="P3499" s="244"/>
      <c r="Q3499" s="663"/>
      <c r="R3499" s="664"/>
      <c r="S3499" s="664"/>
      <c r="T3499" s="664"/>
      <c r="U3499" s="664"/>
      <c r="V3499" s="664"/>
      <c r="W3499" s="710"/>
      <c r="X3499" s="313">
        <f t="shared" si="1002"/>
        <v>0</v>
      </c>
    </row>
    <row r="3500" spans="2:24" ht="18.600000000000001" hidden="1" thickBot="1">
      <c r="B3500" s="136"/>
      <c r="C3500" s="137">
        <v>2221</v>
      </c>
      <c r="D3500" s="139" t="s">
        <v>1439</v>
      </c>
      <c r="E3500" s="702"/>
      <c r="F3500" s="449"/>
      <c r="G3500" s="245"/>
      <c r="H3500" s="245"/>
      <c r="I3500" s="476">
        <f>F3500+G3500+H3500</f>
        <v>0</v>
      </c>
      <c r="J3500" s="243" t="str">
        <f t="shared" si="1001"/>
        <v/>
      </c>
      <c r="K3500" s="244"/>
      <c r="L3500" s="423"/>
      <c r="M3500" s="252"/>
      <c r="N3500" s="315">
        <f t="shared" ref="N3500:N3508" si="1003">I3500</f>
        <v>0</v>
      </c>
      <c r="O3500" s="424">
        <f t="shared" ref="O3500:O3508" si="1004">L3500+M3500-N3500</f>
        <v>0</v>
      </c>
      <c r="P3500" s="244"/>
      <c r="Q3500" s="661"/>
      <c r="R3500" s="665"/>
      <c r="S3500" s="665"/>
      <c r="T3500" s="665"/>
      <c r="U3500" s="665"/>
      <c r="V3500" s="665"/>
      <c r="W3500" s="709"/>
      <c r="X3500" s="313">
        <f t="shared" si="1002"/>
        <v>0</v>
      </c>
    </row>
    <row r="3501" spans="2:24" ht="18.600000000000001" hidden="1" thickBot="1">
      <c r="B3501" s="136"/>
      <c r="C3501" s="142">
        <v>2224</v>
      </c>
      <c r="D3501" s="141" t="s">
        <v>232</v>
      </c>
      <c r="E3501" s="702"/>
      <c r="F3501" s="449"/>
      <c r="G3501" s="245"/>
      <c r="H3501" s="245"/>
      <c r="I3501" s="476">
        <f>F3501+G3501+H3501</f>
        <v>0</v>
      </c>
      <c r="J3501" s="243" t="str">
        <f t="shared" si="1001"/>
        <v/>
      </c>
      <c r="K3501" s="244"/>
      <c r="L3501" s="423"/>
      <c r="M3501" s="252"/>
      <c r="N3501" s="315">
        <f t="shared" si="1003"/>
        <v>0</v>
      </c>
      <c r="O3501" s="424">
        <f t="shared" si="1004"/>
        <v>0</v>
      </c>
      <c r="P3501" s="244"/>
      <c r="Q3501" s="661"/>
      <c r="R3501" s="665"/>
      <c r="S3501" s="665"/>
      <c r="T3501" s="665"/>
      <c r="U3501" s="665"/>
      <c r="V3501" s="665"/>
      <c r="W3501" s="709"/>
      <c r="X3501" s="313">
        <f t="shared" si="1002"/>
        <v>0</v>
      </c>
    </row>
    <row r="3502" spans="2:24" ht="18.600000000000001" hidden="1" thickBot="1">
      <c r="B3502" s="684">
        <v>2500</v>
      </c>
      <c r="C3502" s="949" t="s">
        <v>233</v>
      </c>
      <c r="D3502" s="949"/>
      <c r="E3502" s="685"/>
      <c r="F3502" s="688"/>
      <c r="G3502" s="689"/>
      <c r="H3502" s="689"/>
      <c r="I3502" s="690">
        <f>F3502+G3502+H3502</f>
        <v>0</v>
      </c>
      <c r="J3502" s="243" t="str">
        <f t="shared" si="1001"/>
        <v/>
      </c>
      <c r="K3502" s="244"/>
      <c r="L3502" s="428"/>
      <c r="M3502" s="254"/>
      <c r="N3502" s="315">
        <f t="shared" si="1003"/>
        <v>0</v>
      </c>
      <c r="O3502" s="424">
        <f t="shared" si="1004"/>
        <v>0</v>
      </c>
      <c r="P3502" s="244"/>
      <c r="Q3502" s="663"/>
      <c r="R3502" s="664"/>
      <c r="S3502" s="665"/>
      <c r="T3502" s="665"/>
      <c r="U3502" s="664"/>
      <c r="V3502" s="665"/>
      <c r="W3502" s="709"/>
      <c r="X3502" s="313">
        <f t="shared" si="1002"/>
        <v>0</v>
      </c>
    </row>
    <row r="3503" spans="2:24" ht="18.600000000000001" hidden="1" thickBot="1">
      <c r="B3503" s="684">
        <v>2600</v>
      </c>
      <c r="C3503" s="952" t="s">
        <v>234</v>
      </c>
      <c r="D3503" s="962"/>
      <c r="E3503" s="685"/>
      <c r="F3503" s="688"/>
      <c r="G3503" s="689"/>
      <c r="H3503" s="689"/>
      <c r="I3503" s="690">
        <f>F3503+G3503+H3503</f>
        <v>0</v>
      </c>
      <c r="J3503" s="243" t="str">
        <f t="shared" si="1001"/>
        <v/>
      </c>
      <c r="K3503" s="244"/>
      <c r="L3503" s="428"/>
      <c r="M3503" s="254"/>
      <c r="N3503" s="315">
        <f t="shared" si="1003"/>
        <v>0</v>
      </c>
      <c r="O3503" s="424">
        <f t="shared" si="1004"/>
        <v>0</v>
      </c>
      <c r="P3503" s="244"/>
      <c r="Q3503" s="663"/>
      <c r="R3503" s="664"/>
      <c r="S3503" s="665"/>
      <c r="T3503" s="665"/>
      <c r="U3503" s="664"/>
      <c r="V3503" s="665"/>
      <c r="W3503" s="709"/>
      <c r="X3503" s="313">
        <f t="shared" si="1002"/>
        <v>0</v>
      </c>
    </row>
    <row r="3504" spans="2:24" ht="18.600000000000001" hidden="1" thickBot="1">
      <c r="B3504" s="684">
        <v>2700</v>
      </c>
      <c r="C3504" s="952" t="s">
        <v>235</v>
      </c>
      <c r="D3504" s="962"/>
      <c r="E3504" s="685"/>
      <c r="F3504" s="688"/>
      <c r="G3504" s="689"/>
      <c r="H3504" s="689"/>
      <c r="I3504" s="690">
        <f>F3504+G3504+H3504</f>
        <v>0</v>
      </c>
      <c r="J3504" s="243" t="str">
        <f t="shared" si="1001"/>
        <v/>
      </c>
      <c r="K3504" s="244"/>
      <c r="L3504" s="428"/>
      <c r="M3504" s="254"/>
      <c r="N3504" s="315">
        <f t="shared" si="1003"/>
        <v>0</v>
      </c>
      <c r="O3504" s="424">
        <f t="shared" si="1004"/>
        <v>0</v>
      </c>
      <c r="P3504" s="244"/>
      <c r="Q3504" s="663"/>
      <c r="R3504" s="664"/>
      <c r="S3504" s="665"/>
      <c r="T3504" s="665"/>
      <c r="U3504" s="664"/>
      <c r="V3504" s="665"/>
      <c r="W3504" s="709"/>
      <c r="X3504" s="313">
        <f t="shared" si="1002"/>
        <v>0</v>
      </c>
    </row>
    <row r="3505" spans="2:24" ht="18.600000000000001" hidden="1" thickBot="1">
      <c r="B3505" s="684">
        <v>2800</v>
      </c>
      <c r="C3505" s="952" t="s">
        <v>1681</v>
      </c>
      <c r="D3505" s="962"/>
      <c r="E3505" s="685"/>
      <c r="F3505" s="686">
        <f>SUM(F3506:F3508)</f>
        <v>0</v>
      </c>
      <c r="G3505" s="687">
        <f>SUM(G3506:G3508)</f>
        <v>0</v>
      </c>
      <c r="H3505" s="687">
        <f>SUM(H3506:H3508)</f>
        <v>0</v>
      </c>
      <c r="I3505" s="687">
        <f>SUM(I3506:I3508)</f>
        <v>0</v>
      </c>
      <c r="J3505" s="243" t="str">
        <f t="shared" si="1001"/>
        <v/>
      </c>
      <c r="K3505" s="244"/>
      <c r="L3505" s="428"/>
      <c r="M3505" s="254"/>
      <c r="N3505" s="315">
        <f t="shared" si="1003"/>
        <v>0</v>
      </c>
      <c r="O3505" s="424">
        <f t="shared" si="1004"/>
        <v>0</v>
      </c>
      <c r="P3505" s="244"/>
      <c r="Q3505" s="663"/>
      <c r="R3505" s="664"/>
      <c r="S3505" s="665"/>
      <c r="T3505" s="665"/>
      <c r="U3505" s="664"/>
      <c r="V3505" s="665"/>
      <c r="W3505" s="709"/>
      <c r="X3505" s="313">
        <f t="shared" si="1002"/>
        <v>0</v>
      </c>
    </row>
    <row r="3506" spans="2:24" ht="18.600000000000001" hidden="1" thickBot="1">
      <c r="B3506" s="136"/>
      <c r="C3506" s="144">
        <v>2810</v>
      </c>
      <c r="D3506" s="138" t="s">
        <v>1880</v>
      </c>
      <c r="E3506" s="702"/>
      <c r="F3506" s="449"/>
      <c r="G3506" s="245"/>
      <c r="H3506" s="245"/>
      <c r="I3506" s="476"/>
      <c r="J3506" s="243" t="str">
        <f t="shared" si="1001"/>
        <v/>
      </c>
      <c r="K3506" s="244"/>
      <c r="L3506" s="423"/>
      <c r="M3506" s="252"/>
      <c r="N3506" s="315">
        <f t="shared" si="1003"/>
        <v>0</v>
      </c>
      <c r="O3506" s="424">
        <f t="shared" si="1004"/>
        <v>0</v>
      </c>
      <c r="P3506" s="244"/>
      <c r="Q3506" s="661"/>
      <c r="R3506" s="665"/>
      <c r="S3506" s="665"/>
      <c r="T3506" s="665"/>
      <c r="U3506" s="665"/>
      <c r="V3506" s="665"/>
      <c r="W3506" s="709"/>
      <c r="X3506" s="313">
        <f t="shared" si="1002"/>
        <v>0</v>
      </c>
    </row>
    <row r="3507" spans="2:24" ht="18.600000000000001" hidden="1" thickBot="1">
      <c r="B3507" s="136"/>
      <c r="C3507" s="137">
        <v>2820</v>
      </c>
      <c r="D3507" s="139" t="s">
        <v>1881</v>
      </c>
      <c r="E3507" s="702"/>
      <c r="F3507" s="449"/>
      <c r="G3507" s="245"/>
      <c r="H3507" s="245"/>
      <c r="I3507" s="476">
        <f>F3507+G3507+H3507</f>
        <v>0</v>
      </c>
      <c r="J3507" s="243" t="str">
        <f t="shared" si="1001"/>
        <v/>
      </c>
      <c r="K3507" s="244"/>
      <c r="L3507" s="423"/>
      <c r="M3507" s="252"/>
      <c r="N3507" s="315">
        <f t="shared" si="1003"/>
        <v>0</v>
      </c>
      <c r="O3507" s="424">
        <f t="shared" si="1004"/>
        <v>0</v>
      </c>
      <c r="P3507" s="244"/>
      <c r="Q3507" s="661"/>
      <c r="R3507" s="665"/>
      <c r="S3507" s="665"/>
      <c r="T3507" s="665"/>
      <c r="U3507" s="665"/>
      <c r="V3507" s="665"/>
      <c r="W3507" s="709"/>
      <c r="X3507" s="313">
        <f t="shared" si="1002"/>
        <v>0</v>
      </c>
    </row>
    <row r="3508" spans="2:24" ht="31.8" hidden="1" thickBot="1">
      <c r="B3508" s="136"/>
      <c r="C3508" s="142">
        <v>2890</v>
      </c>
      <c r="D3508" s="141" t="s">
        <v>1882</v>
      </c>
      <c r="E3508" s="702"/>
      <c r="F3508" s="449"/>
      <c r="G3508" s="245"/>
      <c r="H3508" s="245"/>
      <c r="I3508" s="476">
        <f>F3508+G3508+H3508</f>
        <v>0</v>
      </c>
      <c r="J3508" s="243" t="str">
        <f t="shared" si="1001"/>
        <v/>
      </c>
      <c r="K3508" s="244"/>
      <c r="L3508" s="423"/>
      <c r="M3508" s="252"/>
      <c r="N3508" s="315">
        <f t="shared" si="1003"/>
        <v>0</v>
      </c>
      <c r="O3508" s="424">
        <f t="shared" si="1004"/>
        <v>0</v>
      </c>
      <c r="P3508" s="244"/>
      <c r="Q3508" s="661"/>
      <c r="R3508" s="665"/>
      <c r="S3508" s="665"/>
      <c r="T3508" s="665"/>
      <c r="U3508" s="665"/>
      <c r="V3508" s="665"/>
      <c r="W3508" s="709"/>
      <c r="X3508" s="313">
        <f t="shared" si="1002"/>
        <v>0</v>
      </c>
    </row>
    <row r="3509" spans="2:24" ht="18.600000000000001" hidden="1" thickBot="1">
      <c r="B3509" s="684">
        <v>2900</v>
      </c>
      <c r="C3509" s="948" t="s">
        <v>236</v>
      </c>
      <c r="D3509" s="966"/>
      <c r="E3509" s="685"/>
      <c r="F3509" s="686">
        <f>SUM(F3510:F3517)</f>
        <v>0</v>
      </c>
      <c r="G3509" s="687">
        <f>SUM(G3510:G3517)</f>
        <v>0</v>
      </c>
      <c r="H3509" s="687">
        <f>SUM(H3510:H3517)</f>
        <v>0</v>
      </c>
      <c r="I3509" s="687">
        <f>SUM(I3510:I3517)</f>
        <v>0</v>
      </c>
      <c r="J3509" s="243" t="str">
        <f t="shared" si="1001"/>
        <v/>
      </c>
      <c r="K3509" s="244"/>
      <c r="L3509" s="316">
        <f>SUM(L3510:L3517)</f>
        <v>0</v>
      </c>
      <c r="M3509" s="317">
        <f>SUM(M3510:M3517)</f>
        <v>0</v>
      </c>
      <c r="N3509" s="425">
        <f>SUM(N3510:N3517)</f>
        <v>0</v>
      </c>
      <c r="O3509" s="426">
        <f>SUM(O3510:O3517)</f>
        <v>0</v>
      </c>
      <c r="P3509" s="244"/>
      <c r="Q3509" s="663"/>
      <c r="R3509" s="664"/>
      <c r="S3509" s="664"/>
      <c r="T3509" s="664"/>
      <c r="U3509" s="664"/>
      <c r="V3509" s="664"/>
      <c r="W3509" s="710"/>
      <c r="X3509" s="313">
        <f t="shared" si="1002"/>
        <v>0</v>
      </c>
    </row>
    <row r="3510" spans="2:24" ht="18.600000000000001" hidden="1" thickBot="1">
      <c r="B3510" s="172"/>
      <c r="C3510" s="144">
        <v>2910</v>
      </c>
      <c r="D3510" s="319" t="s">
        <v>1718</v>
      </c>
      <c r="E3510" s="702"/>
      <c r="F3510" s="449"/>
      <c r="G3510" s="245"/>
      <c r="H3510" s="245"/>
      <c r="I3510" s="476">
        <f t="shared" ref="I3510:I3517" si="1005">F3510+G3510+H3510</f>
        <v>0</v>
      </c>
      <c r="J3510" s="243" t="str">
        <f t="shared" si="1001"/>
        <v/>
      </c>
      <c r="K3510" s="244"/>
      <c r="L3510" s="423"/>
      <c r="M3510" s="252"/>
      <c r="N3510" s="315">
        <f t="shared" ref="N3510:N3517" si="1006">I3510</f>
        <v>0</v>
      </c>
      <c r="O3510" s="424">
        <f t="shared" ref="O3510:O3517" si="1007">L3510+M3510-N3510</f>
        <v>0</v>
      </c>
      <c r="P3510" s="244"/>
      <c r="Q3510" s="661"/>
      <c r="R3510" s="665"/>
      <c r="S3510" s="665"/>
      <c r="T3510" s="665"/>
      <c r="U3510" s="665"/>
      <c r="V3510" s="665"/>
      <c r="W3510" s="709"/>
      <c r="X3510" s="313">
        <f t="shared" si="1002"/>
        <v>0</v>
      </c>
    </row>
    <row r="3511" spans="2:24" ht="18.600000000000001" hidden="1" thickBot="1">
      <c r="B3511" s="172"/>
      <c r="C3511" s="144">
        <v>2920</v>
      </c>
      <c r="D3511" s="319" t="s">
        <v>237</v>
      </c>
      <c r="E3511" s="702"/>
      <c r="F3511" s="449"/>
      <c r="G3511" s="245"/>
      <c r="H3511" s="245"/>
      <c r="I3511" s="476">
        <f t="shared" si="1005"/>
        <v>0</v>
      </c>
      <c r="J3511" s="243" t="str">
        <f t="shared" si="1001"/>
        <v/>
      </c>
      <c r="K3511" s="244"/>
      <c r="L3511" s="423"/>
      <c r="M3511" s="252"/>
      <c r="N3511" s="315">
        <f t="shared" si="1006"/>
        <v>0</v>
      </c>
      <c r="O3511" s="424">
        <f t="shared" si="1007"/>
        <v>0</v>
      </c>
      <c r="P3511" s="244"/>
      <c r="Q3511" s="661"/>
      <c r="R3511" s="665"/>
      <c r="S3511" s="665"/>
      <c r="T3511" s="665"/>
      <c r="U3511" s="665"/>
      <c r="V3511" s="665"/>
      <c r="W3511" s="709"/>
      <c r="X3511" s="313">
        <f t="shared" si="1002"/>
        <v>0</v>
      </c>
    </row>
    <row r="3512" spans="2:24" ht="33" hidden="1" thickBot="1">
      <c r="B3512" s="172"/>
      <c r="C3512" s="168">
        <v>2969</v>
      </c>
      <c r="D3512" s="320" t="s">
        <v>238</v>
      </c>
      <c r="E3512" s="702"/>
      <c r="F3512" s="449"/>
      <c r="G3512" s="245"/>
      <c r="H3512" s="245"/>
      <c r="I3512" s="476">
        <f t="shared" si="1005"/>
        <v>0</v>
      </c>
      <c r="J3512" s="243" t="str">
        <f t="shared" si="1001"/>
        <v/>
      </c>
      <c r="K3512" s="244"/>
      <c r="L3512" s="423"/>
      <c r="M3512" s="252"/>
      <c r="N3512" s="315">
        <f t="shared" si="1006"/>
        <v>0</v>
      </c>
      <c r="O3512" s="424">
        <f t="shared" si="1007"/>
        <v>0</v>
      </c>
      <c r="P3512" s="244"/>
      <c r="Q3512" s="661"/>
      <c r="R3512" s="665"/>
      <c r="S3512" s="665"/>
      <c r="T3512" s="665"/>
      <c r="U3512" s="665"/>
      <c r="V3512" s="665"/>
      <c r="W3512" s="709"/>
      <c r="X3512" s="313">
        <f t="shared" si="1002"/>
        <v>0</v>
      </c>
    </row>
    <row r="3513" spans="2:24" ht="33" hidden="1" thickBot="1">
      <c r="B3513" s="172"/>
      <c r="C3513" s="168">
        <v>2970</v>
      </c>
      <c r="D3513" s="320" t="s">
        <v>239</v>
      </c>
      <c r="E3513" s="702"/>
      <c r="F3513" s="449"/>
      <c r="G3513" s="245"/>
      <c r="H3513" s="245"/>
      <c r="I3513" s="476">
        <f t="shared" si="1005"/>
        <v>0</v>
      </c>
      <c r="J3513" s="243" t="str">
        <f t="shared" si="1001"/>
        <v/>
      </c>
      <c r="K3513" s="244"/>
      <c r="L3513" s="423"/>
      <c r="M3513" s="252"/>
      <c r="N3513" s="315">
        <f t="shared" si="1006"/>
        <v>0</v>
      </c>
      <c r="O3513" s="424">
        <f t="shared" si="1007"/>
        <v>0</v>
      </c>
      <c r="P3513" s="244"/>
      <c r="Q3513" s="661"/>
      <c r="R3513" s="665"/>
      <c r="S3513" s="665"/>
      <c r="T3513" s="665"/>
      <c r="U3513" s="665"/>
      <c r="V3513" s="665"/>
      <c r="W3513" s="709"/>
      <c r="X3513" s="313">
        <f t="shared" si="1002"/>
        <v>0</v>
      </c>
    </row>
    <row r="3514" spans="2:24" ht="18.600000000000001" hidden="1" thickBot="1">
      <c r="B3514" s="172"/>
      <c r="C3514" s="166">
        <v>2989</v>
      </c>
      <c r="D3514" s="321" t="s">
        <v>240</v>
      </c>
      <c r="E3514" s="702"/>
      <c r="F3514" s="449"/>
      <c r="G3514" s="245"/>
      <c r="H3514" s="245"/>
      <c r="I3514" s="476">
        <f t="shared" si="1005"/>
        <v>0</v>
      </c>
      <c r="J3514" s="243" t="str">
        <f t="shared" si="1001"/>
        <v/>
      </c>
      <c r="K3514" s="244"/>
      <c r="L3514" s="423"/>
      <c r="M3514" s="252"/>
      <c r="N3514" s="315">
        <f t="shared" si="1006"/>
        <v>0</v>
      </c>
      <c r="O3514" s="424">
        <f t="shared" si="1007"/>
        <v>0</v>
      </c>
      <c r="P3514" s="244"/>
      <c r="Q3514" s="661"/>
      <c r="R3514" s="665"/>
      <c r="S3514" s="665"/>
      <c r="T3514" s="665"/>
      <c r="U3514" s="665"/>
      <c r="V3514" s="665"/>
      <c r="W3514" s="709"/>
      <c r="X3514" s="313">
        <f t="shared" si="1002"/>
        <v>0</v>
      </c>
    </row>
    <row r="3515" spans="2:24" ht="33" hidden="1" thickBot="1">
      <c r="B3515" s="136"/>
      <c r="C3515" s="137">
        <v>2990</v>
      </c>
      <c r="D3515" s="322" t="s">
        <v>1699</v>
      </c>
      <c r="E3515" s="702"/>
      <c r="F3515" s="449"/>
      <c r="G3515" s="245"/>
      <c r="H3515" s="245"/>
      <c r="I3515" s="476">
        <f t="shared" si="1005"/>
        <v>0</v>
      </c>
      <c r="J3515" s="243" t="str">
        <f t="shared" si="1001"/>
        <v/>
      </c>
      <c r="K3515" s="244"/>
      <c r="L3515" s="423"/>
      <c r="M3515" s="252"/>
      <c r="N3515" s="315">
        <f t="shared" si="1006"/>
        <v>0</v>
      </c>
      <c r="O3515" s="424">
        <f t="shared" si="1007"/>
        <v>0</v>
      </c>
      <c r="P3515" s="244"/>
      <c r="Q3515" s="661"/>
      <c r="R3515" s="665"/>
      <c r="S3515" s="665"/>
      <c r="T3515" s="665"/>
      <c r="U3515" s="665"/>
      <c r="V3515" s="665"/>
      <c r="W3515" s="709"/>
      <c r="X3515" s="313">
        <f t="shared" si="1002"/>
        <v>0</v>
      </c>
    </row>
    <row r="3516" spans="2:24" ht="18.600000000000001" hidden="1" thickBot="1">
      <c r="B3516" s="136"/>
      <c r="C3516" s="137">
        <v>2991</v>
      </c>
      <c r="D3516" s="322" t="s">
        <v>241</v>
      </c>
      <c r="E3516" s="702"/>
      <c r="F3516" s="449"/>
      <c r="G3516" s="245"/>
      <c r="H3516" s="245"/>
      <c r="I3516" s="476">
        <f t="shared" si="1005"/>
        <v>0</v>
      </c>
      <c r="J3516" s="243" t="str">
        <f t="shared" si="1001"/>
        <v/>
      </c>
      <c r="K3516" s="244"/>
      <c r="L3516" s="423"/>
      <c r="M3516" s="252"/>
      <c r="N3516" s="315">
        <f t="shared" si="1006"/>
        <v>0</v>
      </c>
      <c r="O3516" s="424">
        <f t="shared" si="1007"/>
        <v>0</v>
      </c>
      <c r="P3516" s="244"/>
      <c r="Q3516" s="661"/>
      <c r="R3516" s="665"/>
      <c r="S3516" s="665"/>
      <c r="T3516" s="665"/>
      <c r="U3516" s="665"/>
      <c r="V3516" s="665"/>
      <c r="W3516" s="709"/>
      <c r="X3516" s="313">
        <f t="shared" si="1002"/>
        <v>0</v>
      </c>
    </row>
    <row r="3517" spans="2:24" ht="18.600000000000001" hidden="1" thickBot="1">
      <c r="B3517" s="136"/>
      <c r="C3517" s="142">
        <v>2992</v>
      </c>
      <c r="D3517" s="154" t="s">
        <v>242</v>
      </c>
      <c r="E3517" s="702"/>
      <c r="F3517" s="449"/>
      <c r="G3517" s="245"/>
      <c r="H3517" s="245"/>
      <c r="I3517" s="476">
        <f t="shared" si="1005"/>
        <v>0</v>
      </c>
      <c r="J3517" s="243" t="str">
        <f t="shared" ref="J3517:J3548" si="1008">(IF($E3517&lt;&gt;0,$J$2,IF($I3517&lt;&gt;0,$J$2,"")))</f>
        <v/>
      </c>
      <c r="K3517" s="244"/>
      <c r="L3517" s="423"/>
      <c r="M3517" s="252"/>
      <c r="N3517" s="315">
        <f t="shared" si="1006"/>
        <v>0</v>
      </c>
      <c r="O3517" s="424">
        <f t="shared" si="1007"/>
        <v>0</v>
      </c>
      <c r="P3517" s="244"/>
      <c r="Q3517" s="661"/>
      <c r="R3517" s="665"/>
      <c r="S3517" s="665"/>
      <c r="T3517" s="665"/>
      <c r="U3517" s="665"/>
      <c r="V3517" s="665"/>
      <c r="W3517" s="709"/>
      <c r="X3517" s="313">
        <f t="shared" ref="X3517:X3548" si="1009">T3517-U3517-V3517-W3517</f>
        <v>0</v>
      </c>
    </row>
    <row r="3518" spans="2:24" ht="18.600000000000001" hidden="1" thickBot="1">
      <c r="B3518" s="684">
        <v>3300</v>
      </c>
      <c r="C3518" s="948" t="s">
        <v>1738</v>
      </c>
      <c r="D3518" s="948"/>
      <c r="E3518" s="685"/>
      <c r="F3518" s="671">
        <v>0</v>
      </c>
      <c r="G3518" s="671">
        <v>0</v>
      </c>
      <c r="H3518" s="671">
        <v>0</v>
      </c>
      <c r="I3518" s="687">
        <f>SUM(I3519:I3523)</f>
        <v>0</v>
      </c>
      <c r="J3518" s="243" t="str">
        <f t="shared" si="1008"/>
        <v/>
      </c>
      <c r="K3518" s="244"/>
      <c r="L3518" s="663"/>
      <c r="M3518" s="664"/>
      <c r="N3518" s="664"/>
      <c r="O3518" s="710"/>
      <c r="P3518" s="244"/>
      <c r="Q3518" s="663"/>
      <c r="R3518" s="664"/>
      <c r="S3518" s="664"/>
      <c r="T3518" s="664"/>
      <c r="U3518" s="664"/>
      <c r="V3518" s="664"/>
      <c r="W3518" s="710"/>
      <c r="X3518" s="313">
        <f t="shared" si="1009"/>
        <v>0</v>
      </c>
    </row>
    <row r="3519" spans="2:24" ht="18.600000000000001" hidden="1" thickBot="1">
      <c r="B3519" s="143"/>
      <c r="C3519" s="144">
        <v>3301</v>
      </c>
      <c r="D3519" s="460" t="s">
        <v>243</v>
      </c>
      <c r="E3519" s="702"/>
      <c r="F3519" s="592">
        <v>0</v>
      </c>
      <c r="G3519" s="592">
        <v>0</v>
      </c>
      <c r="H3519" s="592">
        <v>0</v>
      </c>
      <c r="I3519" s="476">
        <f t="shared" ref="I3519:I3526" si="1010">F3519+G3519+H3519</f>
        <v>0</v>
      </c>
      <c r="J3519" s="243" t="str">
        <f t="shared" si="1008"/>
        <v/>
      </c>
      <c r="K3519" s="244"/>
      <c r="L3519" s="661"/>
      <c r="M3519" s="665"/>
      <c r="N3519" s="665"/>
      <c r="O3519" s="709"/>
      <c r="P3519" s="244"/>
      <c r="Q3519" s="661"/>
      <c r="R3519" s="665"/>
      <c r="S3519" s="665"/>
      <c r="T3519" s="665"/>
      <c r="U3519" s="665"/>
      <c r="V3519" s="665"/>
      <c r="W3519" s="709"/>
      <c r="X3519" s="313">
        <f t="shared" si="1009"/>
        <v>0</v>
      </c>
    </row>
    <row r="3520" spans="2:24" ht="18.600000000000001" hidden="1" thickBot="1">
      <c r="B3520" s="143"/>
      <c r="C3520" s="168">
        <v>3302</v>
      </c>
      <c r="D3520" s="461" t="s">
        <v>1060</v>
      </c>
      <c r="E3520" s="702"/>
      <c r="F3520" s="592">
        <v>0</v>
      </c>
      <c r="G3520" s="592">
        <v>0</v>
      </c>
      <c r="H3520" s="592">
        <v>0</v>
      </c>
      <c r="I3520" s="476">
        <f t="shared" si="1010"/>
        <v>0</v>
      </c>
      <c r="J3520" s="243" t="str">
        <f t="shared" si="1008"/>
        <v/>
      </c>
      <c r="K3520" s="244"/>
      <c r="L3520" s="661"/>
      <c r="M3520" s="665"/>
      <c r="N3520" s="665"/>
      <c r="O3520" s="709"/>
      <c r="P3520" s="244"/>
      <c r="Q3520" s="661"/>
      <c r="R3520" s="665"/>
      <c r="S3520" s="665"/>
      <c r="T3520" s="665"/>
      <c r="U3520" s="665"/>
      <c r="V3520" s="665"/>
      <c r="W3520" s="709"/>
      <c r="X3520" s="313">
        <f t="shared" si="1009"/>
        <v>0</v>
      </c>
    </row>
    <row r="3521" spans="2:24" ht="18.600000000000001" hidden="1" thickBot="1">
      <c r="B3521" s="143"/>
      <c r="C3521" s="166">
        <v>3304</v>
      </c>
      <c r="D3521" s="462" t="s">
        <v>245</v>
      </c>
      <c r="E3521" s="702"/>
      <c r="F3521" s="592">
        <v>0</v>
      </c>
      <c r="G3521" s="592">
        <v>0</v>
      </c>
      <c r="H3521" s="592">
        <v>0</v>
      </c>
      <c r="I3521" s="476">
        <f t="shared" si="1010"/>
        <v>0</v>
      </c>
      <c r="J3521" s="243" t="str">
        <f t="shared" si="1008"/>
        <v/>
      </c>
      <c r="K3521" s="244"/>
      <c r="L3521" s="661"/>
      <c r="M3521" s="665"/>
      <c r="N3521" s="665"/>
      <c r="O3521" s="709"/>
      <c r="P3521" s="244"/>
      <c r="Q3521" s="661"/>
      <c r="R3521" s="665"/>
      <c r="S3521" s="665"/>
      <c r="T3521" s="665"/>
      <c r="U3521" s="665"/>
      <c r="V3521" s="665"/>
      <c r="W3521" s="709"/>
      <c r="X3521" s="313">
        <f t="shared" si="1009"/>
        <v>0</v>
      </c>
    </row>
    <row r="3522" spans="2:24" ht="47.4" hidden="1" thickBot="1">
      <c r="B3522" s="143"/>
      <c r="C3522" s="142">
        <v>3306</v>
      </c>
      <c r="D3522" s="463" t="s">
        <v>1883</v>
      </c>
      <c r="E3522" s="702"/>
      <c r="F3522" s="592">
        <v>0</v>
      </c>
      <c r="G3522" s="592">
        <v>0</v>
      </c>
      <c r="H3522" s="592">
        <v>0</v>
      </c>
      <c r="I3522" s="476">
        <f t="shared" si="1010"/>
        <v>0</v>
      </c>
      <c r="J3522" s="243" t="str">
        <f t="shared" si="1008"/>
        <v/>
      </c>
      <c r="K3522" s="244"/>
      <c r="L3522" s="661"/>
      <c r="M3522" s="665"/>
      <c r="N3522" s="665"/>
      <c r="O3522" s="709"/>
      <c r="P3522" s="244"/>
      <c r="Q3522" s="661"/>
      <c r="R3522" s="665"/>
      <c r="S3522" s="665"/>
      <c r="T3522" s="665"/>
      <c r="U3522" s="665"/>
      <c r="V3522" s="665"/>
      <c r="W3522" s="709"/>
      <c r="X3522" s="313">
        <f t="shared" si="1009"/>
        <v>0</v>
      </c>
    </row>
    <row r="3523" spans="2:24" ht="18.600000000000001" hidden="1" thickBot="1">
      <c r="B3523" s="143"/>
      <c r="C3523" s="142">
        <v>3307</v>
      </c>
      <c r="D3523" s="463" t="s">
        <v>1771</v>
      </c>
      <c r="E3523" s="702"/>
      <c r="F3523" s="592">
        <v>0</v>
      </c>
      <c r="G3523" s="592">
        <v>0</v>
      </c>
      <c r="H3523" s="592">
        <v>0</v>
      </c>
      <c r="I3523" s="476">
        <f t="shared" si="1010"/>
        <v>0</v>
      </c>
      <c r="J3523" s="243" t="str">
        <f t="shared" si="1008"/>
        <v/>
      </c>
      <c r="K3523" s="244"/>
      <c r="L3523" s="661"/>
      <c r="M3523" s="665"/>
      <c r="N3523" s="665"/>
      <c r="O3523" s="709"/>
      <c r="P3523" s="244"/>
      <c r="Q3523" s="661"/>
      <c r="R3523" s="665"/>
      <c r="S3523" s="665"/>
      <c r="T3523" s="665"/>
      <c r="U3523" s="665"/>
      <c r="V3523" s="665"/>
      <c r="W3523" s="709"/>
      <c r="X3523" s="313">
        <f t="shared" si="1009"/>
        <v>0</v>
      </c>
    </row>
    <row r="3524" spans="2:24" ht="18.600000000000001" hidden="1" thickBot="1">
      <c r="B3524" s="684">
        <v>3900</v>
      </c>
      <c r="C3524" s="949" t="s">
        <v>246</v>
      </c>
      <c r="D3524" s="950"/>
      <c r="E3524" s="685"/>
      <c r="F3524" s="671">
        <v>0</v>
      </c>
      <c r="G3524" s="671">
        <v>0</v>
      </c>
      <c r="H3524" s="671">
        <v>0</v>
      </c>
      <c r="I3524" s="690">
        <f t="shared" si="1010"/>
        <v>0</v>
      </c>
      <c r="J3524" s="243" t="str">
        <f t="shared" si="1008"/>
        <v/>
      </c>
      <c r="K3524" s="244"/>
      <c r="L3524" s="428"/>
      <c r="M3524" s="254"/>
      <c r="N3524" s="317">
        <f>I3524</f>
        <v>0</v>
      </c>
      <c r="O3524" s="424">
        <f>L3524+M3524-N3524</f>
        <v>0</v>
      </c>
      <c r="P3524" s="244"/>
      <c r="Q3524" s="428"/>
      <c r="R3524" s="254"/>
      <c r="S3524" s="429">
        <f>+IF(+(L3524+M3524)&gt;=I3524,+M3524,+(+I3524-L3524))</f>
        <v>0</v>
      </c>
      <c r="T3524" s="315">
        <f>Q3524+R3524-S3524</f>
        <v>0</v>
      </c>
      <c r="U3524" s="254"/>
      <c r="V3524" s="254"/>
      <c r="W3524" s="253"/>
      <c r="X3524" s="313">
        <f t="shared" si="1009"/>
        <v>0</v>
      </c>
    </row>
    <row r="3525" spans="2:24" ht="18.600000000000001" hidden="1" thickBot="1">
      <c r="B3525" s="684">
        <v>4000</v>
      </c>
      <c r="C3525" s="951" t="s">
        <v>247</v>
      </c>
      <c r="D3525" s="951"/>
      <c r="E3525" s="685"/>
      <c r="F3525" s="688"/>
      <c r="G3525" s="689"/>
      <c r="H3525" s="689"/>
      <c r="I3525" s="690">
        <f t="shared" si="1010"/>
        <v>0</v>
      </c>
      <c r="J3525" s="243" t="str">
        <f t="shared" si="1008"/>
        <v/>
      </c>
      <c r="K3525" s="244"/>
      <c r="L3525" s="428"/>
      <c r="M3525" s="254"/>
      <c r="N3525" s="317">
        <f>I3525</f>
        <v>0</v>
      </c>
      <c r="O3525" s="424">
        <f>L3525+M3525-N3525</f>
        <v>0</v>
      </c>
      <c r="P3525" s="244"/>
      <c r="Q3525" s="663"/>
      <c r="R3525" s="664"/>
      <c r="S3525" s="664"/>
      <c r="T3525" s="665"/>
      <c r="U3525" s="664"/>
      <c r="V3525" s="664"/>
      <c r="W3525" s="709"/>
      <c r="X3525" s="313">
        <f t="shared" si="1009"/>
        <v>0</v>
      </c>
    </row>
    <row r="3526" spans="2:24" ht="18.600000000000001" hidden="1" thickBot="1">
      <c r="B3526" s="684">
        <v>4100</v>
      </c>
      <c r="C3526" s="951" t="s">
        <v>248</v>
      </c>
      <c r="D3526" s="951"/>
      <c r="E3526" s="685"/>
      <c r="F3526" s="671">
        <v>0</v>
      </c>
      <c r="G3526" s="671">
        <v>0</v>
      </c>
      <c r="H3526" s="671">
        <v>0</v>
      </c>
      <c r="I3526" s="690">
        <f t="shared" si="1010"/>
        <v>0</v>
      </c>
      <c r="J3526" s="243" t="str">
        <f t="shared" si="1008"/>
        <v/>
      </c>
      <c r="K3526" s="244"/>
      <c r="L3526" s="663"/>
      <c r="M3526" s="664"/>
      <c r="N3526" s="664"/>
      <c r="O3526" s="710"/>
      <c r="P3526" s="244"/>
      <c r="Q3526" s="663"/>
      <c r="R3526" s="664"/>
      <c r="S3526" s="664"/>
      <c r="T3526" s="664"/>
      <c r="U3526" s="664"/>
      <c r="V3526" s="664"/>
      <c r="W3526" s="710"/>
      <c r="X3526" s="313">
        <f t="shared" si="1009"/>
        <v>0</v>
      </c>
    </row>
    <row r="3527" spans="2:24" ht="18.600000000000001" thickBot="1">
      <c r="B3527" s="684">
        <v>4200</v>
      </c>
      <c r="C3527" s="948" t="s">
        <v>249</v>
      </c>
      <c r="D3527" s="966"/>
      <c r="E3527" s="685"/>
      <c r="F3527" s="686">
        <f>SUM(F3528:F3533)</f>
        <v>0</v>
      </c>
      <c r="G3527" s="687">
        <f>SUM(G3528:G3533)</f>
        <v>3000</v>
      </c>
      <c r="H3527" s="687">
        <f>SUM(H3528:H3533)</f>
        <v>0</v>
      </c>
      <c r="I3527" s="687">
        <f>SUM(I3528:I3533)</f>
        <v>3000</v>
      </c>
      <c r="J3527" s="243">
        <f t="shared" si="1008"/>
        <v>1</v>
      </c>
      <c r="K3527" s="244"/>
      <c r="L3527" s="316">
        <f>SUM(L3528:L3533)</f>
        <v>0</v>
      </c>
      <c r="M3527" s="317">
        <f>SUM(M3528:M3533)</f>
        <v>0</v>
      </c>
      <c r="N3527" s="425">
        <f>SUM(N3528:N3533)</f>
        <v>3000</v>
      </c>
      <c r="O3527" s="426">
        <f>SUM(O3528:O3533)</f>
        <v>-3000</v>
      </c>
      <c r="P3527" s="244"/>
      <c r="Q3527" s="316">
        <f t="shared" ref="Q3527:W3527" si="1011">SUM(Q3528:Q3533)</f>
        <v>0</v>
      </c>
      <c r="R3527" s="317">
        <f t="shared" si="1011"/>
        <v>0</v>
      </c>
      <c r="S3527" s="317">
        <f t="shared" si="1011"/>
        <v>3000</v>
      </c>
      <c r="T3527" s="317">
        <f t="shared" si="1011"/>
        <v>-3000</v>
      </c>
      <c r="U3527" s="317">
        <f t="shared" si="1011"/>
        <v>0</v>
      </c>
      <c r="V3527" s="317">
        <f t="shared" si="1011"/>
        <v>0</v>
      </c>
      <c r="W3527" s="426">
        <f t="shared" si="1011"/>
        <v>0</v>
      </c>
      <c r="X3527" s="313">
        <f t="shared" si="1009"/>
        <v>-3000</v>
      </c>
    </row>
    <row r="3528" spans="2:24" ht="18.600000000000001" hidden="1" thickBot="1">
      <c r="B3528" s="173"/>
      <c r="C3528" s="144">
        <v>4201</v>
      </c>
      <c r="D3528" s="138" t="s">
        <v>250</v>
      </c>
      <c r="E3528" s="702"/>
      <c r="F3528" s="449"/>
      <c r="G3528" s="245"/>
      <c r="H3528" s="245"/>
      <c r="I3528" s="476">
        <f t="shared" ref="I3528:I3533" si="1012">F3528+G3528+H3528</f>
        <v>0</v>
      </c>
      <c r="J3528" s="243" t="str">
        <f t="shared" si="1008"/>
        <v/>
      </c>
      <c r="K3528" s="244"/>
      <c r="L3528" s="423"/>
      <c r="M3528" s="252"/>
      <c r="N3528" s="315">
        <f t="shared" ref="N3528:N3533" si="1013">I3528</f>
        <v>0</v>
      </c>
      <c r="O3528" s="424">
        <f t="shared" ref="O3528:O3533" si="1014">L3528+M3528-N3528</f>
        <v>0</v>
      </c>
      <c r="P3528" s="244"/>
      <c r="Q3528" s="423"/>
      <c r="R3528" s="252"/>
      <c r="S3528" s="429">
        <f t="shared" ref="S3528:S3533" si="1015">+IF(+(L3528+M3528)&gt;=I3528,+M3528,+(+I3528-L3528))</f>
        <v>0</v>
      </c>
      <c r="T3528" s="315">
        <f t="shared" ref="T3528:T3533" si="1016">Q3528+R3528-S3528</f>
        <v>0</v>
      </c>
      <c r="U3528" s="252"/>
      <c r="V3528" s="252"/>
      <c r="W3528" s="253"/>
      <c r="X3528" s="313">
        <f t="shared" si="1009"/>
        <v>0</v>
      </c>
    </row>
    <row r="3529" spans="2:24" ht="18.600000000000001" hidden="1" thickBot="1">
      <c r="B3529" s="173"/>
      <c r="C3529" s="137">
        <v>4202</v>
      </c>
      <c r="D3529" s="139" t="s">
        <v>251</v>
      </c>
      <c r="E3529" s="702"/>
      <c r="F3529" s="449"/>
      <c r="G3529" s="245"/>
      <c r="H3529" s="245"/>
      <c r="I3529" s="476">
        <f t="shared" si="1012"/>
        <v>0</v>
      </c>
      <c r="J3529" s="243" t="str">
        <f t="shared" si="1008"/>
        <v/>
      </c>
      <c r="K3529" s="244"/>
      <c r="L3529" s="423"/>
      <c r="M3529" s="252"/>
      <c r="N3529" s="315">
        <f t="shared" si="1013"/>
        <v>0</v>
      </c>
      <c r="O3529" s="424">
        <f t="shared" si="1014"/>
        <v>0</v>
      </c>
      <c r="P3529" s="244"/>
      <c r="Q3529" s="423"/>
      <c r="R3529" s="252"/>
      <c r="S3529" s="429">
        <f t="shared" si="1015"/>
        <v>0</v>
      </c>
      <c r="T3529" s="315">
        <f t="shared" si="1016"/>
        <v>0</v>
      </c>
      <c r="U3529" s="252"/>
      <c r="V3529" s="252"/>
      <c r="W3529" s="253"/>
      <c r="X3529" s="313">
        <f t="shared" si="1009"/>
        <v>0</v>
      </c>
    </row>
    <row r="3530" spans="2:24" ht="18.600000000000001" thickBot="1">
      <c r="B3530" s="173"/>
      <c r="C3530" s="137">
        <v>4214</v>
      </c>
      <c r="D3530" s="139" t="s">
        <v>252</v>
      </c>
      <c r="E3530" s="702"/>
      <c r="F3530" s="449"/>
      <c r="G3530" s="245">
        <v>3000</v>
      </c>
      <c r="H3530" s="245"/>
      <c r="I3530" s="476">
        <f t="shared" si="1012"/>
        <v>3000</v>
      </c>
      <c r="J3530" s="243">
        <f t="shared" si="1008"/>
        <v>1</v>
      </c>
      <c r="K3530" s="244"/>
      <c r="L3530" s="423"/>
      <c r="M3530" s="252"/>
      <c r="N3530" s="315">
        <f t="shared" si="1013"/>
        <v>3000</v>
      </c>
      <c r="O3530" s="424">
        <f t="shared" si="1014"/>
        <v>-3000</v>
      </c>
      <c r="P3530" s="244"/>
      <c r="Q3530" s="423"/>
      <c r="R3530" s="252"/>
      <c r="S3530" s="429">
        <f t="shared" si="1015"/>
        <v>3000</v>
      </c>
      <c r="T3530" s="315">
        <f t="shared" si="1016"/>
        <v>-3000</v>
      </c>
      <c r="U3530" s="252"/>
      <c r="V3530" s="252"/>
      <c r="W3530" s="253"/>
      <c r="X3530" s="313">
        <f t="shared" si="1009"/>
        <v>-3000</v>
      </c>
    </row>
    <row r="3531" spans="2:24" ht="18.600000000000001" hidden="1" thickBot="1">
      <c r="B3531" s="173"/>
      <c r="C3531" s="137">
        <v>4217</v>
      </c>
      <c r="D3531" s="139" t="s">
        <v>253</v>
      </c>
      <c r="E3531" s="702"/>
      <c r="F3531" s="449"/>
      <c r="G3531" s="245"/>
      <c r="H3531" s="245"/>
      <c r="I3531" s="476">
        <f t="shared" si="1012"/>
        <v>0</v>
      </c>
      <c r="J3531" s="243" t="str">
        <f t="shared" si="1008"/>
        <v/>
      </c>
      <c r="K3531" s="244"/>
      <c r="L3531" s="423"/>
      <c r="M3531" s="252"/>
      <c r="N3531" s="315">
        <f t="shared" si="1013"/>
        <v>0</v>
      </c>
      <c r="O3531" s="424">
        <f t="shared" si="1014"/>
        <v>0</v>
      </c>
      <c r="P3531" s="244"/>
      <c r="Q3531" s="423"/>
      <c r="R3531" s="252"/>
      <c r="S3531" s="429">
        <f t="shared" si="1015"/>
        <v>0</v>
      </c>
      <c r="T3531" s="315">
        <f t="shared" si="1016"/>
        <v>0</v>
      </c>
      <c r="U3531" s="252"/>
      <c r="V3531" s="252"/>
      <c r="W3531" s="253"/>
      <c r="X3531" s="313">
        <f t="shared" si="1009"/>
        <v>0</v>
      </c>
    </row>
    <row r="3532" spans="2:24" ht="18.600000000000001" hidden="1" thickBot="1">
      <c r="B3532" s="173"/>
      <c r="C3532" s="137">
        <v>4218</v>
      </c>
      <c r="D3532" s="145" t="s">
        <v>254</v>
      </c>
      <c r="E3532" s="702"/>
      <c r="F3532" s="449"/>
      <c r="G3532" s="245"/>
      <c r="H3532" s="245"/>
      <c r="I3532" s="476">
        <f t="shared" si="1012"/>
        <v>0</v>
      </c>
      <c r="J3532" s="243" t="str">
        <f t="shared" si="1008"/>
        <v/>
      </c>
      <c r="K3532" s="244"/>
      <c r="L3532" s="423"/>
      <c r="M3532" s="252"/>
      <c r="N3532" s="315">
        <f t="shared" si="1013"/>
        <v>0</v>
      </c>
      <c r="O3532" s="424">
        <f t="shared" si="1014"/>
        <v>0</v>
      </c>
      <c r="P3532" s="244"/>
      <c r="Q3532" s="423"/>
      <c r="R3532" s="252"/>
      <c r="S3532" s="429">
        <f t="shared" si="1015"/>
        <v>0</v>
      </c>
      <c r="T3532" s="315">
        <f t="shared" si="1016"/>
        <v>0</v>
      </c>
      <c r="U3532" s="252"/>
      <c r="V3532" s="252"/>
      <c r="W3532" s="253"/>
      <c r="X3532" s="313">
        <f t="shared" si="1009"/>
        <v>0</v>
      </c>
    </row>
    <row r="3533" spans="2:24" ht="18.600000000000001" hidden="1" thickBot="1">
      <c r="B3533" s="173"/>
      <c r="C3533" s="137">
        <v>4219</v>
      </c>
      <c r="D3533" s="156" t="s">
        <v>255</v>
      </c>
      <c r="E3533" s="702"/>
      <c r="F3533" s="449"/>
      <c r="G3533" s="245"/>
      <c r="H3533" s="245"/>
      <c r="I3533" s="476">
        <f t="shared" si="1012"/>
        <v>0</v>
      </c>
      <c r="J3533" s="243" t="str">
        <f t="shared" si="1008"/>
        <v/>
      </c>
      <c r="K3533" s="244"/>
      <c r="L3533" s="423"/>
      <c r="M3533" s="252"/>
      <c r="N3533" s="315">
        <f t="shared" si="1013"/>
        <v>0</v>
      </c>
      <c r="O3533" s="424">
        <f t="shared" si="1014"/>
        <v>0</v>
      </c>
      <c r="P3533" s="244"/>
      <c r="Q3533" s="423"/>
      <c r="R3533" s="252"/>
      <c r="S3533" s="429">
        <f t="shared" si="1015"/>
        <v>0</v>
      </c>
      <c r="T3533" s="315">
        <f t="shared" si="1016"/>
        <v>0</v>
      </c>
      <c r="U3533" s="252"/>
      <c r="V3533" s="252"/>
      <c r="W3533" s="253"/>
      <c r="X3533" s="313">
        <f t="shared" si="1009"/>
        <v>0</v>
      </c>
    </row>
    <row r="3534" spans="2:24" ht="18.600000000000001" hidden="1" thickBot="1">
      <c r="B3534" s="684">
        <v>4300</v>
      </c>
      <c r="C3534" s="946" t="s">
        <v>1683</v>
      </c>
      <c r="D3534" s="946"/>
      <c r="E3534" s="685"/>
      <c r="F3534" s="686">
        <f>SUM(F3535:F3537)</f>
        <v>0</v>
      </c>
      <c r="G3534" s="687">
        <f>SUM(G3535:G3537)</f>
        <v>0</v>
      </c>
      <c r="H3534" s="687">
        <f>SUM(H3535:H3537)</f>
        <v>0</v>
      </c>
      <c r="I3534" s="687">
        <f>SUM(I3535:I3537)</f>
        <v>0</v>
      </c>
      <c r="J3534" s="243" t="str">
        <f t="shared" si="1008"/>
        <v/>
      </c>
      <c r="K3534" s="244"/>
      <c r="L3534" s="316">
        <f>SUM(L3535:L3537)</f>
        <v>0</v>
      </c>
      <c r="M3534" s="317">
        <f>SUM(M3535:M3537)</f>
        <v>0</v>
      </c>
      <c r="N3534" s="425">
        <f>SUM(N3535:N3537)</f>
        <v>0</v>
      </c>
      <c r="O3534" s="426">
        <f>SUM(O3535:O3537)</f>
        <v>0</v>
      </c>
      <c r="P3534" s="244"/>
      <c r="Q3534" s="316">
        <f t="shared" ref="Q3534:W3534" si="1017">SUM(Q3535:Q3537)</f>
        <v>0</v>
      </c>
      <c r="R3534" s="317">
        <f t="shared" si="1017"/>
        <v>0</v>
      </c>
      <c r="S3534" s="317">
        <f t="shared" si="1017"/>
        <v>0</v>
      </c>
      <c r="T3534" s="317">
        <f t="shared" si="1017"/>
        <v>0</v>
      </c>
      <c r="U3534" s="317">
        <f t="shared" si="1017"/>
        <v>0</v>
      </c>
      <c r="V3534" s="317">
        <f t="shared" si="1017"/>
        <v>0</v>
      </c>
      <c r="W3534" s="426">
        <f t="shared" si="1017"/>
        <v>0</v>
      </c>
      <c r="X3534" s="313">
        <f t="shared" si="1009"/>
        <v>0</v>
      </c>
    </row>
    <row r="3535" spans="2:24" ht="18.600000000000001" hidden="1" thickBot="1">
      <c r="B3535" s="173"/>
      <c r="C3535" s="144">
        <v>4301</v>
      </c>
      <c r="D3535" s="163" t="s">
        <v>256</v>
      </c>
      <c r="E3535" s="702"/>
      <c r="F3535" s="449"/>
      <c r="G3535" s="245"/>
      <c r="H3535" s="245"/>
      <c r="I3535" s="476">
        <f t="shared" ref="I3535:I3540" si="1018">F3535+G3535+H3535</f>
        <v>0</v>
      </c>
      <c r="J3535" s="243" t="str">
        <f t="shared" si="1008"/>
        <v/>
      </c>
      <c r="K3535" s="244"/>
      <c r="L3535" s="423"/>
      <c r="M3535" s="252"/>
      <c r="N3535" s="315">
        <f t="shared" ref="N3535:N3540" si="1019">I3535</f>
        <v>0</v>
      </c>
      <c r="O3535" s="424">
        <f t="shared" ref="O3535:O3540" si="1020">L3535+M3535-N3535</f>
        <v>0</v>
      </c>
      <c r="P3535" s="244"/>
      <c r="Q3535" s="423"/>
      <c r="R3535" s="252"/>
      <c r="S3535" s="429">
        <f t="shared" ref="S3535:S3540" si="1021">+IF(+(L3535+M3535)&gt;=I3535,+M3535,+(+I3535-L3535))</f>
        <v>0</v>
      </c>
      <c r="T3535" s="315">
        <f t="shared" ref="T3535:T3540" si="1022">Q3535+R3535-S3535</f>
        <v>0</v>
      </c>
      <c r="U3535" s="252"/>
      <c r="V3535" s="252"/>
      <c r="W3535" s="253"/>
      <c r="X3535" s="313">
        <f t="shared" si="1009"/>
        <v>0</v>
      </c>
    </row>
    <row r="3536" spans="2:24" ht="18.600000000000001" hidden="1" thickBot="1">
      <c r="B3536" s="173"/>
      <c r="C3536" s="137">
        <v>4302</v>
      </c>
      <c r="D3536" s="139" t="s">
        <v>1061</v>
      </c>
      <c r="E3536" s="702"/>
      <c r="F3536" s="449"/>
      <c r="G3536" s="245"/>
      <c r="H3536" s="245"/>
      <c r="I3536" s="476">
        <f t="shared" si="1018"/>
        <v>0</v>
      </c>
      <c r="J3536" s="243" t="str">
        <f t="shared" si="1008"/>
        <v/>
      </c>
      <c r="K3536" s="244"/>
      <c r="L3536" s="423"/>
      <c r="M3536" s="252"/>
      <c r="N3536" s="315">
        <f t="shared" si="1019"/>
        <v>0</v>
      </c>
      <c r="O3536" s="424">
        <f t="shared" si="1020"/>
        <v>0</v>
      </c>
      <c r="P3536" s="244"/>
      <c r="Q3536" s="423"/>
      <c r="R3536" s="252"/>
      <c r="S3536" s="429">
        <f t="shared" si="1021"/>
        <v>0</v>
      </c>
      <c r="T3536" s="315">
        <f t="shared" si="1022"/>
        <v>0</v>
      </c>
      <c r="U3536" s="252"/>
      <c r="V3536" s="252"/>
      <c r="W3536" s="253"/>
      <c r="X3536" s="313">
        <f t="shared" si="1009"/>
        <v>0</v>
      </c>
    </row>
    <row r="3537" spans="2:24" ht="18.600000000000001" hidden="1" thickBot="1">
      <c r="B3537" s="173"/>
      <c r="C3537" s="142">
        <v>4309</v>
      </c>
      <c r="D3537" s="148" t="s">
        <v>258</v>
      </c>
      <c r="E3537" s="702"/>
      <c r="F3537" s="449"/>
      <c r="G3537" s="245"/>
      <c r="H3537" s="245"/>
      <c r="I3537" s="476">
        <f t="shared" si="1018"/>
        <v>0</v>
      </c>
      <c r="J3537" s="243" t="str">
        <f t="shared" si="1008"/>
        <v/>
      </c>
      <c r="K3537" s="244"/>
      <c r="L3537" s="423"/>
      <c r="M3537" s="252"/>
      <c r="N3537" s="315">
        <f t="shared" si="1019"/>
        <v>0</v>
      </c>
      <c r="O3537" s="424">
        <f t="shared" si="1020"/>
        <v>0</v>
      </c>
      <c r="P3537" s="244"/>
      <c r="Q3537" s="423"/>
      <c r="R3537" s="252"/>
      <c r="S3537" s="429">
        <f t="shared" si="1021"/>
        <v>0</v>
      </c>
      <c r="T3537" s="315">
        <f t="shared" si="1022"/>
        <v>0</v>
      </c>
      <c r="U3537" s="252"/>
      <c r="V3537" s="252"/>
      <c r="W3537" s="253"/>
      <c r="X3537" s="313">
        <f t="shared" si="1009"/>
        <v>0</v>
      </c>
    </row>
    <row r="3538" spans="2:24" ht="18.600000000000001" hidden="1" thickBot="1">
      <c r="B3538" s="684">
        <v>4400</v>
      </c>
      <c r="C3538" s="949" t="s">
        <v>1684</v>
      </c>
      <c r="D3538" s="949"/>
      <c r="E3538" s="685"/>
      <c r="F3538" s="688"/>
      <c r="G3538" s="689"/>
      <c r="H3538" s="689"/>
      <c r="I3538" s="690">
        <f t="shared" si="1018"/>
        <v>0</v>
      </c>
      <c r="J3538" s="243" t="str">
        <f t="shared" si="1008"/>
        <v/>
      </c>
      <c r="K3538" s="244"/>
      <c r="L3538" s="428"/>
      <c r="M3538" s="254"/>
      <c r="N3538" s="317">
        <f t="shared" si="1019"/>
        <v>0</v>
      </c>
      <c r="O3538" s="424">
        <f t="shared" si="1020"/>
        <v>0</v>
      </c>
      <c r="P3538" s="244"/>
      <c r="Q3538" s="428"/>
      <c r="R3538" s="254"/>
      <c r="S3538" s="429">
        <f t="shared" si="1021"/>
        <v>0</v>
      </c>
      <c r="T3538" s="315">
        <f t="shared" si="1022"/>
        <v>0</v>
      </c>
      <c r="U3538" s="254"/>
      <c r="V3538" s="254"/>
      <c r="W3538" s="253"/>
      <c r="X3538" s="313">
        <f t="shared" si="1009"/>
        <v>0</v>
      </c>
    </row>
    <row r="3539" spans="2:24" ht="18.600000000000001" hidden="1" thickBot="1">
      <c r="B3539" s="684">
        <v>4500</v>
      </c>
      <c r="C3539" s="951" t="s">
        <v>1685</v>
      </c>
      <c r="D3539" s="951"/>
      <c r="E3539" s="685"/>
      <c r="F3539" s="688"/>
      <c r="G3539" s="689"/>
      <c r="H3539" s="689"/>
      <c r="I3539" s="690">
        <f t="shared" si="1018"/>
        <v>0</v>
      </c>
      <c r="J3539" s="243" t="str">
        <f t="shared" si="1008"/>
        <v/>
      </c>
      <c r="K3539" s="244"/>
      <c r="L3539" s="428"/>
      <c r="M3539" s="254"/>
      <c r="N3539" s="317">
        <f t="shared" si="1019"/>
        <v>0</v>
      </c>
      <c r="O3539" s="424">
        <f t="shared" si="1020"/>
        <v>0</v>
      </c>
      <c r="P3539" s="244"/>
      <c r="Q3539" s="428"/>
      <c r="R3539" s="254"/>
      <c r="S3539" s="429">
        <f t="shared" si="1021"/>
        <v>0</v>
      </c>
      <c r="T3539" s="315">
        <f t="shared" si="1022"/>
        <v>0</v>
      </c>
      <c r="U3539" s="254"/>
      <c r="V3539" s="254"/>
      <c r="W3539" s="253"/>
      <c r="X3539" s="313">
        <f t="shared" si="1009"/>
        <v>0</v>
      </c>
    </row>
    <row r="3540" spans="2:24" ht="18.600000000000001" hidden="1" thickBot="1">
      <c r="B3540" s="684">
        <v>4600</v>
      </c>
      <c r="C3540" s="952" t="s">
        <v>259</v>
      </c>
      <c r="D3540" s="953"/>
      <c r="E3540" s="685"/>
      <c r="F3540" s="688"/>
      <c r="G3540" s="689"/>
      <c r="H3540" s="689"/>
      <c r="I3540" s="690">
        <f t="shared" si="1018"/>
        <v>0</v>
      </c>
      <c r="J3540" s="243" t="str">
        <f t="shared" si="1008"/>
        <v/>
      </c>
      <c r="K3540" s="244"/>
      <c r="L3540" s="428"/>
      <c r="M3540" s="254"/>
      <c r="N3540" s="317">
        <f t="shared" si="1019"/>
        <v>0</v>
      </c>
      <c r="O3540" s="424">
        <f t="shared" si="1020"/>
        <v>0</v>
      </c>
      <c r="P3540" s="244"/>
      <c r="Q3540" s="428"/>
      <c r="R3540" s="254"/>
      <c r="S3540" s="429">
        <f t="shared" si="1021"/>
        <v>0</v>
      </c>
      <c r="T3540" s="315">
        <f t="shared" si="1022"/>
        <v>0</v>
      </c>
      <c r="U3540" s="254"/>
      <c r="V3540" s="254"/>
      <c r="W3540" s="253"/>
      <c r="X3540" s="313">
        <f t="shared" si="1009"/>
        <v>0</v>
      </c>
    </row>
    <row r="3541" spans="2:24" ht="18.600000000000001" hidden="1" thickBot="1">
      <c r="B3541" s="684">
        <v>4900</v>
      </c>
      <c r="C3541" s="948" t="s">
        <v>289</v>
      </c>
      <c r="D3541" s="948"/>
      <c r="E3541" s="685"/>
      <c r="F3541" s="686">
        <f>+F3542+F3543</f>
        <v>0</v>
      </c>
      <c r="G3541" s="687">
        <f>+G3542+G3543</f>
        <v>0</v>
      </c>
      <c r="H3541" s="687">
        <f>+H3542+H3543</f>
        <v>0</v>
      </c>
      <c r="I3541" s="687">
        <f>+I3542+I3543</f>
        <v>0</v>
      </c>
      <c r="J3541" s="243" t="str">
        <f t="shared" si="1008"/>
        <v/>
      </c>
      <c r="K3541" s="244"/>
      <c r="L3541" s="663"/>
      <c r="M3541" s="664"/>
      <c r="N3541" s="664"/>
      <c r="O3541" s="710"/>
      <c r="P3541" s="244"/>
      <c r="Q3541" s="663"/>
      <c r="R3541" s="664"/>
      <c r="S3541" s="664"/>
      <c r="T3541" s="664"/>
      <c r="U3541" s="664"/>
      <c r="V3541" s="664"/>
      <c r="W3541" s="710"/>
      <c r="X3541" s="313">
        <f t="shared" si="1009"/>
        <v>0</v>
      </c>
    </row>
    <row r="3542" spans="2:24" ht="18.600000000000001" hidden="1" thickBot="1">
      <c r="B3542" s="173"/>
      <c r="C3542" s="144">
        <v>4901</v>
      </c>
      <c r="D3542" s="174" t="s">
        <v>290</v>
      </c>
      <c r="E3542" s="702"/>
      <c r="F3542" s="449"/>
      <c r="G3542" s="245"/>
      <c r="H3542" s="245"/>
      <c r="I3542" s="476">
        <f>F3542+G3542+H3542</f>
        <v>0</v>
      </c>
      <c r="J3542" s="243" t="str">
        <f t="shared" si="1008"/>
        <v/>
      </c>
      <c r="K3542" s="244"/>
      <c r="L3542" s="661"/>
      <c r="M3542" s="665"/>
      <c r="N3542" s="665"/>
      <c r="O3542" s="709"/>
      <c r="P3542" s="244"/>
      <c r="Q3542" s="661"/>
      <c r="R3542" s="665"/>
      <c r="S3542" s="665"/>
      <c r="T3542" s="665"/>
      <c r="U3542" s="665"/>
      <c r="V3542" s="665"/>
      <c r="W3542" s="709"/>
      <c r="X3542" s="313">
        <f t="shared" si="1009"/>
        <v>0</v>
      </c>
    </row>
    <row r="3543" spans="2:24" ht="18.600000000000001" hidden="1" thickBot="1">
      <c r="B3543" s="173"/>
      <c r="C3543" s="142">
        <v>4902</v>
      </c>
      <c r="D3543" s="148" t="s">
        <v>291</v>
      </c>
      <c r="E3543" s="702"/>
      <c r="F3543" s="449"/>
      <c r="G3543" s="245"/>
      <c r="H3543" s="245"/>
      <c r="I3543" s="476">
        <f>F3543+G3543+H3543</f>
        <v>0</v>
      </c>
      <c r="J3543" s="243" t="str">
        <f t="shared" si="1008"/>
        <v/>
      </c>
      <c r="K3543" s="244"/>
      <c r="L3543" s="661"/>
      <c r="M3543" s="665"/>
      <c r="N3543" s="665"/>
      <c r="O3543" s="709"/>
      <c r="P3543" s="244"/>
      <c r="Q3543" s="661"/>
      <c r="R3543" s="665"/>
      <c r="S3543" s="665"/>
      <c r="T3543" s="665"/>
      <c r="U3543" s="665"/>
      <c r="V3543" s="665"/>
      <c r="W3543" s="709"/>
      <c r="X3543" s="313">
        <f t="shared" si="1009"/>
        <v>0</v>
      </c>
    </row>
    <row r="3544" spans="2:24" ht="18.600000000000001" thickBot="1">
      <c r="B3544" s="691">
        <v>5100</v>
      </c>
      <c r="C3544" s="963" t="s">
        <v>260</v>
      </c>
      <c r="D3544" s="963"/>
      <c r="E3544" s="692"/>
      <c r="F3544" s="693"/>
      <c r="G3544" s="694">
        <v>80000</v>
      </c>
      <c r="H3544" s="694"/>
      <c r="I3544" s="690">
        <f>F3544+G3544+H3544</f>
        <v>80000</v>
      </c>
      <c r="J3544" s="243">
        <f t="shared" si="1008"/>
        <v>1</v>
      </c>
      <c r="K3544" s="244"/>
      <c r="L3544" s="430"/>
      <c r="M3544" s="431"/>
      <c r="N3544" s="327">
        <f>I3544</f>
        <v>80000</v>
      </c>
      <c r="O3544" s="424">
        <f>L3544+M3544-N3544</f>
        <v>-80000</v>
      </c>
      <c r="P3544" s="244"/>
      <c r="Q3544" s="430"/>
      <c r="R3544" s="431"/>
      <c r="S3544" s="429">
        <f>+IF(+(L3544+M3544)&gt;=I3544,+M3544,+(+I3544-L3544))</f>
        <v>80000</v>
      </c>
      <c r="T3544" s="315">
        <f>Q3544+R3544-S3544</f>
        <v>-80000</v>
      </c>
      <c r="U3544" s="431"/>
      <c r="V3544" s="431"/>
      <c r="W3544" s="253"/>
      <c r="X3544" s="313">
        <f t="shared" si="1009"/>
        <v>-80000</v>
      </c>
    </row>
    <row r="3545" spans="2:24" ht="18.600000000000001" thickBot="1">
      <c r="B3545" s="691">
        <v>5200</v>
      </c>
      <c r="C3545" s="947" t="s">
        <v>261</v>
      </c>
      <c r="D3545" s="947"/>
      <c r="E3545" s="692"/>
      <c r="F3545" s="695">
        <f>SUM(F3546:F3552)</f>
        <v>0</v>
      </c>
      <c r="G3545" s="696">
        <f>SUM(G3546:G3552)</f>
        <v>15000</v>
      </c>
      <c r="H3545" s="696">
        <f>SUM(H3546:H3552)</f>
        <v>0</v>
      </c>
      <c r="I3545" s="696">
        <f>SUM(I3546:I3552)</f>
        <v>15000</v>
      </c>
      <c r="J3545" s="243">
        <f t="shared" si="1008"/>
        <v>1</v>
      </c>
      <c r="K3545" s="244"/>
      <c r="L3545" s="326">
        <f>SUM(L3546:L3552)</f>
        <v>0</v>
      </c>
      <c r="M3545" s="327">
        <f>SUM(M3546:M3552)</f>
        <v>0</v>
      </c>
      <c r="N3545" s="432">
        <f>SUM(N3546:N3552)</f>
        <v>15000</v>
      </c>
      <c r="O3545" s="433">
        <f>SUM(O3546:O3552)</f>
        <v>-15000</v>
      </c>
      <c r="P3545" s="244"/>
      <c r="Q3545" s="326">
        <f t="shared" ref="Q3545:W3545" si="1023">SUM(Q3546:Q3552)</f>
        <v>0</v>
      </c>
      <c r="R3545" s="327">
        <f t="shared" si="1023"/>
        <v>0</v>
      </c>
      <c r="S3545" s="327">
        <f t="shared" si="1023"/>
        <v>15000</v>
      </c>
      <c r="T3545" s="327">
        <f t="shared" si="1023"/>
        <v>-15000</v>
      </c>
      <c r="U3545" s="327">
        <f t="shared" si="1023"/>
        <v>0</v>
      </c>
      <c r="V3545" s="327">
        <f t="shared" si="1023"/>
        <v>0</v>
      </c>
      <c r="W3545" s="433">
        <f t="shared" si="1023"/>
        <v>0</v>
      </c>
      <c r="X3545" s="313">
        <f t="shared" si="1009"/>
        <v>-15000</v>
      </c>
    </row>
    <row r="3546" spans="2:24" ht="18.600000000000001" hidden="1" thickBot="1">
      <c r="B3546" s="175"/>
      <c r="C3546" s="176">
        <v>5201</v>
      </c>
      <c r="D3546" s="177" t="s">
        <v>262</v>
      </c>
      <c r="E3546" s="703"/>
      <c r="F3546" s="473"/>
      <c r="G3546" s="434"/>
      <c r="H3546" s="434"/>
      <c r="I3546" s="476">
        <f t="shared" ref="I3546:I3552" si="1024">F3546+G3546+H3546</f>
        <v>0</v>
      </c>
      <c r="J3546" s="243" t="str">
        <f t="shared" si="1008"/>
        <v/>
      </c>
      <c r="K3546" s="244"/>
      <c r="L3546" s="435"/>
      <c r="M3546" s="436"/>
      <c r="N3546" s="330">
        <f t="shared" ref="N3546:N3552" si="1025">I3546</f>
        <v>0</v>
      </c>
      <c r="O3546" s="424">
        <f t="shared" ref="O3546:O3552" si="1026">L3546+M3546-N3546</f>
        <v>0</v>
      </c>
      <c r="P3546" s="244"/>
      <c r="Q3546" s="435"/>
      <c r="R3546" s="436"/>
      <c r="S3546" s="429">
        <f t="shared" ref="S3546:S3552" si="1027">+IF(+(L3546+M3546)&gt;=I3546,+M3546,+(+I3546-L3546))</f>
        <v>0</v>
      </c>
      <c r="T3546" s="315">
        <f t="shared" ref="T3546:T3552" si="1028">Q3546+R3546-S3546</f>
        <v>0</v>
      </c>
      <c r="U3546" s="436"/>
      <c r="V3546" s="436"/>
      <c r="W3546" s="253"/>
      <c r="X3546" s="313">
        <f t="shared" si="1009"/>
        <v>0</v>
      </c>
    </row>
    <row r="3547" spans="2:24" ht="18.600000000000001" hidden="1" thickBot="1">
      <c r="B3547" s="175"/>
      <c r="C3547" s="178">
        <v>5202</v>
      </c>
      <c r="D3547" s="179" t="s">
        <v>263</v>
      </c>
      <c r="E3547" s="703"/>
      <c r="F3547" s="473"/>
      <c r="G3547" s="434"/>
      <c r="H3547" s="434"/>
      <c r="I3547" s="476">
        <f t="shared" si="1024"/>
        <v>0</v>
      </c>
      <c r="J3547" s="243" t="str">
        <f t="shared" si="1008"/>
        <v/>
      </c>
      <c r="K3547" s="244"/>
      <c r="L3547" s="435"/>
      <c r="M3547" s="436"/>
      <c r="N3547" s="330">
        <f t="shared" si="1025"/>
        <v>0</v>
      </c>
      <c r="O3547" s="424">
        <f t="shared" si="1026"/>
        <v>0</v>
      </c>
      <c r="P3547" s="244"/>
      <c r="Q3547" s="435"/>
      <c r="R3547" s="436"/>
      <c r="S3547" s="429">
        <f t="shared" si="1027"/>
        <v>0</v>
      </c>
      <c r="T3547" s="315">
        <f t="shared" si="1028"/>
        <v>0</v>
      </c>
      <c r="U3547" s="436"/>
      <c r="V3547" s="436"/>
      <c r="W3547" s="253"/>
      <c r="X3547" s="313">
        <f t="shared" si="1009"/>
        <v>0</v>
      </c>
    </row>
    <row r="3548" spans="2:24" ht="18.600000000000001" thickBot="1">
      <c r="B3548" s="175"/>
      <c r="C3548" s="178">
        <v>5203</v>
      </c>
      <c r="D3548" s="179" t="s">
        <v>923</v>
      </c>
      <c r="E3548" s="703"/>
      <c r="F3548" s="473"/>
      <c r="G3548" s="434">
        <v>15000</v>
      </c>
      <c r="H3548" s="434"/>
      <c r="I3548" s="476">
        <f t="shared" si="1024"/>
        <v>15000</v>
      </c>
      <c r="J3548" s="243">
        <f t="shared" si="1008"/>
        <v>1</v>
      </c>
      <c r="K3548" s="244"/>
      <c r="L3548" s="435"/>
      <c r="M3548" s="436"/>
      <c r="N3548" s="330">
        <f t="shared" si="1025"/>
        <v>15000</v>
      </c>
      <c r="O3548" s="424">
        <f t="shared" si="1026"/>
        <v>-15000</v>
      </c>
      <c r="P3548" s="244"/>
      <c r="Q3548" s="435"/>
      <c r="R3548" s="436"/>
      <c r="S3548" s="429">
        <f t="shared" si="1027"/>
        <v>15000</v>
      </c>
      <c r="T3548" s="315">
        <f t="shared" si="1028"/>
        <v>-15000</v>
      </c>
      <c r="U3548" s="436"/>
      <c r="V3548" s="436"/>
      <c r="W3548" s="253"/>
      <c r="X3548" s="313">
        <f t="shared" si="1009"/>
        <v>-15000</v>
      </c>
    </row>
    <row r="3549" spans="2:24" ht="18.600000000000001" hidden="1" thickBot="1">
      <c r="B3549" s="175"/>
      <c r="C3549" s="178">
        <v>5204</v>
      </c>
      <c r="D3549" s="179" t="s">
        <v>924</v>
      </c>
      <c r="E3549" s="703"/>
      <c r="F3549" s="473"/>
      <c r="G3549" s="434"/>
      <c r="H3549" s="434"/>
      <c r="I3549" s="476">
        <f t="shared" si="1024"/>
        <v>0</v>
      </c>
      <c r="J3549" s="243" t="str">
        <f t="shared" ref="J3549:J3571" si="1029">(IF($E3549&lt;&gt;0,$J$2,IF($I3549&lt;&gt;0,$J$2,"")))</f>
        <v/>
      </c>
      <c r="K3549" s="244"/>
      <c r="L3549" s="435"/>
      <c r="M3549" s="436"/>
      <c r="N3549" s="330">
        <f t="shared" si="1025"/>
        <v>0</v>
      </c>
      <c r="O3549" s="424">
        <f t="shared" si="1026"/>
        <v>0</v>
      </c>
      <c r="P3549" s="244"/>
      <c r="Q3549" s="435"/>
      <c r="R3549" s="436"/>
      <c r="S3549" s="429">
        <f t="shared" si="1027"/>
        <v>0</v>
      </c>
      <c r="T3549" s="315">
        <f t="shared" si="1028"/>
        <v>0</v>
      </c>
      <c r="U3549" s="436"/>
      <c r="V3549" s="436"/>
      <c r="W3549" s="253"/>
      <c r="X3549" s="313">
        <f t="shared" ref="X3549:X3580" si="1030">T3549-U3549-V3549-W3549</f>
        <v>0</v>
      </c>
    </row>
    <row r="3550" spans="2:24" ht="18.600000000000001" hidden="1" thickBot="1">
      <c r="B3550" s="175"/>
      <c r="C3550" s="178">
        <v>5205</v>
      </c>
      <c r="D3550" s="179" t="s">
        <v>925</v>
      </c>
      <c r="E3550" s="703"/>
      <c r="F3550" s="473"/>
      <c r="G3550" s="434"/>
      <c r="H3550" s="434"/>
      <c r="I3550" s="476">
        <f t="shared" si="1024"/>
        <v>0</v>
      </c>
      <c r="J3550" s="243" t="str">
        <f t="shared" si="1029"/>
        <v/>
      </c>
      <c r="K3550" s="244"/>
      <c r="L3550" s="435"/>
      <c r="M3550" s="436"/>
      <c r="N3550" s="330">
        <f t="shared" si="1025"/>
        <v>0</v>
      </c>
      <c r="O3550" s="424">
        <f t="shared" si="1026"/>
        <v>0</v>
      </c>
      <c r="P3550" s="244"/>
      <c r="Q3550" s="435"/>
      <c r="R3550" s="436"/>
      <c r="S3550" s="429">
        <f t="shared" si="1027"/>
        <v>0</v>
      </c>
      <c r="T3550" s="315">
        <f t="shared" si="1028"/>
        <v>0</v>
      </c>
      <c r="U3550" s="436"/>
      <c r="V3550" s="436"/>
      <c r="W3550" s="253"/>
      <c r="X3550" s="313">
        <f t="shared" si="1030"/>
        <v>0</v>
      </c>
    </row>
    <row r="3551" spans="2:24" ht="18.600000000000001" hidden="1" thickBot="1">
      <c r="B3551" s="175"/>
      <c r="C3551" s="178">
        <v>5206</v>
      </c>
      <c r="D3551" s="179" t="s">
        <v>926</v>
      </c>
      <c r="E3551" s="703"/>
      <c r="F3551" s="473"/>
      <c r="G3551" s="434"/>
      <c r="H3551" s="434"/>
      <c r="I3551" s="476">
        <f t="shared" si="1024"/>
        <v>0</v>
      </c>
      <c r="J3551" s="243" t="str">
        <f t="shared" si="1029"/>
        <v/>
      </c>
      <c r="K3551" s="244"/>
      <c r="L3551" s="435"/>
      <c r="M3551" s="436"/>
      <c r="N3551" s="330">
        <f t="shared" si="1025"/>
        <v>0</v>
      </c>
      <c r="O3551" s="424">
        <f t="shared" si="1026"/>
        <v>0</v>
      </c>
      <c r="P3551" s="244"/>
      <c r="Q3551" s="435"/>
      <c r="R3551" s="436"/>
      <c r="S3551" s="429">
        <f t="shared" si="1027"/>
        <v>0</v>
      </c>
      <c r="T3551" s="315">
        <f t="shared" si="1028"/>
        <v>0</v>
      </c>
      <c r="U3551" s="436"/>
      <c r="V3551" s="436"/>
      <c r="W3551" s="253"/>
      <c r="X3551" s="313">
        <f t="shared" si="1030"/>
        <v>0</v>
      </c>
    </row>
    <row r="3552" spans="2:24" ht="18.600000000000001" hidden="1" thickBot="1">
      <c r="B3552" s="175"/>
      <c r="C3552" s="180">
        <v>5219</v>
      </c>
      <c r="D3552" s="181" t="s">
        <v>927</v>
      </c>
      <c r="E3552" s="703"/>
      <c r="F3552" s="473"/>
      <c r="G3552" s="434"/>
      <c r="H3552" s="434"/>
      <c r="I3552" s="476">
        <f t="shared" si="1024"/>
        <v>0</v>
      </c>
      <c r="J3552" s="243" t="str">
        <f t="shared" si="1029"/>
        <v/>
      </c>
      <c r="K3552" s="244"/>
      <c r="L3552" s="435"/>
      <c r="M3552" s="436"/>
      <c r="N3552" s="330">
        <f t="shared" si="1025"/>
        <v>0</v>
      </c>
      <c r="O3552" s="424">
        <f t="shared" si="1026"/>
        <v>0</v>
      </c>
      <c r="P3552" s="244"/>
      <c r="Q3552" s="435"/>
      <c r="R3552" s="436"/>
      <c r="S3552" s="429">
        <f t="shared" si="1027"/>
        <v>0</v>
      </c>
      <c r="T3552" s="315">
        <f t="shared" si="1028"/>
        <v>0</v>
      </c>
      <c r="U3552" s="436"/>
      <c r="V3552" s="436"/>
      <c r="W3552" s="253"/>
      <c r="X3552" s="313">
        <f t="shared" si="1030"/>
        <v>0</v>
      </c>
    </row>
    <row r="3553" spans="2:24" ht="18.600000000000001" hidden="1" thickBot="1">
      <c r="B3553" s="691">
        <v>5300</v>
      </c>
      <c r="C3553" s="954" t="s">
        <v>928</v>
      </c>
      <c r="D3553" s="954"/>
      <c r="E3553" s="692"/>
      <c r="F3553" s="695">
        <f>SUM(F3554:F3555)</f>
        <v>0</v>
      </c>
      <c r="G3553" s="696">
        <f>SUM(G3554:G3555)</f>
        <v>0</v>
      </c>
      <c r="H3553" s="696">
        <f>SUM(H3554:H3555)</f>
        <v>0</v>
      </c>
      <c r="I3553" s="696">
        <f>SUM(I3554:I3555)</f>
        <v>0</v>
      </c>
      <c r="J3553" s="243" t="str">
        <f t="shared" si="1029"/>
        <v/>
      </c>
      <c r="K3553" s="244"/>
      <c r="L3553" s="326">
        <f>SUM(L3554:L3555)</f>
        <v>0</v>
      </c>
      <c r="M3553" s="327">
        <f>SUM(M3554:M3555)</f>
        <v>0</v>
      </c>
      <c r="N3553" s="432">
        <f>SUM(N3554:N3555)</f>
        <v>0</v>
      </c>
      <c r="O3553" s="433">
        <f>SUM(O3554:O3555)</f>
        <v>0</v>
      </c>
      <c r="P3553" s="244"/>
      <c r="Q3553" s="326">
        <f t="shared" ref="Q3553:W3553" si="1031">SUM(Q3554:Q3555)</f>
        <v>0</v>
      </c>
      <c r="R3553" s="327">
        <f t="shared" si="1031"/>
        <v>0</v>
      </c>
      <c r="S3553" s="327">
        <f t="shared" si="1031"/>
        <v>0</v>
      </c>
      <c r="T3553" s="327">
        <f t="shared" si="1031"/>
        <v>0</v>
      </c>
      <c r="U3553" s="327">
        <f t="shared" si="1031"/>
        <v>0</v>
      </c>
      <c r="V3553" s="327">
        <f t="shared" si="1031"/>
        <v>0</v>
      </c>
      <c r="W3553" s="433">
        <f t="shared" si="1031"/>
        <v>0</v>
      </c>
      <c r="X3553" s="313">
        <f t="shared" si="1030"/>
        <v>0</v>
      </c>
    </row>
    <row r="3554" spans="2:24" ht="18.600000000000001" hidden="1" thickBot="1">
      <c r="B3554" s="175"/>
      <c r="C3554" s="176">
        <v>5301</v>
      </c>
      <c r="D3554" s="177" t="s">
        <v>1440</v>
      </c>
      <c r="E3554" s="703"/>
      <c r="F3554" s="473"/>
      <c r="G3554" s="434"/>
      <c r="H3554" s="434"/>
      <c r="I3554" s="476">
        <f>F3554+G3554+H3554</f>
        <v>0</v>
      </c>
      <c r="J3554" s="243" t="str">
        <f t="shared" si="1029"/>
        <v/>
      </c>
      <c r="K3554" s="244"/>
      <c r="L3554" s="435"/>
      <c r="M3554" s="436"/>
      <c r="N3554" s="330">
        <f>I3554</f>
        <v>0</v>
      </c>
      <c r="O3554" s="424">
        <f>L3554+M3554-N3554</f>
        <v>0</v>
      </c>
      <c r="P3554" s="244"/>
      <c r="Q3554" s="435"/>
      <c r="R3554" s="436"/>
      <c r="S3554" s="429">
        <f>+IF(+(L3554+M3554)&gt;=I3554,+M3554,+(+I3554-L3554))</f>
        <v>0</v>
      </c>
      <c r="T3554" s="315">
        <f>Q3554+R3554-S3554</f>
        <v>0</v>
      </c>
      <c r="U3554" s="436"/>
      <c r="V3554" s="436"/>
      <c r="W3554" s="253"/>
      <c r="X3554" s="313">
        <f t="shared" si="1030"/>
        <v>0</v>
      </c>
    </row>
    <row r="3555" spans="2:24" ht="18.600000000000001" hidden="1" thickBot="1">
      <c r="B3555" s="175"/>
      <c r="C3555" s="180">
        <v>5309</v>
      </c>
      <c r="D3555" s="181" t="s">
        <v>929</v>
      </c>
      <c r="E3555" s="703"/>
      <c r="F3555" s="473"/>
      <c r="G3555" s="434"/>
      <c r="H3555" s="434"/>
      <c r="I3555" s="476">
        <f>F3555+G3555+H3555</f>
        <v>0</v>
      </c>
      <c r="J3555" s="243" t="str">
        <f t="shared" si="1029"/>
        <v/>
      </c>
      <c r="K3555" s="244"/>
      <c r="L3555" s="435"/>
      <c r="M3555" s="436"/>
      <c r="N3555" s="330">
        <f>I3555</f>
        <v>0</v>
      </c>
      <c r="O3555" s="424">
        <f>L3555+M3555-N3555</f>
        <v>0</v>
      </c>
      <c r="P3555" s="244"/>
      <c r="Q3555" s="435"/>
      <c r="R3555" s="436"/>
      <c r="S3555" s="429">
        <f>+IF(+(L3555+M3555)&gt;=I3555,+M3555,+(+I3555-L3555))</f>
        <v>0</v>
      </c>
      <c r="T3555" s="315">
        <f>Q3555+R3555-S3555</f>
        <v>0</v>
      </c>
      <c r="U3555" s="436"/>
      <c r="V3555" s="436"/>
      <c r="W3555" s="253"/>
      <c r="X3555" s="313">
        <f t="shared" si="1030"/>
        <v>0</v>
      </c>
    </row>
    <row r="3556" spans="2:24" ht="18.600000000000001" hidden="1" thickBot="1">
      <c r="B3556" s="691">
        <v>5400</v>
      </c>
      <c r="C3556" s="963" t="s">
        <v>1010</v>
      </c>
      <c r="D3556" s="963"/>
      <c r="E3556" s="692"/>
      <c r="F3556" s="693"/>
      <c r="G3556" s="694"/>
      <c r="H3556" s="694"/>
      <c r="I3556" s="690">
        <f>F3556+G3556+H3556</f>
        <v>0</v>
      </c>
      <c r="J3556" s="243" t="str">
        <f t="shared" si="1029"/>
        <v/>
      </c>
      <c r="K3556" s="244"/>
      <c r="L3556" s="430"/>
      <c r="M3556" s="431"/>
      <c r="N3556" s="327">
        <f>I3556</f>
        <v>0</v>
      </c>
      <c r="O3556" s="424">
        <f>L3556+M3556-N3556</f>
        <v>0</v>
      </c>
      <c r="P3556" s="244"/>
      <c r="Q3556" s="430"/>
      <c r="R3556" s="431"/>
      <c r="S3556" s="429">
        <f>+IF(+(L3556+M3556)&gt;=I3556,+M3556,+(+I3556-L3556))</f>
        <v>0</v>
      </c>
      <c r="T3556" s="315">
        <f>Q3556+R3556-S3556</f>
        <v>0</v>
      </c>
      <c r="U3556" s="431"/>
      <c r="V3556" s="431"/>
      <c r="W3556" s="253"/>
      <c r="X3556" s="313">
        <f t="shared" si="1030"/>
        <v>0</v>
      </c>
    </row>
    <row r="3557" spans="2:24" ht="18.600000000000001" hidden="1" thickBot="1">
      <c r="B3557" s="684">
        <v>5500</v>
      </c>
      <c r="C3557" s="948" t="s">
        <v>1011</v>
      </c>
      <c r="D3557" s="948"/>
      <c r="E3557" s="685"/>
      <c r="F3557" s="686">
        <f>SUM(F3558:F3561)</f>
        <v>0</v>
      </c>
      <c r="G3557" s="687">
        <f>SUM(G3558:G3561)</f>
        <v>0</v>
      </c>
      <c r="H3557" s="687">
        <f>SUM(H3558:H3561)</f>
        <v>0</v>
      </c>
      <c r="I3557" s="687">
        <f>SUM(I3558:I3561)</f>
        <v>0</v>
      </c>
      <c r="J3557" s="243" t="str">
        <f t="shared" si="1029"/>
        <v/>
      </c>
      <c r="K3557" s="244"/>
      <c r="L3557" s="316">
        <f>SUM(L3558:L3561)</f>
        <v>0</v>
      </c>
      <c r="M3557" s="317">
        <f>SUM(M3558:M3561)</f>
        <v>0</v>
      </c>
      <c r="N3557" s="425">
        <f>SUM(N3558:N3561)</f>
        <v>0</v>
      </c>
      <c r="O3557" s="426">
        <f>SUM(O3558:O3561)</f>
        <v>0</v>
      </c>
      <c r="P3557" s="244"/>
      <c r="Q3557" s="316">
        <f t="shared" ref="Q3557:W3557" si="1032">SUM(Q3558:Q3561)</f>
        <v>0</v>
      </c>
      <c r="R3557" s="317">
        <f t="shared" si="1032"/>
        <v>0</v>
      </c>
      <c r="S3557" s="317">
        <f t="shared" si="1032"/>
        <v>0</v>
      </c>
      <c r="T3557" s="317">
        <f t="shared" si="1032"/>
        <v>0</v>
      </c>
      <c r="U3557" s="317">
        <f t="shared" si="1032"/>
        <v>0</v>
      </c>
      <c r="V3557" s="317">
        <f t="shared" si="1032"/>
        <v>0</v>
      </c>
      <c r="W3557" s="426">
        <f t="shared" si="1032"/>
        <v>0</v>
      </c>
      <c r="X3557" s="313">
        <f t="shared" si="1030"/>
        <v>0</v>
      </c>
    </row>
    <row r="3558" spans="2:24" ht="18.600000000000001" hidden="1" thickBot="1">
      <c r="B3558" s="173"/>
      <c r="C3558" s="144">
        <v>5501</v>
      </c>
      <c r="D3558" s="163" t="s">
        <v>1012</v>
      </c>
      <c r="E3558" s="702"/>
      <c r="F3558" s="449"/>
      <c r="G3558" s="245"/>
      <c r="H3558" s="245"/>
      <c r="I3558" s="476">
        <f>F3558+G3558+H3558</f>
        <v>0</v>
      </c>
      <c r="J3558" s="243" t="str">
        <f t="shared" si="1029"/>
        <v/>
      </c>
      <c r="K3558" s="244"/>
      <c r="L3558" s="423"/>
      <c r="M3558" s="252"/>
      <c r="N3558" s="315">
        <f>I3558</f>
        <v>0</v>
      </c>
      <c r="O3558" s="424">
        <f>L3558+M3558-N3558</f>
        <v>0</v>
      </c>
      <c r="P3558" s="244"/>
      <c r="Q3558" s="423"/>
      <c r="R3558" s="252"/>
      <c r="S3558" s="429">
        <f>+IF(+(L3558+M3558)&gt;=I3558,+M3558,+(+I3558-L3558))</f>
        <v>0</v>
      </c>
      <c r="T3558" s="315">
        <f>Q3558+R3558-S3558</f>
        <v>0</v>
      </c>
      <c r="U3558" s="252"/>
      <c r="V3558" s="252"/>
      <c r="W3558" s="253"/>
      <c r="X3558" s="313">
        <f t="shared" si="1030"/>
        <v>0</v>
      </c>
    </row>
    <row r="3559" spans="2:24" ht="18.600000000000001" hidden="1" thickBot="1">
      <c r="B3559" s="173"/>
      <c r="C3559" s="137">
        <v>5502</v>
      </c>
      <c r="D3559" s="145" t="s">
        <v>1013</v>
      </c>
      <c r="E3559" s="702"/>
      <c r="F3559" s="449"/>
      <c r="G3559" s="245"/>
      <c r="H3559" s="245"/>
      <c r="I3559" s="476">
        <f>F3559+G3559+H3559</f>
        <v>0</v>
      </c>
      <c r="J3559" s="243" t="str">
        <f t="shared" si="1029"/>
        <v/>
      </c>
      <c r="K3559" s="244"/>
      <c r="L3559" s="423"/>
      <c r="M3559" s="252"/>
      <c r="N3559" s="315">
        <f>I3559</f>
        <v>0</v>
      </c>
      <c r="O3559" s="424">
        <f>L3559+M3559-N3559</f>
        <v>0</v>
      </c>
      <c r="P3559" s="244"/>
      <c r="Q3559" s="423"/>
      <c r="R3559" s="252"/>
      <c r="S3559" s="429">
        <f>+IF(+(L3559+M3559)&gt;=I3559,+M3559,+(+I3559-L3559))</f>
        <v>0</v>
      </c>
      <c r="T3559" s="315">
        <f>Q3559+R3559-S3559</f>
        <v>0</v>
      </c>
      <c r="U3559" s="252"/>
      <c r="V3559" s="252"/>
      <c r="W3559" s="253"/>
      <c r="X3559" s="313">
        <f t="shared" si="1030"/>
        <v>0</v>
      </c>
    </row>
    <row r="3560" spans="2:24" ht="18.600000000000001" hidden="1" thickBot="1">
      <c r="B3560" s="173"/>
      <c r="C3560" s="137">
        <v>5503</v>
      </c>
      <c r="D3560" s="139" t="s">
        <v>1014</v>
      </c>
      <c r="E3560" s="702"/>
      <c r="F3560" s="449"/>
      <c r="G3560" s="245"/>
      <c r="H3560" s="245"/>
      <c r="I3560" s="476">
        <f>F3560+G3560+H3560</f>
        <v>0</v>
      </c>
      <c r="J3560" s="243" t="str">
        <f t="shared" si="1029"/>
        <v/>
      </c>
      <c r="K3560" s="244"/>
      <c r="L3560" s="423"/>
      <c r="M3560" s="252"/>
      <c r="N3560" s="315">
        <f>I3560</f>
        <v>0</v>
      </c>
      <c r="O3560" s="424">
        <f>L3560+M3560-N3560</f>
        <v>0</v>
      </c>
      <c r="P3560" s="244"/>
      <c r="Q3560" s="423"/>
      <c r="R3560" s="252"/>
      <c r="S3560" s="429">
        <f>+IF(+(L3560+M3560)&gt;=I3560,+M3560,+(+I3560-L3560))</f>
        <v>0</v>
      </c>
      <c r="T3560" s="315">
        <f>Q3560+R3560-S3560</f>
        <v>0</v>
      </c>
      <c r="U3560" s="252"/>
      <c r="V3560" s="252"/>
      <c r="W3560" s="253"/>
      <c r="X3560" s="313">
        <f t="shared" si="1030"/>
        <v>0</v>
      </c>
    </row>
    <row r="3561" spans="2:24" ht="18.600000000000001" hidden="1" thickBot="1">
      <c r="B3561" s="173"/>
      <c r="C3561" s="137">
        <v>5504</v>
      </c>
      <c r="D3561" s="145" t="s">
        <v>1015</v>
      </c>
      <c r="E3561" s="702"/>
      <c r="F3561" s="449"/>
      <c r="G3561" s="245"/>
      <c r="H3561" s="245"/>
      <c r="I3561" s="476">
        <f>F3561+G3561+H3561</f>
        <v>0</v>
      </c>
      <c r="J3561" s="243" t="str">
        <f t="shared" si="1029"/>
        <v/>
      </c>
      <c r="K3561" s="244"/>
      <c r="L3561" s="423"/>
      <c r="M3561" s="252"/>
      <c r="N3561" s="315">
        <f>I3561</f>
        <v>0</v>
      </c>
      <c r="O3561" s="424">
        <f>L3561+M3561-N3561</f>
        <v>0</v>
      </c>
      <c r="P3561" s="244"/>
      <c r="Q3561" s="423"/>
      <c r="R3561" s="252"/>
      <c r="S3561" s="429">
        <f>+IF(+(L3561+M3561)&gt;=I3561,+M3561,+(+I3561-L3561))</f>
        <v>0</v>
      </c>
      <c r="T3561" s="315">
        <f>Q3561+R3561-S3561</f>
        <v>0</v>
      </c>
      <c r="U3561" s="252"/>
      <c r="V3561" s="252"/>
      <c r="W3561" s="253"/>
      <c r="X3561" s="313">
        <f t="shared" si="1030"/>
        <v>0</v>
      </c>
    </row>
    <row r="3562" spans="2:24" ht="18.600000000000001" hidden="1" thickBot="1">
      <c r="B3562" s="684">
        <v>5700</v>
      </c>
      <c r="C3562" s="964" t="s">
        <v>1016</v>
      </c>
      <c r="D3562" s="965"/>
      <c r="E3562" s="692"/>
      <c r="F3562" s="671">
        <v>0</v>
      </c>
      <c r="G3562" s="671">
        <v>0</v>
      </c>
      <c r="H3562" s="671">
        <v>0</v>
      </c>
      <c r="I3562" s="696">
        <f>SUM(I3563:I3565)</f>
        <v>0</v>
      </c>
      <c r="J3562" s="243" t="str">
        <f t="shared" si="1029"/>
        <v/>
      </c>
      <c r="K3562" s="244"/>
      <c r="L3562" s="326">
        <f>SUM(L3563:L3565)</f>
        <v>0</v>
      </c>
      <c r="M3562" s="327">
        <f>SUM(M3563:M3565)</f>
        <v>0</v>
      </c>
      <c r="N3562" s="432">
        <f>SUM(N3563:N3564)</f>
        <v>0</v>
      </c>
      <c r="O3562" s="433">
        <f>SUM(O3563:O3565)</f>
        <v>0</v>
      </c>
      <c r="P3562" s="244"/>
      <c r="Q3562" s="326">
        <f>SUM(Q3563:Q3565)</f>
        <v>0</v>
      </c>
      <c r="R3562" s="327">
        <f>SUM(R3563:R3565)</f>
        <v>0</v>
      </c>
      <c r="S3562" s="327">
        <f>SUM(S3563:S3565)</f>
        <v>0</v>
      </c>
      <c r="T3562" s="327">
        <f>SUM(T3563:T3565)</f>
        <v>0</v>
      </c>
      <c r="U3562" s="327">
        <f>SUM(U3563:U3565)</f>
        <v>0</v>
      </c>
      <c r="V3562" s="327">
        <f>SUM(V3563:V3564)</f>
        <v>0</v>
      </c>
      <c r="W3562" s="433">
        <f>SUM(W3563:W3565)</f>
        <v>0</v>
      </c>
      <c r="X3562" s="313">
        <f t="shared" si="1030"/>
        <v>0</v>
      </c>
    </row>
    <row r="3563" spans="2:24" ht="18.600000000000001" hidden="1" thickBot="1">
      <c r="B3563" s="175"/>
      <c r="C3563" s="176">
        <v>5701</v>
      </c>
      <c r="D3563" s="177" t="s">
        <v>1017</v>
      </c>
      <c r="E3563" s="703"/>
      <c r="F3563" s="592">
        <v>0</v>
      </c>
      <c r="G3563" s="592">
        <v>0</v>
      </c>
      <c r="H3563" s="592">
        <v>0</v>
      </c>
      <c r="I3563" s="476">
        <f>F3563+G3563+H3563</f>
        <v>0</v>
      </c>
      <c r="J3563" s="243" t="str">
        <f t="shared" si="1029"/>
        <v/>
      </c>
      <c r="K3563" s="244"/>
      <c r="L3563" s="435"/>
      <c r="M3563" s="436"/>
      <c r="N3563" s="330">
        <f>I3563</f>
        <v>0</v>
      </c>
      <c r="O3563" s="424">
        <f>L3563+M3563-N3563</f>
        <v>0</v>
      </c>
      <c r="P3563" s="244"/>
      <c r="Q3563" s="435"/>
      <c r="R3563" s="436"/>
      <c r="S3563" s="429">
        <f>+IF(+(L3563+M3563)&gt;=I3563,+M3563,+(+I3563-L3563))</f>
        <v>0</v>
      </c>
      <c r="T3563" s="315">
        <f>Q3563+R3563-S3563</f>
        <v>0</v>
      </c>
      <c r="U3563" s="436"/>
      <c r="V3563" s="436"/>
      <c r="W3563" s="253"/>
      <c r="X3563" s="313">
        <f t="shared" si="1030"/>
        <v>0</v>
      </c>
    </row>
    <row r="3564" spans="2:24" ht="18.600000000000001" hidden="1" thickBot="1">
      <c r="B3564" s="175"/>
      <c r="C3564" s="180">
        <v>5702</v>
      </c>
      <c r="D3564" s="181" t="s">
        <v>1018</v>
      </c>
      <c r="E3564" s="703"/>
      <c r="F3564" s="592">
        <v>0</v>
      </c>
      <c r="G3564" s="592">
        <v>0</v>
      </c>
      <c r="H3564" s="592">
        <v>0</v>
      </c>
      <c r="I3564" s="476">
        <f>F3564+G3564+H3564</f>
        <v>0</v>
      </c>
      <c r="J3564" s="243" t="str">
        <f t="shared" si="1029"/>
        <v/>
      </c>
      <c r="K3564" s="244"/>
      <c r="L3564" s="435"/>
      <c r="M3564" s="436"/>
      <c r="N3564" s="330">
        <f>I3564</f>
        <v>0</v>
      </c>
      <c r="O3564" s="424">
        <f>L3564+M3564-N3564</f>
        <v>0</v>
      </c>
      <c r="P3564" s="244"/>
      <c r="Q3564" s="435"/>
      <c r="R3564" s="436"/>
      <c r="S3564" s="429">
        <f>+IF(+(L3564+M3564)&gt;=I3564,+M3564,+(+I3564-L3564))</f>
        <v>0</v>
      </c>
      <c r="T3564" s="315">
        <f>Q3564+R3564-S3564</f>
        <v>0</v>
      </c>
      <c r="U3564" s="436"/>
      <c r="V3564" s="436"/>
      <c r="W3564" s="253"/>
      <c r="X3564" s="313">
        <f t="shared" si="1030"/>
        <v>0</v>
      </c>
    </row>
    <row r="3565" spans="2:24" ht="18.600000000000001" hidden="1" thickBot="1">
      <c r="B3565" s="136"/>
      <c r="C3565" s="182">
        <v>4071</v>
      </c>
      <c r="D3565" s="464" t="s">
        <v>1019</v>
      </c>
      <c r="E3565" s="702"/>
      <c r="F3565" s="592">
        <v>0</v>
      </c>
      <c r="G3565" s="592">
        <v>0</v>
      </c>
      <c r="H3565" s="592">
        <v>0</v>
      </c>
      <c r="I3565" s="476">
        <f>F3565+G3565+H3565</f>
        <v>0</v>
      </c>
      <c r="J3565" s="243" t="str">
        <f t="shared" si="1029"/>
        <v/>
      </c>
      <c r="K3565" s="244"/>
      <c r="L3565" s="711"/>
      <c r="M3565" s="665"/>
      <c r="N3565" s="665"/>
      <c r="O3565" s="712"/>
      <c r="P3565" s="244"/>
      <c r="Q3565" s="661"/>
      <c r="R3565" s="665"/>
      <c r="S3565" s="665"/>
      <c r="T3565" s="665"/>
      <c r="U3565" s="665"/>
      <c r="V3565" s="665"/>
      <c r="W3565" s="709"/>
      <c r="X3565" s="313">
        <f t="shared" si="1030"/>
        <v>0</v>
      </c>
    </row>
    <row r="3566" spans="2:24" ht="16.2" hidden="1" thickBot="1">
      <c r="B3566" s="173"/>
      <c r="C3566" s="183"/>
      <c r="D3566" s="334"/>
      <c r="E3566" s="704"/>
      <c r="F3566" s="248"/>
      <c r="G3566" s="248"/>
      <c r="H3566" s="248"/>
      <c r="I3566" s="249"/>
      <c r="J3566" s="243" t="str">
        <f t="shared" si="1029"/>
        <v/>
      </c>
      <c r="K3566" s="244"/>
      <c r="L3566" s="437"/>
      <c r="M3566" s="438"/>
      <c r="N3566" s="323"/>
      <c r="O3566" s="324"/>
      <c r="P3566" s="244"/>
      <c r="Q3566" s="437"/>
      <c r="R3566" s="438"/>
      <c r="S3566" s="323"/>
      <c r="T3566" s="323"/>
      <c r="U3566" s="438"/>
      <c r="V3566" s="323"/>
      <c r="W3566" s="324"/>
      <c r="X3566" s="324"/>
    </row>
    <row r="3567" spans="2:24" ht="18.600000000000001" hidden="1" thickBot="1">
      <c r="B3567" s="697">
        <v>98</v>
      </c>
      <c r="C3567" s="945" t="s">
        <v>1020</v>
      </c>
      <c r="D3567" s="946"/>
      <c r="E3567" s="685"/>
      <c r="F3567" s="688"/>
      <c r="G3567" s="689"/>
      <c r="H3567" s="689"/>
      <c r="I3567" s="690">
        <f>F3567+G3567+H3567</f>
        <v>0</v>
      </c>
      <c r="J3567" s="243" t="str">
        <f t="shared" si="1029"/>
        <v/>
      </c>
      <c r="K3567" s="244"/>
      <c r="L3567" s="428"/>
      <c r="M3567" s="254"/>
      <c r="N3567" s="317">
        <f>I3567</f>
        <v>0</v>
      </c>
      <c r="O3567" s="424">
        <f>L3567+M3567-N3567</f>
        <v>0</v>
      </c>
      <c r="P3567" s="244"/>
      <c r="Q3567" s="428"/>
      <c r="R3567" s="254"/>
      <c r="S3567" s="429">
        <f>+IF(+(L3567+M3567)&gt;=I3567,+M3567,+(+I3567-L3567))</f>
        <v>0</v>
      </c>
      <c r="T3567" s="315">
        <f>Q3567+R3567-S3567</f>
        <v>0</v>
      </c>
      <c r="U3567" s="254"/>
      <c r="V3567" s="254"/>
      <c r="W3567" s="253"/>
      <c r="X3567" s="313">
        <f>T3567-U3567-V3567-W3567</f>
        <v>0</v>
      </c>
    </row>
    <row r="3568" spans="2:24" ht="16.8" hidden="1" thickBot="1">
      <c r="B3568" s="184"/>
      <c r="C3568" s="335" t="s">
        <v>1021</v>
      </c>
      <c r="D3568" s="336"/>
      <c r="E3568" s="395"/>
      <c r="F3568" s="395"/>
      <c r="G3568" s="395"/>
      <c r="H3568" s="395"/>
      <c r="I3568" s="337"/>
      <c r="J3568" s="243" t="str">
        <f t="shared" si="1029"/>
        <v/>
      </c>
      <c r="K3568" s="244"/>
      <c r="L3568" s="338"/>
      <c r="M3568" s="339"/>
      <c r="N3568" s="339"/>
      <c r="O3568" s="340"/>
      <c r="P3568" s="244"/>
      <c r="Q3568" s="338"/>
      <c r="R3568" s="339"/>
      <c r="S3568" s="339"/>
      <c r="T3568" s="339"/>
      <c r="U3568" s="339"/>
      <c r="V3568" s="339"/>
      <c r="W3568" s="340"/>
      <c r="X3568" s="340"/>
    </row>
    <row r="3569" spans="2:24" ht="16.8" hidden="1" thickBot="1">
      <c r="B3569" s="184"/>
      <c r="C3569" s="341" t="s">
        <v>1022</v>
      </c>
      <c r="D3569" s="334"/>
      <c r="E3569" s="384"/>
      <c r="F3569" s="384"/>
      <c r="G3569" s="384"/>
      <c r="H3569" s="384"/>
      <c r="I3569" s="307"/>
      <c r="J3569" s="243" t="str">
        <f t="shared" si="1029"/>
        <v/>
      </c>
      <c r="K3569" s="244"/>
      <c r="L3569" s="342"/>
      <c r="M3569" s="343"/>
      <c r="N3569" s="343"/>
      <c r="O3569" s="344"/>
      <c r="P3569" s="244"/>
      <c r="Q3569" s="342"/>
      <c r="R3569" s="343"/>
      <c r="S3569" s="343"/>
      <c r="T3569" s="343"/>
      <c r="U3569" s="343"/>
      <c r="V3569" s="343"/>
      <c r="W3569" s="344"/>
      <c r="X3569" s="344"/>
    </row>
    <row r="3570" spans="2:24" ht="16.8" hidden="1" thickBot="1">
      <c r="B3570" s="185"/>
      <c r="C3570" s="345" t="s">
        <v>1686</v>
      </c>
      <c r="D3570" s="346"/>
      <c r="E3570" s="396"/>
      <c r="F3570" s="396"/>
      <c r="G3570" s="396"/>
      <c r="H3570" s="396"/>
      <c r="I3570" s="309"/>
      <c r="J3570" s="243" t="str">
        <f t="shared" si="1029"/>
        <v/>
      </c>
      <c r="K3570" s="244"/>
      <c r="L3570" s="347"/>
      <c r="M3570" s="348"/>
      <c r="N3570" s="348"/>
      <c r="O3570" s="349"/>
      <c r="P3570" s="244"/>
      <c r="Q3570" s="347"/>
      <c r="R3570" s="348"/>
      <c r="S3570" s="348"/>
      <c r="T3570" s="348"/>
      <c r="U3570" s="348"/>
      <c r="V3570" s="348"/>
      <c r="W3570" s="349"/>
      <c r="X3570" s="349"/>
    </row>
    <row r="3571" spans="2:24" ht="18.600000000000001" thickBot="1">
      <c r="B3571" s="607"/>
      <c r="C3571" s="608" t="s">
        <v>1241</v>
      </c>
      <c r="D3571" s="609" t="s">
        <v>1023</v>
      </c>
      <c r="E3571" s="698"/>
      <c r="F3571" s="698">
        <f>SUM(F3453,F3456,F3462,F3470,F3471,F3489,F3493,F3499,F3502,F3503,F3504,F3505,F3509,F3518,F3524,F3525,F3526,F3527,F3534,F3538,F3539,F3540,F3541,F3544,F3545,F3553,F3556,F3557,F3562)+F3567</f>
        <v>0</v>
      </c>
      <c r="G3571" s="698">
        <f>SUM(G3453,G3456,G3462,G3470,G3471,G3489,G3493,G3499,G3502,G3503,G3504,G3505,G3509,G3518,G3524,G3525,G3526,G3527,G3534,G3538,G3539,G3540,G3541,G3544,G3545,G3553,G3556,G3557,G3562)+G3567</f>
        <v>98000</v>
      </c>
      <c r="H3571" s="698">
        <f>SUM(H3453,H3456,H3462,H3470,H3471,H3489,H3493,H3499,H3502,H3503,H3504,H3505,H3509,H3518,H3524,H3525,H3526,H3527,H3534,H3538,H3539,H3540,H3541,H3544,H3545,H3553,H3556,H3557,H3562)+H3567</f>
        <v>0</v>
      </c>
      <c r="I3571" s="698">
        <f>SUM(I3453,I3456,I3462,I3470,I3471,I3489,I3493,I3499,I3502,I3503,I3504,I3505,I3509,I3518,I3524,I3525,I3526,I3527,I3534,I3538,I3539,I3540,I3541,I3544,I3545,I3553,I3556,I3557,I3562)+I3567</f>
        <v>98000</v>
      </c>
      <c r="J3571" s="243">
        <f t="shared" si="1029"/>
        <v>1</v>
      </c>
      <c r="K3571" s="439" t="str">
        <f>LEFT(C3450,1)</f>
        <v>7</v>
      </c>
      <c r="L3571" s="276">
        <f>SUM(L3453,L3456,L3462,L3470,L3471,L3489,L3493,L3499,L3502,L3503,L3504,L3505,L3509,L3518,L3524,L3525,L3526,L3527,L3534,L3538,L3539,L3540,L3541,L3544,L3545,L3553,L3556,L3557,L3562)+L3567</f>
        <v>0</v>
      </c>
      <c r="M3571" s="276">
        <f>SUM(M3453,M3456,M3462,M3470,M3471,M3489,M3493,M3499,M3502,M3503,M3504,M3505,M3509,M3518,M3524,M3525,M3526,M3527,M3534,M3538,M3539,M3540,M3541,M3544,M3545,M3553,M3556,M3557,M3562)+M3567</f>
        <v>0</v>
      </c>
      <c r="N3571" s="276">
        <f>SUM(N3453,N3456,N3462,N3470,N3471,N3489,N3493,N3499,N3502,N3503,N3504,N3505,N3509,N3518,N3524,N3525,N3526,N3527,N3534,N3538,N3539,N3540,N3541,N3544,N3545,N3553,N3556,N3557,N3562)+N3567</f>
        <v>98000</v>
      </c>
      <c r="O3571" s="276">
        <f>SUM(O3453,O3456,O3462,O3470,O3471,O3489,O3493,O3499,O3502,O3503,O3504,O3505,O3509,O3518,O3524,O3525,O3526,O3527,O3534,O3538,O3539,O3540,O3541,O3544,O3545,O3553,O3556,O3557,O3562)+O3567</f>
        <v>-98000</v>
      </c>
      <c r="P3571" s="222"/>
      <c r="Q3571" s="276">
        <f t="shared" ref="Q3571:W3571" si="1033">SUM(Q3453,Q3456,Q3462,Q3470,Q3471,Q3489,Q3493,Q3499,Q3502,Q3503,Q3504,Q3505,Q3509,Q3518,Q3524,Q3525,Q3526,Q3527,Q3534,Q3538,Q3539,Q3540,Q3541,Q3544,Q3545,Q3553,Q3556,Q3557,Q3562)+Q3567</f>
        <v>0</v>
      </c>
      <c r="R3571" s="276">
        <f t="shared" si="1033"/>
        <v>0</v>
      </c>
      <c r="S3571" s="276">
        <f t="shared" si="1033"/>
        <v>98000</v>
      </c>
      <c r="T3571" s="276">
        <f t="shared" si="1033"/>
        <v>-98000</v>
      </c>
      <c r="U3571" s="276">
        <f t="shared" si="1033"/>
        <v>0</v>
      </c>
      <c r="V3571" s="276">
        <f t="shared" si="1033"/>
        <v>0</v>
      </c>
      <c r="W3571" s="276">
        <f t="shared" si="1033"/>
        <v>0</v>
      </c>
      <c r="X3571" s="313">
        <f>T3571-U3571-V3571-W3571</f>
        <v>-98000</v>
      </c>
    </row>
    <row r="3572" spans="2:24">
      <c r="B3572" s="554" t="s">
        <v>32</v>
      </c>
      <c r="C3572" s="186"/>
      <c r="I3572" s="219"/>
      <c r="J3572" s="221">
        <f>J3571</f>
        <v>1</v>
      </c>
      <c r="P3572"/>
    </row>
    <row r="3573" spans="2:24">
      <c r="B3573" s="392"/>
      <c r="C3573" s="392"/>
      <c r="D3573" s="393"/>
      <c r="E3573" s="392"/>
      <c r="F3573" s="392"/>
      <c r="G3573" s="392"/>
      <c r="H3573" s="392"/>
      <c r="I3573" s="394"/>
      <c r="J3573" s="221">
        <f>J3571</f>
        <v>1</v>
      </c>
      <c r="L3573" s="392"/>
      <c r="M3573" s="392"/>
      <c r="N3573" s="394"/>
      <c r="O3573" s="394"/>
      <c r="P3573" s="394"/>
      <c r="Q3573" s="392"/>
      <c r="R3573" s="392"/>
      <c r="S3573" s="394"/>
      <c r="T3573" s="394"/>
      <c r="U3573" s="392"/>
      <c r="V3573" s="394"/>
      <c r="W3573" s="394"/>
      <c r="X3573" s="394"/>
    </row>
    <row r="3574" spans="2:24" ht="18" hidden="1">
      <c r="B3574" s="402"/>
      <c r="C3574" s="402"/>
      <c r="D3574" s="402"/>
      <c r="E3574" s="402"/>
      <c r="F3574" s="402"/>
      <c r="G3574" s="402"/>
      <c r="H3574" s="402"/>
      <c r="I3574" s="484"/>
      <c r="J3574" s="440">
        <f>(IF(E3571&lt;&gt;0,$G$2,IF(I3571&lt;&gt;0,$G$2,"")))</f>
        <v>0</v>
      </c>
    </row>
    <row r="3575" spans="2:24" ht="18" hidden="1">
      <c r="B3575" s="402"/>
      <c r="C3575" s="402"/>
      <c r="D3575" s="474"/>
      <c r="E3575" s="402"/>
      <c r="F3575" s="402"/>
      <c r="G3575" s="402"/>
      <c r="H3575" s="402"/>
      <c r="I3575" s="484"/>
      <c r="J3575" s="440" t="str">
        <f>(IF(E3572&lt;&gt;0,$G$2,IF(I3572&lt;&gt;0,$G$2,"")))</f>
        <v/>
      </c>
    </row>
    <row r="3576" spans="2:24">
      <c r="E3576" s="278"/>
      <c r="F3576" s="278"/>
      <c r="G3576" s="278"/>
      <c r="H3576" s="278"/>
      <c r="I3576" s="282"/>
      <c r="J3576" s="221">
        <f>(IF($E3712&lt;&gt;0,$J$2,IF($I3712&lt;&gt;0,$J$2,"")))</f>
        <v>1</v>
      </c>
      <c r="L3576" s="278"/>
      <c r="M3576" s="278"/>
      <c r="N3576" s="282"/>
      <c r="O3576" s="282"/>
      <c r="P3576" s="282"/>
      <c r="Q3576" s="278"/>
      <c r="R3576" s="278"/>
      <c r="S3576" s="282"/>
      <c r="T3576" s="282"/>
      <c r="U3576" s="278"/>
      <c r="V3576" s="282"/>
      <c r="W3576" s="282"/>
    </row>
    <row r="3577" spans="2:24">
      <c r="C3577" s="227"/>
      <c r="D3577" s="228"/>
      <c r="E3577" s="278"/>
      <c r="F3577" s="278"/>
      <c r="G3577" s="278"/>
      <c r="H3577" s="278"/>
      <c r="I3577" s="282"/>
      <c r="J3577" s="221">
        <f>(IF($E3712&lt;&gt;0,$J$2,IF($I3712&lt;&gt;0,$J$2,"")))</f>
        <v>1</v>
      </c>
      <c r="L3577" s="278"/>
      <c r="M3577" s="278"/>
      <c r="N3577" s="282"/>
      <c r="O3577" s="282"/>
      <c r="P3577" s="282"/>
      <c r="Q3577" s="278"/>
      <c r="R3577" s="278"/>
      <c r="S3577" s="282"/>
      <c r="T3577" s="282"/>
      <c r="U3577" s="278"/>
      <c r="V3577" s="282"/>
      <c r="W3577" s="282"/>
    </row>
    <row r="3578" spans="2:24">
      <c r="B3578" s="935" t="str">
        <f>$B$7</f>
        <v>БЮДЖЕТ - НАЧАЛЕН ПЛАН
ПО ПЪЛНА ЕДИННА БЮДЖЕТНА КЛАСИФИКАЦИЯ</v>
      </c>
      <c r="C3578" s="936"/>
      <c r="D3578" s="936"/>
      <c r="E3578" s="278"/>
      <c r="F3578" s="278"/>
      <c r="G3578" s="278"/>
      <c r="H3578" s="278"/>
      <c r="I3578" s="282"/>
      <c r="J3578" s="221">
        <f>(IF($E3712&lt;&gt;0,$J$2,IF($I3712&lt;&gt;0,$J$2,"")))</f>
        <v>1</v>
      </c>
      <c r="L3578" s="278"/>
      <c r="M3578" s="278"/>
      <c r="N3578" s="282"/>
      <c r="O3578" s="282"/>
      <c r="P3578" s="282"/>
      <c r="Q3578" s="278"/>
      <c r="R3578" s="278"/>
      <c r="S3578" s="282"/>
      <c r="T3578" s="282"/>
      <c r="U3578" s="278"/>
      <c r="V3578" s="282"/>
      <c r="W3578" s="282"/>
    </row>
    <row r="3579" spans="2:24">
      <c r="C3579" s="227"/>
      <c r="D3579" s="228"/>
      <c r="E3579" s="279" t="s">
        <v>1654</v>
      </c>
      <c r="F3579" s="279" t="s">
        <v>1522</v>
      </c>
      <c r="G3579" s="278"/>
      <c r="H3579" s="278"/>
      <c r="I3579" s="282"/>
      <c r="J3579" s="221">
        <f>(IF($E3712&lt;&gt;0,$J$2,IF($I3712&lt;&gt;0,$J$2,"")))</f>
        <v>1</v>
      </c>
      <c r="L3579" s="278"/>
      <c r="M3579" s="278"/>
      <c r="N3579" s="282"/>
      <c r="O3579" s="282"/>
      <c r="P3579" s="282"/>
      <c r="Q3579" s="278"/>
      <c r="R3579" s="278"/>
      <c r="S3579" s="282"/>
      <c r="T3579" s="282"/>
      <c r="U3579" s="278"/>
      <c r="V3579" s="282"/>
      <c r="W3579" s="282"/>
    </row>
    <row r="3580" spans="2:24" ht="17.399999999999999">
      <c r="B3580" s="937" t="str">
        <f>$B$9</f>
        <v>Маджарово</v>
      </c>
      <c r="C3580" s="938"/>
      <c r="D3580" s="939"/>
      <c r="E3580" s="578">
        <f>$E$9</f>
        <v>45292</v>
      </c>
      <c r="F3580" s="579">
        <f>$F$9</f>
        <v>45657</v>
      </c>
      <c r="G3580" s="278"/>
      <c r="H3580" s="278"/>
      <c r="I3580" s="282"/>
      <c r="J3580" s="221">
        <f>(IF($E3712&lt;&gt;0,$J$2,IF($I3712&lt;&gt;0,$J$2,"")))</f>
        <v>1</v>
      </c>
      <c r="L3580" s="278"/>
      <c r="M3580" s="278"/>
      <c r="N3580" s="282"/>
      <c r="O3580" s="282"/>
      <c r="P3580" s="282"/>
      <c r="Q3580" s="278"/>
      <c r="R3580" s="278"/>
      <c r="S3580" s="282"/>
      <c r="T3580" s="282"/>
      <c r="U3580" s="278"/>
      <c r="V3580" s="282"/>
      <c r="W3580" s="282"/>
    </row>
    <row r="3581" spans="2:24">
      <c r="B3581" s="230" t="str">
        <f>$B$10</f>
        <v>(наименование на разпоредителя с бюджет)</v>
      </c>
      <c r="E3581" s="278"/>
      <c r="F3581" s="280">
        <f>$F$10</f>
        <v>0</v>
      </c>
      <c r="G3581" s="278"/>
      <c r="H3581" s="278"/>
      <c r="I3581" s="282"/>
      <c r="J3581" s="221">
        <f>(IF($E3712&lt;&gt;0,$J$2,IF($I3712&lt;&gt;0,$J$2,"")))</f>
        <v>1</v>
      </c>
      <c r="L3581" s="278"/>
      <c r="M3581" s="278"/>
      <c r="N3581" s="282"/>
      <c r="O3581" s="282"/>
      <c r="P3581" s="282"/>
      <c r="Q3581" s="278"/>
      <c r="R3581" s="278"/>
      <c r="S3581" s="282"/>
      <c r="T3581" s="282"/>
      <c r="U3581" s="278"/>
      <c r="V3581" s="282"/>
      <c r="W3581" s="282"/>
    </row>
    <row r="3582" spans="2:24">
      <c r="B3582" s="230"/>
      <c r="E3582" s="281"/>
      <c r="F3582" s="278"/>
      <c r="G3582" s="278"/>
      <c r="H3582" s="278"/>
      <c r="I3582" s="282"/>
      <c r="J3582" s="221">
        <f>(IF($E3712&lt;&gt;0,$J$2,IF($I3712&lt;&gt;0,$J$2,"")))</f>
        <v>1</v>
      </c>
      <c r="L3582" s="278"/>
      <c r="M3582" s="278"/>
      <c r="N3582" s="282"/>
      <c r="O3582" s="282"/>
      <c r="P3582" s="282"/>
      <c r="Q3582" s="278"/>
      <c r="R3582" s="278"/>
      <c r="S3582" s="282"/>
      <c r="T3582" s="282"/>
      <c r="U3582" s="278"/>
      <c r="V3582" s="282"/>
      <c r="W3582" s="282"/>
    </row>
    <row r="3583" spans="2:24" ht="18">
      <c r="B3583" s="906" t="str">
        <f>$B$12</f>
        <v>Маджарово</v>
      </c>
      <c r="C3583" s="907"/>
      <c r="D3583" s="908"/>
      <c r="E3583" s="229" t="s">
        <v>1655</v>
      </c>
      <c r="F3583" s="580" t="str">
        <f>$F$12</f>
        <v>7604</v>
      </c>
      <c r="G3583" s="278"/>
      <c r="H3583" s="278"/>
      <c r="I3583" s="282"/>
      <c r="J3583" s="221">
        <f>(IF($E3712&lt;&gt;0,$J$2,IF($I3712&lt;&gt;0,$J$2,"")))</f>
        <v>1</v>
      </c>
      <c r="L3583" s="278"/>
      <c r="M3583" s="278"/>
      <c r="N3583" s="282"/>
      <c r="O3583" s="282"/>
      <c r="P3583" s="282"/>
      <c r="Q3583" s="278"/>
      <c r="R3583" s="278"/>
      <c r="S3583" s="282"/>
      <c r="T3583" s="282"/>
      <c r="U3583" s="278"/>
      <c r="V3583" s="282"/>
      <c r="W3583" s="282"/>
    </row>
    <row r="3584" spans="2:24">
      <c r="B3584" s="581" t="str">
        <f>$B$13</f>
        <v>(наименование на първостепенния разпоредител с бюджет)</v>
      </c>
      <c r="E3584" s="281" t="s">
        <v>1656</v>
      </c>
      <c r="F3584" s="278"/>
      <c r="G3584" s="278"/>
      <c r="H3584" s="278"/>
      <c r="I3584" s="282"/>
      <c r="J3584" s="221">
        <f>(IF($E3712&lt;&gt;0,$J$2,IF($I3712&lt;&gt;0,$J$2,"")))</f>
        <v>1</v>
      </c>
      <c r="L3584" s="278"/>
      <c r="M3584" s="278"/>
      <c r="N3584" s="282"/>
      <c r="O3584" s="282"/>
      <c r="P3584" s="282"/>
      <c r="Q3584" s="278"/>
      <c r="R3584" s="278"/>
      <c r="S3584" s="282"/>
      <c r="T3584" s="282"/>
      <c r="U3584" s="278"/>
      <c r="V3584" s="282"/>
      <c r="W3584" s="282"/>
    </row>
    <row r="3585" spans="2:24" ht="18">
      <c r="B3585" s="230"/>
      <c r="D3585" s="441"/>
      <c r="E3585" s="277"/>
      <c r="F3585" s="277"/>
      <c r="G3585" s="277"/>
      <c r="H3585" s="277"/>
      <c r="I3585" s="384"/>
      <c r="J3585" s="221">
        <f>(IF($E3712&lt;&gt;0,$J$2,IF($I3712&lt;&gt;0,$J$2,"")))</f>
        <v>1</v>
      </c>
      <c r="L3585" s="278"/>
      <c r="M3585" s="278"/>
      <c r="N3585" s="282"/>
      <c r="O3585" s="282"/>
      <c r="P3585" s="282"/>
      <c r="Q3585" s="278"/>
      <c r="R3585" s="278"/>
      <c r="S3585" s="282"/>
      <c r="T3585" s="282"/>
      <c r="U3585" s="278"/>
      <c r="V3585" s="282"/>
      <c r="W3585" s="282"/>
    </row>
    <row r="3586" spans="2:24" ht="16.8" thickBot="1">
      <c r="C3586" s="227"/>
      <c r="D3586" s="228"/>
      <c r="E3586" s="278"/>
      <c r="F3586" s="281"/>
      <c r="G3586" s="281"/>
      <c r="H3586" s="281"/>
      <c r="I3586" s="284" t="s">
        <v>1657</v>
      </c>
      <c r="J3586" s="221">
        <f>(IF($E3712&lt;&gt;0,$J$2,IF($I3712&lt;&gt;0,$J$2,"")))</f>
        <v>1</v>
      </c>
      <c r="L3586" s="283" t="s">
        <v>91</v>
      </c>
      <c r="M3586" s="278"/>
      <c r="N3586" s="282"/>
      <c r="O3586" s="284" t="s">
        <v>1657</v>
      </c>
      <c r="P3586" s="282"/>
      <c r="Q3586" s="283" t="s">
        <v>92</v>
      </c>
      <c r="R3586" s="278"/>
      <c r="S3586" s="282"/>
      <c r="T3586" s="284" t="s">
        <v>1657</v>
      </c>
      <c r="U3586" s="278"/>
      <c r="V3586" s="282"/>
      <c r="W3586" s="284" t="s">
        <v>1657</v>
      </c>
    </row>
    <row r="3587" spans="2:24" ht="18.600000000000001" thickBot="1">
      <c r="B3587" s="672"/>
      <c r="C3587" s="673"/>
      <c r="D3587" s="674" t="s">
        <v>1054</v>
      </c>
      <c r="E3587" s="675"/>
      <c r="F3587" s="956" t="s">
        <v>1459</v>
      </c>
      <c r="G3587" s="957"/>
      <c r="H3587" s="958"/>
      <c r="I3587" s="959"/>
      <c r="J3587" s="221">
        <f>(IF($E3712&lt;&gt;0,$J$2,IF($I3712&lt;&gt;0,$J$2,"")))</f>
        <v>1</v>
      </c>
      <c r="L3587" s="916" t="s">
        <v>1893</v>
      </c>
      <c r="M3587" s="916" t="s">
        <v>1894</v>
      </c>
      <c r="N3587" s="918" t="s">
        <v>1895</v>
      </c>
      <c r="O3587" s="918" t="s">
        <v>93</v>
      </c>
      <c r="P3587" s="222"/>
      <c r="Q3587" s="918" t="s">
        <v>1896</v>
      </c>
      <c r="R3587" s="918" t="s">
        <v>1897</v>
      </c>
      <c r="S3587" s="918" t="s">
        <v>1898</v>
      </c>
      <c r="T3587" s="918" t="s">
        <v>94</v>
      </c>
      <c r="U3587" s="409" t="s">
        <v>95</v>
      </c>
      <c r="V3587" s="410"/>
      <c r="W3587" s="411"/>
      <c r="X3587" s="291"/>
    </row>
    <row r="3588" spans="2:24" ht="31.8" thickBot="1">
      <c r="B3588" s="676" t="s">
        <v>1573</v>
      </c>
      <c r="C3588" s="677" t="s">
        <v>1658</v>
      </c>
      <c r="D3588" s="678" t="s">
        <v>1055</v>
      </c>
      <c r="E3588" s="679"/>
      <c r="F3588" s="605" t="s">
        <v>1460</v>
      </c>
      <c r="G3588" s="605" t="s">
        <v>1461</v>
      </c>
      <c r="H3588" s="605" t="s">
        <v>1458</v>
      </c>
      <c r="I3588" s="605" t="s">
        <v>1048</v>
      </c>
      <c r="J3588" s="221">
        <f>(IF($E3712&lt;&gt;0,$J$2,IF($I3712&lt;&gt;0,$J$2,"")))</f>
        <v>1</v>
      </c>
      <c r="L3588" s="970"/>
      <c r="M3588" s="955"/>
      <c r="N3588" s="970"/>
      <c r="O3588" s="955"/>
      <c r="P3588" s="222"/>
      <c r="Q3588" s="967"/>
      <c r="R3588" s="967"/>
      <c r="S3588" s="967"/>
      <c r="T3588" s="967"/>
      <c r="U3588" s="412">
        <f>$C$3</f>
        <v>2024</v>
      </c>
      <c r="V3588" s="412">
        <f>$C$3+1</f>
        <v>2025</v>
      </c>
      <c r="W3588" s="412" t="str">
        <f>CONCATENATE("след ",$C$3+1)</f>
        <v>след 2025</v>
      </c>
      <c r="X3588" s="413" t="s">
        <v>96</v>
      </c>
    </row>
    <row r="3589" spans="2:24" ht="18" thickBot="1">
      <c r="B3589" s="506"/>
      <c r="C3589" s="397"/>
      <c r="D3589" s="295" t="s">
        <v>1243</v>
      </c>
      <c r="E3589" s="699"/>
      <c r="F3589" s="296"/>
      <c r="G3589" s="296"/>
      <c r="H3589" s="296"/>
      <c r="I3589" s="483"/>
      <c r="J3589" s="221">
        <f>(IF($E3712&lt;&gt;0,$J$2,IF($I3712&lt;&gt;0,$J$2,"")))</f>
        <v>1</v>
      </c>
      <c r="L3589" s="297" t="s">
        <v>97</v>
      </c>
      <c r="M3589" s="297" t="s">
        <v>98</v>
      </c>
      <c r="N3589" s="298" t="s">
        <v>99</v>
      </c>
      <c r="O3589" s="298" t="s">
        <v>100</v>
      </c>
      <c r="P3589" s="222"/>
      <c r="Q3589" s="504" t="s">
        <v>101</v>
      </c>
      <c r="R3589" s="504" t="s">
        <v>102</v>
      </c>
      <c r="S3589" s="504" t="s">
        <v>103</v>
      </c>
      <c r="T3589" s="504" t="s">
        <v>104</v>
      </c>
      <c r="U3589" s="504" t="s">
        <v>1025</v>
      </c>
      <c r="V3589" s="504" t="s">
        <v>1026</v>
      </c>
      <c r="W3589" s="504" t="s">
        <v>1027</v>
      </c>
      <c r="X3589" s="414" t="s">
        <v>1028</v>
      </c>
    </row>
    <row r="3590" spans="2:24" ht="122.4" thickBot="1">
      <c r="B3590" s="236"/>
      <c r="C3590" s="511">
        <f>VLOOKUP(D3590,OP_LIST2,2,FALSE)</f>
        <v>0</v>
      </c>
      <c r="D3590" s="512" t="s">
        <v>943</v>
      </c>
      <c r="E3590" s="700"/>
      <c r="F3590" s="368"/>
      <c r="G3590" s="368"/>
      <c r="H3590" s="368"/>
      <c r="I3590" s="303"/>
      <c r="J3590" s="221">
        <f>(IF($E3712&lt;&gt;0,$J$2,IF($I3712&lt;&gt;0,$J$2,"")))</f>
        <v>1</v>
      </c>
      <c r="L3590" s="415" t="s">
        <v>1029</v>
      </c>
      <c r="M3590" s="415" t="s">
        <v>1029</v>
      </c>
      <c r="N3590" s="415" t="s">
        <v>1030</v>
      </c>
      <c r="O3590" s="415" t="s">
        <v>1031</v>
      </c>
      <c r="P3590" s="222"/>
      <c r="Q3590" s="415" t="s">
        <v>1029</v>
      </c>
      <c r="R3590" s="415" t="s">
        <v>1029</v>
      </c>
      <c r="S3590" s="415" t="s">
        <v>1056</v>
      </c>
      <c r="T3590" s="415" t="s">
        <v>1033</v>
      </c>
      <c r="U3590" s="415" t="s">
        <v>1029</v>
      </c>
      <c r="V3590" s="415" t="s">
        <v>1029</v>
      </c>
      <c r="W3590" s="415" t="s">
        <v>1029</v>
      </c>
      <c r="X3590" s="306" t="s">
        <v>1034</v>
      </c>
    </row>
    <row r="3591" spans="2:24" ht="18" thickBot="1">
      <c r="B3591" s="510"/>
      <c r="C3591" s="513">
        <f>VLOOKUP(D3592,EBK_DEIN2,2,FALSE)</f>
        <v>8829</v>
      </c>
      <c r="D3591" s="505" t="s">
        <v>1443</v>
      </c>
      <c r="E3591" s="701"/>
      <c r="F3591" s="368"/>
      <c r="G3591" s="368"/>
      <c r="H3591" s="368"/>
      <c r="I3591" s="303"/>
      <c r="J3591" s="221">
        <f>(IF($E3712&lt;&gt;0,$J$2,IF($I3712&lt;&gt;0,$J$2,"")))</f>
        <v>1</v>
      </c>
      <c r="L3591" s="416"/>
      <c r="M3591" s="416"/>
      <c r="N3591" s="344"/>
      <c r="O3591" s="417"/>
      <c r="P3591" s="222"/>
      <c r="Q3591" s="416"/>
      <c r="R3591" s="416"/>
      <c r="S3591" s="344"/>
      <c r="T3591" s="417"/>
      <c r="U3591" s="416"/>
      <c r="V3591" s="344"/>
      <c r="W3591" s="417"/>
      <c r="X3591" s="418"/>
    </row>
    <row r="3592" spans="2:24" ht="18">
      <c r="B3592" s="419"/>
      <c r="C3592" s="238"/>
      <c r="D3592" s="502" t="s">
        <v>26</v>
      </c>
      <c r="E3592" s="701"/>
      <c r="F3592" s="368"/>
      <c r="G3592" s="368"/>
      <c r="H3592" s="368"/>
      <c r="I3592" s="303"/>
      <c r="J3592" s="221">
        <f>(IF($E3712&lt;&gt;0,$J$2,IF($I3712&lt;&gt;0,$J$2,"")))</f>
        <v>1</v>
      </c>
      <c r="L3592" s="416"/>
      <c r="M3592" s="416"/>
      <c r="N3592" s="344"/>
      <c r="O3592" s="420">
        <f>SUMIF(O3595:O3596,"&lt;0")+SUMIF(O3598:O3602,"&lt;0")+SUMIF(O3604:O3611,"&lt;0")+SUMIF(O3613:O3629,"&lt;0")+SUMIF(O3635:O3639,"&lt;0")+SUMIF(O3641:O3646,"&lt;0")+SUMIF(O3652:O3658,"&lt;0")+SUMIF(O3665:O3666,"&lt;0")+SUMIF(O3669:O3674,"&lt;0")+SUMIF(O3676:O3681,"&lt;0")+SUMIF(O3685,"&lt;0")+SUMIF(O3687:O3693,"&lt;0")+SUMIF(O3695:O3697,"&lt;0")+SUMIF(O3699:O3702,"&lt;0")+SUMIF(O3704:O3705,"&lt;0")+SUMIF(O3708,"&lt;0")</f>
        <v>-119001</v>
      </c>
      <c r="P3592" s="222"/>
      <c r="Q3592" s="416"/>
      <c r="R3592" s="416"/>
      <c r="S3592" s="344"/>
      <c r="T3592" s="420">
        <f>SUMIF(T3595:T3596,"&lt;0")+SUMIF(T3598:T3602,"&lt;0")+SUMIF(T3604:T3611,"&lt;0")+SUMIF(T3613:T3629,"&lt;0")+SUMIF(T3635:T3639,"&lt;0")+SUMIF(T3641:T3646,"&lt;0")+SUMIF(T3652:T3658,"&lt;0")+SUMIF(T3665:T3666,"&lt;0")+SUMIF(T3669:T3674,"&lt;0")+SUMIF(T3676:T3681,"&lt;0")+SUMIF(T3685,"&lt;0")+SUMIF(T3687:T3693,"&lt;0")+SUMIF(T3695:T3697,"&lt;0")+SUMIF(T3699:T3702,"&lt;0")+SUMIF(T3704:T3705,"&lt;0")+SUMIF(T3708,"&lt;0")</f>
        <v>-90001</v>
      </c>
      <c r="U3592" s="416"/>
      <c r="V3592" s="344"/>
      <c r="W3592" s="417"/>
      <c r="X3592" s="308"/>
    </row>
    <row r="3593" spans="2:24" ht="18.600000000000001" thickBot="1">
      <c r="B3593" s="354"/>
      <c r="C3593" s="238"/>
      <c r="D3593" s="292" t="s">
        <v>1057</v>
      </c>
      <c r="E3593" s="701"/>
      <c r="F3593" s="368"/>
      <c r="G3593" s="368"/>
      <c r="H3593" s="368"/>
      <c r="I3593" s="303"/>
      <c r="J3593" s="221">
        <f>(IF($E3712&lt;&gt;0,$J$2,IF($I3712&lt;&gt;0,$J$2,"")))</f>
        <v>1</v>
      </c>
      <c r="L3593" s="416"/>
      <c r="M3593" s="416"/>
      <c r="N3593" s="344"/>
      <c r="O3593" s="417"/>
      <c r="P3593" s="222"/>
      <c r="Q3593" s="416"/>
      <c r="R3593" s="416"/>
      <c r="S3593" s="344"/>
      <c r="T3593" s="417"/>
      <c r="U3593" s="416"/>
      <c r="V3593" s="344"/>
      <c r="W3593" s="417"/>
      <c r="X3593" s="310"/>
    </row>
    <row r="3594" spans="2:24" ht="18.600000000000001" thickBot="1">
      <c r="B3594" s="680">
        <v>100</v>
      </c>
      <c r="C3594" s="960" t="s">
        <v>1244</v>
      </c>
      <c r="D3594" s="961"/>
      <c r="E3594" s="681"/>
      <c r="F3594" s="682">
        <f>SUM(F3595:F3596)</f>
        <v>0</v>
      </c>
      <c r="G3594" s="683">
        <f>SUM(G3595:G3596)</f>
        <v>20000</v>
      </c>
      <c r="H3594" s="683">
        <f>SUM(H3595:H3596)</f>
        <v>0</v>
      </c>
      <c r="I3594" s="683">
        <f>SUM(I3595:I3596)</f>
        <v>20000</v>
      </c>
      <c r="J3594" s="243">
        <f t="shared" ref="J3594:J3625" si="1034">(IF($E3594&lt;&gt;0,$J$2,IF($I3594&lt;&gt;0,$J$2,"")))</f>
        <v>1</v>
      </c>
      <c r="K3594" s="244"/>
      <c r="L3594" s="311">
        <f>SUM(L3595:L3596)</f>
        <v>0</v>
      </c>
      <c r="M3594" s="312">
        <f>SUM(M3595:M3596)</f>
        <v>0</v>
      </c>
      <c r="N3594" s="421">
        <f>SUM(N3595:N3596)</f>
        <v>20000</v>
      </c>
      <c r="O3594" s="422">
        <f>SUM(O3595:O3596)</f>
        <v>-20000</v>
      </c>
      <c r="P3594" s="244"/>
      <c r="Q3594" s="705"/>
      <c r="R3594" s="706"/>
      <c r="S3594" s="707"/>
      <c r="T3594" s="706"/>
      <c r="U3594" s="706"/>
      <c r="V3594" s="706"/>
      <c r="W3594" s="708"/>
      <c r="X3594" s="313">
        <f t="shared" ref="X3594:X3625" si="1035">T3594-U3594-V3594-W3594</f>
        <v>0</v>
      </c>
    </row>
    <row r="3595" spans="2:24" ht="18.600000000000001" thickBot="1">
      <c r="B3595" s="140"/>
      <c r="C3595" s="144">
        <v>101</v>
      </c>
      <c r="D3595" s="138" t="s">
        <v>1245</v>
      </c>
      <c r="E3595" s="702"/>
      <c r="F3595" s="449"/>
      <c r="G3595" s="245">
        <v>20000</v>
      </c>
      <c r="H3595" s="245"/>
      <c r="I3595" s="476">
        <f>F3595+G3595+H3595</f>
        <v>20000</v>
      </c>
      <c r="J3595" s="243">
        <f t="shared" si="1034"/>
        <v>1</v>
      </c>
      <c r="K3595" s="244"/>
      <c r="L3595" s="423"/>
      <c r="M3595" s="252"/>
      <c r="N3595" s="315">
        <f>I3595</f>
        <v>20000</v>
      </c>
      <c r="O3595" s="424">
        <f>L3595+M3595-N3595</f>
        <v>-20000</v>
      </c>
      <c r="P3595" s="244"/>
      <c r="Q3595" s="661"/>
      <c r="R3595" s="665"/>
      <c r="S3595" s="665"/>
      <c r="T3595" s="665"/>
      <c r="U3595" s="665"/>
      <c r="V3595" s="665"/>
      <c r="W3595" s="709"/>
      <c r="X3595" s="313">
        <f t="shared" si="1035"/>
        <v>0</v>
      </c>
    </row>
    <row r="3596" spans="2:24" ht="18.600000000000001" hidden="1" thickBot="1">
      <c r="B3596" s="140"/>
      <c r="C3596" s="137">
        <v>102</v>
      </c>
      <c r="D3596" s="139" t="s">
        <v>1246</v>
      </c>
      <c r="E3596" s="702"/>
      <c r="F3596" s="449"/>
      <c r="G3596" s="245"/>
      <c r="H3596" s="245"/>
      <c r="I3596" s="476">
        <f>F3596+G3596+H3596</f>
        <v>0</v>
      </c>
      <c r="J3596" s="243" t="str">
        <f t="shared" si="1034"/>
        <v/>
      </c>
      <c r="K3596" s="244"/>
      <c r="L3596" s="423"/>
      <c r="M3596" s="252"/>
      <c r="N3596" s="315">
        <f>I3596</f>
        <v>0</v>
      </c>
      <c r="O3596" s="424">
        <f>L3596+M3596-N3596</f>
        <v>0</v>
      </c>
      <c r="P3596" s="244"/>
      <c r="Q3596" s="661"/>
      <c r="R3596" s="665"/>
      <c r="S3596" s="665"/>
      <c r="T3596" s="665"/>
      <c r="U3596" s="665"/>
      <c r="V3596" s="665"/>
      <c r="W3596" s="709"/>
      <c r="X3596" s="313">
        <f t="shared" si="1035"/>
        <v>0</v>
      </c>
    </row>
    <row r="3597" spans="2:24" ht="18.600000000000001" thickBot="1">
      <c r="B3597" s="684">
        <v>200</v>
      </c>
      <c r="C3597" s="968" t="s">
        <v>1247</v>
      </c>
      <c r="D3597" s="968"/>
      <c r="E3597" s="685"/>
      <c r="F3597" s="686">
        <f>SUM(F3598:F3602)</f>
        <v>0</v>
      </c>
      <c r="G3597" s="687">
        <f>SUM(G3598:G3602)</f>
        <v>1000</v>
      </c>
      <c r="H3597" s="687">
        <f>SUM(H3598:H3602)</f>
        <v>0</v>
      </c>
      <c r="I3597" s="687">
        <f>SUM(I3598:I3602)</f>
        <v>1000</v>
      </c>
      <c r="J3597" s="243">
        <f t="shared" si="1034"/>
        <v>1</v>
      </c>
      <c r="K3597" s="244"/>
      <c r="L3597" s="316">
        <f>SUM(L3598:L3602)</f>
        <v>0</v>
      </c>
      <c r="M3597" s="317">
        <f>SUM(M3598:M3602)</f>
        <v>0</v>
      </c>
      <c r="N3597" s="425">
        <f>SUM(N3598:N3602)</f>
        <v>1000</v>
      </c>
      <c r="O3597" s="426">
        <f>SUM(O3598:O3602)</f>
        <v>-1000</v>
      </c>
      <c r="P3597" s="244"/>
      <c r="Q3597" s="663"/>
      <c r="R3597" s="664"/>
      <c r="S3597" s="664"/>
      <c r="T3597" s="664"/>
      <c r="U3597" s="664"/>
      <c r="V3597" s="664"/>
      <c r="W3597" s="710"/>
      <c r="X3597" s="313">
        <f t="shared" si="1035"/>
        <v>0</v>
      </c>
    </row>
    <row r="3598" spans="2:24" ht="18.600000000000001" hidden="1" thickBot="1">
      <c r="B3598" s="143"/>
      <c r="C3598" s="144">
        <v>201</v>
      </c>
      <c r="D3598" s="138" t="s">
        <v>1248</v>
      </c>
      <c r="E3598" s="702"/>
      <c r="F3598" s="449"/>
      <c r="G3598" s="245"/>
      <c r="H3598" s="245"/>
      <c r="I3598" s="476">
        <f>F3598+G3598+H3598</f>
        <v>0</v>
      </c>
      <c r="J3598" s="243" t="str">
        <f t="shared" si="1034"/>
        <v/>
      </c>
      <c r="K3598" s="244"/>
      <c r="L3598" s="423"/>
      <c r="M3598" s="252"/>
      <c r="N3598" s="315">
        <f>I3598</f>
        <v>0</v>
      </c>
      <c r="O3598" s="424">
        <f>L3598+M3598-N3598</f>
        <v>0</v>
      </c>
      <c r="P3598" s="244"/>
      <c r="Q3598" s="661"/>
      <c r="R3598" s="665"/>
      <c r="S3598" s="665"/>
      <c r="T3598" s="665"/>
      <c r="U3598" s="665"/>
      <c r="V3598" s="665"/>
      <c r="W3598" s="709"/>
      <c r="X3598" s="313">
        <f t="shared" si="1035"/>
        <v>0</v>
      </c>
    </row>
    <row r="3599" spans="2:24" ht="18.600000000000001" hidden="1" thickBot="1">
      <c r="B3599" s="136"/>
      <c r="C3599" s="137">
        <v>202</v>
      </c>
      <c r="D3599" s="145" t="s">
        <v>1249</v>
      </c>
      <c r="E3599" s="702"/>
      <c r="F3599" s="449"/>
      <c r="G3599" s="245"/>
      <c r="H3599" s="245"/>
      <c r="I3599" s="476">
        <f>F3599+G3599+H3599</f>
        <v>0</v>
      </c>
      <c r="J3599" s="243" t="str">
        <f t="shared" si="1034"/>
        <v/>
      </c>
      <c r="K3599" s="244"/>
      <c r="L3599" s="423"/>
      <c r="M3599" s="252"/>
      <c r="N3599" s="315">
        <f>I3599</f>
        <v>0</v>
      </c>
      <c r="O3599" s="424">
        <f>L3599+M3599-N3599</f>
        <v>0</v>
      </c>
      <c r="P3599" s="244"/>
      <c r="Q3599" s="661"/>
      <c r="R3599" s="665"/>
      <c r="S3599" s="665"/>
      <c r="T3599" s="665"/>
      <c r="U3599" s="665"/>
      <c r="V3599" s="665"/>
      <c r="W3599" s="709"/>
      <c r="X3599" s="313">
        <f t="shared" si="1035"/>
        <v>0</v>
      </c>
    </row>
    <row r="3600" spans="2:24" ht="32.4" thickBot="1">
      <c r="B3600" s="152"/>
      <c r="C3600" s="137">
        <v>205</v>
      </c>
      <c r="D3600" s="145" t="s">
        <v>900</v>
      </c>
      <c r="E3600" s="702"/>
      <c r="F3600" s="449"/>
      <c r="G3600" s="245">
        <v>1000</v>
      </c>
      <c r="H3600" s="245"/>
      <c r="I3600" s="476">
        <f>F3600+G3600+H3600</f>
        <v>1000</v>
      </c>
      <c r="J3600" s="243">
        <f t="shared" si="1034"/>
        <v>1</v>
      </c>
      <c r="K3600" s="244"/>
      <c r="L3600" s="423"/>
      <c r="M3600" s="252"/>
      <c r="N3600" s="315">
        <f>I3600</f>
        <v>1000</v>
      </c>
      <c r="O3600" s="424">
        <f>L3600+M3600-N3600</f>
        <v>-1000</v>
      </c>
      <c r="P3600" s="244"/>
      <c r="Q3600" s="661"/>
      <c r="R3600" s="665"/>
      <c r="S3600" s="665"/>
      <c r="T3600" s="665"/>
      <c r="U3600" s="665"/>
      <c r="V3600" s="665"/>
      <c r="W3600" s="709"/>
      <c r="X3600" s="313">
        <f t="shared" si="1035"/>
        <v>0</v>
      </c>
    </row>
    <row r="3601" spans="2:24" ht="18.600000000000001" hidden="1" thickBot="1">
      <c r="B3601" s="152"/>
      <c r="C3601" s="137">
        <v>208</v>
      </c>
      <c r="D3601" s="159" t="s">
        <v>901</v>
      </c>
      <c r="E3601" s="702"/>
      <c r="F3601" s="449"/>
      <c r="G3601" s="245"/>
      <c r="H3601" s="245"/>
      <c r="I3601" s="476">
        <f>F3601+G3601+H3601</f>
        <v>0</v>
      </c>
      <c r="J3601" s="243" t="str">
        <f t="shared" si="1034"/>
        <v/>
      </c>
      <c r="K3601" s="244"/>
      <c r="L3601" s="423"/>
      <c r="M3601" s="252"/>
      <c r="N3601" s="315">
        <f>I3601</f>
        <v>0</v>
      </c>
      <c r="O3601" s="424">
        <f>L3601+M3601-N3601</f>
        <v>0</v>
      </c>
      <c r="P3601" s="244"/>
      <c r="Q3601" s="661"/>
      <c r="R3601" s="665"/>
      <c r="S3601" s="665"/>
      <c r="T3601" s="665"/>
      <c r="U3601" s="665"/>
      <c r="V3601" s="665"/>
      <c r="W3601" s="709"/>
      <c r="X3601" s="313">
        <f t="shared" si="1035"/>
        <v>0</v>
      </c>
    </row>
    <row r="3602" spans="2:24" ht="18.600000000000001" hidden="1" thickBot="1">
      <c r="B3602" s="143"/>
      <c r="C3602" s="142">
        <v>209</v>
      </c>
      <c r="D3602" s="148" t="s">
        <v>902</v>
      </c>
      <c r="E3602" s="702"/>
      <c r="F3602" s="449"/>
      <c r="G3602" s="245"/>
      <c r="H3602" s="245"/>
      <c r="I3602" s="476">
        <f>F3602+G3602+H3602</f>
        <v>0</v>
      </c>
      <c r="J3602" s="243" t="str">
        <f t="shared" si="1034"/>
        <v/>
      </c>
      <c r="K3602" s="244"/>
      <c r="L3602" s="423"/>
      <c r="M3602" s="252"/>
      <c r="N3602" s="315">
        <f>I3602</f>
        <v>0</v>
      </c>
      <c r="O3602" s="424">
        <f>L3602+M3602-N3602</f>
        <v>0</v>
      </c>
      <c r="P3602" s="244"/>
      <c r="Q3602" s="661"/>
      <c r="R3602" s="665"/>
      <c r="S3602" s="665"/>
      <c r="T3602" s="665"/>
      <c r="U3602" s="665"/>
      <c r="V3602" s="665"/>
      <c r="W3602" s="709"/>
      <c r="X3602" s="313">
        <f t="shared" si="1035"/>
        <v>0</v>
      </c>
    </row>
    <row r="3603" spans="2:24" ht="18.600000000000001" thickBot="1">
      <c r="B3603" s="684">
        <v>500</v>
      </c>
      <c r="C3603" s="969" t="s">
        <v>203</v>
      </c>
      <c r="D3603" s="969"/>
      <c r="E3603" s="685"/>
      <c r="F3603" s="686">
        <f>SUM(F3604:F3610)</f>
        <v>0</v>
      </c>
      <c r="G3603" s="687">
        <f>SUM(G3604:G3610)</f>
        <v>4000</v>
      </c>
      <c r="H3603" s="687">
        <f>SUM(H3604:H3610)</f>
        <v>0</v>
      </c>
      <c r="I3603" s="687">
        <f>SUM(I3604:I3610)</f>
        <v>4000</v>
      </c>
      <c r="J3603" s="243">
        <f t="shared" si="1034"/>
        <v>1</v>
      </c>
      <c r="K3603" s="244"/>
      <c r="L3603" s="316">
        <f>SUM(L3604:L3610)</f>
        <v>0</v>
      </c>
      <c r="M3603" s="317">
        <f>SUM(M3604:M3610)</f>
        <v>0</v>
      </c>
      <c r="N3603" s="425">
        <f>SUM(N3604:N3610)</f>
        <v>4000</v>
      </c>
      <c r="O3603" s="426">
        <f>SUM(O3604:O3610)</f>
        <v>-4000</v>
      </c>
      <c r="P3603" s="244"/>
      <c r="Q3603" s="663"/>
      <c r="R3603" s="664"/>
      <c r="S3603" s="665"/>
      <c r="T3603" s="664"/>
      <c r="U3603" s="664"/>
      <c r="V3603" s="664"/>
      <c r="W3603" s="710"/>
      <c r="X3603" s="313">
        <f t="shared" si="1035"/>
        <v>0</v>
      </c>
    </row>
    <row r="3604" spans="2:24" ht="18.600000000000001" thickBot="1">
      <c r="B3604" s="143"/>
      <c r="C3604" s="160">
        <v>551</v>
      </c>
      <c r="D3604" s="456" t="s">
        <v>204</v>
      </c>
      <c r="E3604" s="702"/>
      <c r="F3604" s="449"/>
      <c r="G3604" s="245">
        <v>2000</v>
      </c>
      <c r="H3604" s="245"/>
      <c r="I3604" s="476">
        <f t="shared" ref="I3604:I3611" si="1036">F3604+G3604+H3604</f>
        <v>2000</v>
      </c>
      <c r="J3604" s="243">
        <f t="shared" si="1034"/>
        <v>1</v>
      </c>
      <c r="K3604" s="244"/>
      <c r="L3604" s="423"/>
      <c r="M3604" s="252"/>
      <c r="N3604" s="315">
        <f t="shared" ref="N3604:N3611" si="1037">I3604</f>
        <v>2000</v>
      </c>
      <c r="O3604" s="424">
        <f t="shared" ref="O3604:O3611" si="1038">L3604+M3604-N3604</f>
        <v>-2000</v>
      </c>
      <c r="P3604" s="244"/>
      <c r="Q3604" s="661"/>
      <c r="R3604" s="665"/>
      <c r="S3604" s="665"/>
      <c r="T3604" s="665"/>
      <c r="U3604" s="665"/>
      <c r="V3604" s="665"/>
      <c r="W3604" s="709"/>
      <c r="X3604" s="313">
        <f t="shared" si="1035"/>
        <v>0</v>
      </c>
    </row>
    <row r="3605" spans="2:24" ht="18.600000000000001" hidden="1" thickBot="1">
      <c r="B3605" s="143"/>
      <c r="C3605" s="161">
        <v>552</v>
      </c>
      <c r="D3605" s="457" t="s">
        <v>205</v>
      </c>
      <c r="E3605" s="702"/>
      <c r="F3605" s="449"/>
      <c r="G3605" s="245"/>
      <c r="H3605" s="245"/>
      <c r="I3605" s="476">
        <f t="shared" si="1036"/>
        <v>0</v>
      </c>
      <c r="J3605" s="243" t="str">
        <f t="shared" si="1034"/>
        <v/>
      </c>
      <c r="K3605" s="244"/>
      <c r="L3605" s="423"/>
      <c r="M3605" s="252"/>
      <c r="N3605" s="315">
        <f t="shared" si="1037"/>
        <v>0</v>
      </c>
      <c r="O3605" s="424">
        <f t="shared" si="1038"/>
        <v>0</v>
      </c>
      <c r="P3605" s="244"/>
      <c r="Q3605" s="661"/>
      <c r="R3605" s="665"/>
      <c r="S3605" s="665"/>
      <c r="T3605" s="665"/>
      <c r="U3605" s="665"/>
      <c r="V3605" s="665"/>
      <c r="W3605" s="709"/>
      <c r="X3605" s="313">
        <f t="shared" si="1035"/>
        <v>0</v>
      </c>
    </row>
    <row r="3606" spans="2:24" ht="18.600000000000001" hidden="1" thickBot="1">
      <c r="B3606" s="143"/>
      <c r="C3606" s="161">
        <v>558</v>
      </c>
      <c r="D3606" s="457" t="s">
        <v>1674</v>
      </c>
      <c r="E3606" s="702"/>
      <c r="F3606" s="592">
        <v>0</v>
      </c>
      <c r="G3606" s="592">
        <v>0</v>
      </c>
      <c r="H3606" s="592">
        <v>0</v>
      </c>
      <c r="I3606" s="476">
        <f t="shared" si="1036"/>
        <v>0</v>
      </c>
      <c r="J3606" s="243" t="str">
        <f t="shared" si="1034"/>
        <v/>
      </c>
      <c r="K3606" s="244"/>
      <c r="L3606" s="423"/>
      <c r="M3606" s="252"/>
      <c r="N3606" s="315">
        <f t="shared" si="1037"/>
        <v>0</v>
      </c>
      <c r="O3606" s="424">
        <f t="shared" si="1038"/>
        <v>0</v>
      </c>
      <c r="P3606" s="244"/>
      <c r="Q3606" s="661"/>
      <c r="R3606" s="665"/>
      <c r="S3606" s="665"/>
      <c r="T3606" s="665"/>
      <c r="U3606" s="665"/>
      <c r="V3606" s="665"/>
      <c r="W3606" s="709"/>
      <c r="X3606" s="313">
        <f t="shared" si="1035"/>
        <v>0</v>
      </c>
    </row>
    <row r="3607" spans="2:24" ht="18.600000000000001" thickBot="1">
      <c r="B3607" s="143"/>
      <c r="C3607" s="161">
        <v>560</v>
      </c>
      <c r="D3607" s="458" t="s">
        <v>206</v>
      </c>
      <c r="E3607" s="702"/>
      <c r="F3607" s="449"/>
      <c r="G3607" s="245">
        <v>1000</v>
      </c>
      <c r="H3607" s="245"/>
      <c r="I3607" s="476">
        <f t="shared" si="1036"/>
        <v>1000</v>
      </c>
      <c r="J3607" s="243">
        <f t="shared" si="1034"/>
        <v>1</v>
      </c>
      <c r="K3607" s="244"/>
      <c r="L3607" s="423"/>
      <c r="M3607" s="252"/>
      <c r="N3607" s="315">
        <f t="shared" si="1037"/>
        <v>1000</v>
      </c>
      <c r="O3607" s="424">
        <f t="shared" si="1038"/>
        <v>-1000</v>
      </c>
      <c r="P3607" s="244"/>
      <c r="Q3607" s="661"/>
      <c r="R3607" s="665"/>
      <c r="S3607" s="665"/>
      <c r="T3607" s="665"/>
      <c r="U3607" s="665"/>
      <c r="V3607" s="665"/>
      <c r="W3607" s="709"/>
      <c r="X3607" s="313">
        <f t="shared" si="1035"/>
        <v>0</v>
      </c>
    </row>
    <row r="3608" spans="2:24" ht="18.600000000000001" thickBot="1">
      <c r="B3608" s="143"/>
      <c r="C3608" s="161">
        <v>580</v>
      </c>
      <c r="D3608" s="457" t="s">
        <v>207</v>
      </c>
      <c r="E3608" s="702"/>
      <c r="F3608" s="449"/>
      <c r="G3608" s="245">
        <v>1000</v>
      </c>
      <c r="H3608" s="245"/>
      <c r="I3608" s="476">
        <f t="shared" si="1036"/>
        <v>1000</v>
      </c>
      <c r="J3608" s="243">
        <f t="shared" si="1034"/>
        <v>1</v>
      </c>
      <c r="K3608" s="244"/>
      <c r="L3608" s="423"/>
      <c r="M3608" s="252"/>
      <c r="N3608" s="315">
        <f t="shared" si="1037"/>
        <v>1000</v>
      </c>
      <c r="O3608" s="424">
        <f t="shared" si="1038"/>
        <v>-1000</v>
      </c>
      <c r="P3608" s="244"/>
      <c r="Q3608" s="661"/>
      <c r="R3608" s="665"/>
      <c r="S3608" s="665"/>
      <c r="T3608" s="665"/>
      <c r="U3608" s="665"/>
      <c r="V3608" s="665"/>
      <c r="W3608" s="709"/>
      <c r="X3608" s="313">
        <f t="shared" si="1035"/>
        <v>0</v>
      </c>
    </row>
    <row r="3609" spans="2:24" ht="18.600000000000001" hidden="1" thickBot="1">
      <c r="B3609" s="143"/>
      <c r="C3609" s="161">
        <v>588</v>
      </c>
      <c r="D3609" s="457" t="s">
        <v>1679</v>
      </c>
      <c r="E3609" s="702"/>
      <c r="F3609" s="592">
        <v>0</v>
      </c>
      <c r="G3609" s="592">
        <v>0</v>
      </c>
      <c r="H3609" s="592">
        <v>0</v>
      </c>
      <c r="I3609" s="476">
        <f t="shared" si="1036"/>
        <v>0</v>
      </c>
      <c r="J3609" s="243" t="str">
        <f t="shared" si="1034"/>
        <v/>
      </c>
      <c r="K3609" s="244"/>
      <c r="L3609" s="423"/>
      <c r="M3609" s="252"/>
      <c r="N3609" s="315">
        <f t="shared" si="1037"/>
        <v>0</v>
      </c>
      <c r="O3609" s="424">
        <f t="shared" si="1038"/>
        <v>0</v>
      </c>
      <c r="P3609" s="244"/>
      <c r="Q3609" s="661"/>
      <c r="R3609" s="665"/>
      <c r="S3609" s="665"/>
      <c r="T3609" s="665"/>
      <c r="U3609" s="665"/>
      <c r="V3609" s="665"/>
      <c r="W3609" s="709"/>
      <c r="X3609" s="313">
        <f t="shared" si="1035"/>
        <v>0</v>
      </c>
    </row>
    <row r="3610" spans="2:24" ht="32.4" hidden="1" thickBot="1">
      <c r="B3610" s="143"/>
      <c r="C3610" s="162">
        <v>590</v>
      </c>
      <c r="D3610" s="459" t="s">
        <v>208</v>
      </c>
      <c r="E3610" s="702"/>
      <c r="F3610" s="449"/>
      <c r="G3610" s="245"/>
      <c r="H3610" s="245"/>
      <c r="I3610" s="476">
        <f t="shared" si="1036"/>
        <v>0</v>
      </c>
      <c r="J3610" s="243" t="str">
        <f t="shared" si="1034"/>
        <v/>
      </c>
      <c r="K3610" s="244"/>
      <c r="L3610" s="423"/>
      <c r="M3610" s="252"/>
      <c r="N3610" s="315">
        <f t="shared" si="1037"/>
        <v>0</v>
      </c>
      <c r="O3610" s="424">
        <f t="shared" si="1038"/>
        <v>0</v>
      </c>
      <c r="P3610" s="244"/>
      <c r="Q3610" s="661"/>
      <c r="R3610" s="665"/>
      <c r="S3610" s="665"/>
      <c r="T3610" s="665"/>
      <c r="U3610" s="665"/>
      <c r="V3610" s="665"/>
      <c r="W3610" s="709"/>
      <c r="X3610" s="313">
        <f t="shared" si="1035"/>
        <v>0</v>
      </c>
    </row>
    <row r="3611" spans="2:24" ht="18.600000000000001" hidden="1" thickBot="1">
      <c r="B3611" s="684">
        <v>800</v>
      </c>
      <c r="C3611" s="969" t="s">
        <v>1058</v>
      </c>
      <c r="D3611" s="969"/>
      <c r="E3611" s="685"/>
      <c r="F3611" s="688"/>
      <c r="G3611" s="689"/>
      <c r="H3611" s="689"/>
      <c r="I3611" s="690">
        <f t="shared" si="1036"/>
        <v>0</v>
      </c>
      <c r="J3611" s="243" t="str">
        <f t="shared" si="1034"/>
        <v/>
      </c>
      <c r="K3611" s="244"/>
      <c r="L3611" s="428"/>
      <c r="M3611" s="254"/>
      <c r="N3611" s="315">
        <f t="shared" si="1037"/>
        <v>0</v>
      </c>
      <c r="O3611" s="424">
        <f t="shared" si="1038"/>
        <v>0</v>
      </c>
      <c r="P3611" s="244"/>
      <c r="Q3611" s="663"/>
      <c r="R3611" s="664"/>
      <c r="S3611" s="665"/>
      <c r="T3611" s="665"/>
      <c r="U3611" s="664"/>
      <c r="V3611" s="665"/>
      <c r="W3611" s="709"/>
      <c r="X3611" s="313">
        <f t="shared" si="1035"/>
        <v>0</v>
      </c>
    </row>
    <row r="3612" spans="2:24" ht="18.600000000000001" thickBot="1">
      <c r="B3612" s="684">
        <v>1000</v>
      </c>
      <c r="C3612" s="971" t="s">
        <v>210</v>
      </c>
      <c r="D3612" s="971"/>
      <c r="E3612" s="685"/>
      <c r="F3612" s="686">
        <f>SUM(F3613:F3629)</f>
        <v>0</v>
      </c>
      <c r="G3612" s="687">
        <f>SUM(G3613:G3629)</f>
        <v>93001</v>
      </c>
      <c r="H3612" s="687">
        <f>SUM(H3613:H3629)</f>
        <v>0</v>
      </c>
      <c r="I3612" s="687">
        <f>SUM(I3613:I3629)</f>
        <v>93001</v>
      </c>
      <c r="J3612" s="243">
        <f t="shared" si="1034"/>
        <v>1</v>
      </c>
      <c r="K3612" s="244"/>
      <c r="L3612" s="316">
        <f>SUM(L3613:L3629)</f>
        <v>0</v>
      </c>
      <c r="M3612" s="317">
        <f>SUM(M3613:M3629)</f>
        <v>0</v>
      </c>
      <c r="N3612" s="425">
        <f>SUM(N3613:N3629)</f>
        <v>93001</v>
      </c>
      <c r="O3612" s="426">
        <f>SUM(O3613:O3629)</f>
        <v>-93001</v>
      </c>
      <c r="P3612" s="244"/>
      <c r="Q3612" s="316">
        <f t="shared" ref="Q3612:W3612" si="1039">SUM(Q3613:Q3629)</f>
        <v>0</v>
      </c>
      <c r="R3612" s="317">
        <f t="shared" si="1039"/>
        <v>0</v>
      </c>
      <c r="S3612" s="317">
        <f t="shared" si="1039"/>
        <v>89001</v>
      </c>
      <c r="T3612" s="317">
        <f t="shared" si="1039"/>
        <v>-89001</v>
      </c>
      <c r="U3612" s="317">
        <f t="shared" si="1039"/>
        <v>0</v>
      </c>
      <c r="V3612" s="317">
        <f t="shared" si="1039"/>
        <v>0</v>
      </c>
      <c r="W3612" s="426">
        <f t="shared" si="1039"/>
        <v>0</v>
      </c>
      <c r="X3612" s="313">
        <f t="shared" si="1035"/>
        <v>-89001</v>
      </c>
    </row>
    <row r="3613" spans="2:24" ht="18.600000000000001" hidden="1" thickBot="1">
      <c r="B3613" s="136"/>
      <c r="C3613" s="144">
        <v>1011</v>
      </c>
      <c r="D3613" s="163" t="s">
        <v>211</v>
      </c>
      <c r="E3613" s="702"/>
      <c r="F3613" s="449"/>
      <c r="G3613" s="245"/>
      <c r="H3613" s="245"/>
      <c r="I3613" s="476">
        <f t="shared" ref="I3613:I3629" si="1040">F3613+G3613+H3613</f>
        <v>0</v>
      </c>
      <c r="J3613" s="243" t="str">
        <f t="shared" si="1034"/>
        <v/>
      </c>
      <c r="K3613" s="244"/>
      <c r="L3613" s="423"/>
      <c r="M3613" s="252"/>
      <c r="N3613" s="315">
        <f t="shared" ref="N3613:N3629" si="1041">I3613</f>
        <v>0</v>
      </c>
      <c r="O3613" s="424">
        <f t="shared" ref="O3613:O3629" si="1042">L3613+M3613-N3613</f>
        <v>0</v>
      </c>
      <c r="P3613" s="244"/>
      <c r="Q3613" s="423"/>
      <c r="R3613" s="252"/>
      <c r="S3613" s="429">
        <f t="shared" ref="S3613:S3620" si="1043">+IF(+(L3613+M3613)&gt;=I3613,+M3613,+(+I3613-L3613))</f>
        <v>0</v>
      </c>
      <c r="T3613" s="315">
        <f t="shared" ref="T3613:T3620" si="1044">Q3613+R3613-S3613</f>
        <v>0</v>
      </c>
      <c r="U3613" s="252"/>
      <c r="V3613" s="252"/>
      <c r="W3613" s="253"/>
      <c r="X3613" s="313">
        <f t="shared" si="1035"/>
        <v>0</v>
      </c>
    </row>
    <row r="3614" spans="2:24" ht="18.600000000000001" hidden="1" thickBot="1">
      <c r="B3614" s="136"/>
      <c r="C3614" s="137">
        <v>1012</v>
      </c>
      <c r="D3614" s="145" t="s">
        <v>212</v>
      </c>
      <c r="E3614" s="702"/>
      <c r="F3614" s="449"/>
      <c r="G3614" s="245"/>
      <c r="H3614" s="245"/>
      <c r="I3614" s="476">
        <f t="shared" si="1040"/>
        <v>0</v>
      </c>
      <c r="J3614" s="243" t="str">
        <f t="shared" si="1034"/>
        <v/>
      </c>
      <c r="K3614" s="244"/>
      <c r="L3614" s="423"/>
      <c r="M3614" s="252"/>
      <c r="N3614" s="315">
        <f t="shared" si="1041"/>
        <v>0</v>
      </c>
      <c r="O3614" s="424">
        <f t="shared" si="1042"/>
        <v>0</v>
      </c>
      <c r="P3614" s="244"/>
      <c r="Q3614" s="423"/>
      <c r="R3614" s="252"/>
      <c r="S3614" s="429">
        <f t="shared" si="1043"/>
        <v>0</v>
      </c>
      <c r="T3614" s="315">
        <f t="shared" si="1044"/>
        <v>0</v>
      </c>
      <c r="U3614" s="252"/>
      <c r="V3614" s="252"/>
      <c r="W3614" s="253"/>
      <c r="X3614" s="313">
        <f t="shared" si="1035"/>
        <v>0</v>
      </c>
    </row>
    <row r="3615" spans="2:24" ht="18.600000000000001" hidden="1" thickBot="1">
      <c r="B3615" s="136"/>
      <c r="C3615" s="137">
        <v>1013</v>
      </c>
      <c r="D3615" s="145" t="s">
        <v>213</v>
      </c>
      <c r="E3615" s="702"/>
      <c r="F3615" s="449"/>
      <c r="G3615" s="245"/>
      <c r="H3615" s="245"/>
      <c r="I3615" s="476">
        <f t="shared" si="1040"/>
        <v>0</v>
      </c>
      <c r="J3615" s="243" t="str">
        <f t="shared" si="1034"/>
        <v/>
      </c>
      <c r="K3615" s="244"/>
      <c r="L3615" s="423"/>
      <c r="M3615" s="252"/>
      <c r="N3615" s="315">
        <f t="shared" si="1041"/>
        <v>0</v>
      </c>
      <c r="O3615" s="424">
        <f t="shared" si="1042"/>
        <v>0</v>
      </c>
      <c r="P3615" s="244"/>
      <c r="Q3615" s="423"/>
      <c r="R3615" s="252"/>
      <c r="S3615" s="429">
        <f t="shared" si="1043"/>
        <v>0</v>
      </c>
      <c r="T3615" s="315">
        <f t="shared" si="1044"/>
        <v>0</v>
      </c>
      <c r="U3615" s="252"/>
      <c r="V3615" s="252"/>
      <c r="W3615" s="253"/>
      <c r="X3615" s="313">
        <f t="shared" si="1035"/>
        <v>0</v>
      </c>
    </row>
    <row r="3616" spans="2:24" ht="18.600000000000001" hidden="1" thickBot="1">
      <c r="B3616" s="136"/>
      <c r="C3616" s="137">
        <v>1014</v>
      </c>
      <c r="D3616" s="145" t="s">
        <v>214</v>
      </c>
      <c r="E3616" s="702"/>
      <c r="F3616" s="449"/>
      <c r="G3616" s="245"/>
      <c r="H3616" s="245"/>
      <c r="I3616" s="476">
        <f t="shared" si="1040"/>
        <v>0</v>
      </c>
      <c r="J3616" s="243" t="str">
        <f t="shared" si="1034"/>
        <v/>
      </c>
      <c r="K3616" s="244"/>
      <c r="L3616" s="423"/>
      <c r="M3616" s="252"/>
      <c r="N3616" s="315">
        <f t="shared" si="1041"/>
        <v>0</v>
      </c>
      <c r="O3616" s="424">
        <f t="shared" si="1042"/>
        <v>0</v>
      </c>
      <c r="P3616" s="244"/>
      <c r="Q3616" s="423"/>
      <c r="R3616" s="252"/>
      <c r="S3616" s="429">
        <f t="shared" si="1043"/>
        <v>0</v>
      </c>
      <c r="T3616" s="315">
        <f t="shared" si="1044"/>
        <v>0</v>
      </c>
      <c r="U3616" s="252"/>
      <c r="V3616" s="252"/>
      <c r="W3616" s="253"/>
      <c r="X3616" s="313">
        <f t="shared" si="1035"/>
        <v>0</v>
      </c>
    </row>
    <row r="3617" spans="2:24" ht="18.600000000000001" hidden="1" thickBot="1">
      <c r="B3617" s="136"/>
      <c r="C3617" s="137">
        <v>1015</v>
      </c>
      <c r="D3617" s="145" t="s">
        <v>215</v>
      </c>
      <c r="E3617" s="702"/>
      <c r="F3617" s="449"/>
      <c r="G3617" s="245"/>
      <c r="H3617" s="245"/>
      <c r="I3617" s="476">
        <f t="shared" si="1040"/>
        <v>0</v>
      </c>
      <c r="J3617" s="243" t="str">
        <f t="shared" si="1034"/>
        <v/>
      </c>
      <c r="K3617" s="244"/>
      <c r="L3617" s="423"/>
      <c r="M3617" s="252"/>
      <c r="N3617" s="315">
        <f t="shared" si="1041"/>
        <v>0</v>
      </c>
      <c r="O3617" s="424">
        <f t="shared" si="1042"/>
        <v>0</v>
      </c>
      <c r="P3617" s="244"/>
      <c r="Q3617" s="423"/>
      <c r="R3617" s="252"/>
      <c r="S3617" s="429">
        <f t="shared" si="1043"/>
        <v>0</v>
      </c>
      <c r="T3617" s="315">
        <f t="shared" si="1044"/>
        <v>0</v>
      </c>
      <c r="U3617" s="252"/>
      <c r="V3617" s="252"/>
      <c r="W3617" s="253"/>
      <c r="X3617" s="313">
        <f t="shared" si="1035"/>
        <v>0</v>
      </c>
    </row>
    <row r="3618" spans="2:24" ht="18.600000000000001" hidden="1" thickBot="1">
      <c r="B3618" s="136"/>
      <c r="C3618" s="137">
        <v>1016</v>
      </c>
      <c r="D3618" s="145" t="s">
        <v>216</v>
      </c>
      <c r="E3618" s="702"/>
      <c r="F3618" s="449"/>
      <c r="G3618" s="245"/>
      <c r="H3618" s="245"/>
      <c r="I3618" s="476">
        <f t="shared" si="1040"/>
        <v>0</v>
      </c>
      <c r="J3618" s="243" t="str">
        <f t="shared" si="1034"/>
        <v/>
      </c>
      <c r="K3618" s="244"/>
      <c r="L3618" s="423"/>
      <c r="M3618" s="252"/>
      <c r="N3618" s="315">
        <f t="shared" si="1041"/>
        <v>0</v>
      </c>
      <c r="O3618" s="424">
        <f t="shared" si="1042"/>
        <v>0</v>
      </c>
      <c r="P3618" s="244"/>
      <c r="Q3618" s="423"/>
      <c r="R3618" s="252"/>
      <c r="S3618" s="429">
        <f t="shared" si="1043"/>
        <v>0</v>
      </c>
      <c r="T3618" s="315">
        <f t="shared" si="1044"/>
        <v>0</v>
      </c>
      <c r="U3618" s="252"/>
      <c r="V3618" s="252"/>
      <c r="W3618" s="253"/>
      <c r="X3618" s="313">
        <f t="shared" si="1035"/>
        <v>0</v>
      </c>
    </row>
    <row r="3619" spans="2:24" ht="18.600000000000001" thickBot="1">
      <c r="B3619" s="140"/>
      <c r="C3619" s="164">
        <v>1020</v>
      </c>
      <c r="D3619" s="165" t="s">
        <v>217</v>
      </c>
      <c r="E3619" s="702"/>
      <c r="F3619" s="449"/>
      <c r="G3619" s="245">
        <v>89001</v>
      </c>
      <c r="H3619" s="245"/>
      <c r="I3619" s="476">
        <f t="shared" si="1040"/>
        <v>89001</v>
      </c>
      <c r="J3619" s="243">
        <f t="shared" si="1034"/>
        <v>1</v>
      </c>
      <c r="K3619" s="244"/>
      <c r="L3619" s="423"/>
      <c r="M3619" s="252"/>
      <c r="N3619" s="315">
        <f t="shared" si="1041"/>
        <v>89001</v>
      </c>
      <c r="O3619" s="424">
        <f t="shared" si="1042"/>
        <v>-89001</v>
      </c>
      <c r="P3619" s="244"/>
      <c r="Q3619" s="423"/>
      <c r="R3619" s="252"/>
      <c r="S3619" s="429">
        <f t="shared" si="1043"/>
        <v>89001</v>
      </c>
      <c r="T3619" s="315">
        <f t="shared" si="1044"/>
        <v>-89001</v>
      </c>
      <c r="U3619" s="252"/>
      <c r="V3619" s="252"/>
      <c r="W3619" s="253"/>
      <c r="X3619" s="313">
        <f t="shared" si="1035"/>
        <v>-89001</v>
      </c>
    </row>
    <row r="3620" spans="2:24" ht="18.600000000000001" hidden="1" thickBot="1">
      <c r="B3620" s="136"/>
      <c r="C3620" s="137">
        <v>1030</v>
      </c>
      <c r="D3620" s="145" t="s">
        <v>218</v>
      </c>
      <c r="E3620" s="702"/>
      <c r="F3620" s="449"/>
      <c r="G3620" s="245"/>
      <c r="H3620" s="245"/>
      <c r="I3620" s="476">
        <f t="shared" si="1040"/>
        <v>0</v>
      </c>
      <c r="J3620" s="243" t="str">
        <f t="shared" si="1034"/>
        <v/>
      </c>
      <c r="K3620" s="244"/>
      <c r="L3620" s="423"/>
      <c r="M3620" s="252"/>
      <c r="N3620" s="315">
        <f t="shared" si="1041"/>
        <v>0</v>
      </c>
      <c r="O3620" s="424">
        <f t="shared" si="1042"/>
        <v>0</v>
      </c>
      <c r="P3620" s="244"/>
      <c r="Q3620" s="423"/>
      <c r="R3620" s="252"/>
      <c r="S3620" s="429">
        <f t="shared" si="1043"/>
        <v>0</v>
      </c>
      <c r="T3620" s="315">
        <f t="shared" si="1044"/>
        <v>0</v>
      </c>
      <c r="U3620" s="252"/>
      <c r="V3620" s="252"/>
      <c r="W3620" s="253"/>
      <c r="X3620" s="313">
        <f t="shared" si="1035"/>
        <v>0</v>
      </c>
    </row>
    <row r="3621" spans="2:24" ht="18.600000000000001" thickBot="1">
      <c r="B3621" s="136"/>
      <c r="C3621" s="164">
        <v>1051</v>
      </c>
      <c r="D3621" s="167" t="s">
        <v>219</v>
      </c>
      <c r="E3621" s="702"/>
      <c r="F3621" s="449"/>
      <c r="G3621" s="245">
        <v>4000</v>
      </c>
      <c r="H3621" s="245"/>
      <c r="I3621" s="476">
        <f t="shared" si="1040"/>
        <v>4000</v>
      </c>
      <c r="J3621" s="243">
        <f t="shared" si="1034"/>
        <v>1</v>
      </c>
      <c r="K3621" s="244"/>
      <c r="L3621" s="423"/>
      <c r="M3621" s="252"/>
      <c r="N3621" s="315">
        <f t="shared" si="1041"/>
        <v>4000</v>
      </c>
      <c r="O3621" s="424">
        <f t="shared" si="1042"/>
        <v>-4000</v>
      </c>
      <c r="P3621" s="244"/>
      <c r="Q3621" s="661"/>
      <c r="R3621" s="665"/>
      <c r="S3621" s="665"/>
      <c r="T3621" s="665"/>
      <c r="U3621" s="665"/>
      <c r="V3621" s="665"/>
      <c r="W3621" s="709"/>
      <c r="X3621" s="313">
        <f t="shared" si="1035"/>
        <v>0</v>
      </c>
    </row>
    <row r="3622" spans="2:24" ht="18.600000000000001" hidden="1" thickBot="1">
      <c r="B3622" s="136"/>
      <c r="C3622" s="137">
        <v>1052</v>
      </c>
      <c r="D3622" s="145" t="s">
        <v>220</v>
      </c>
      <c r="E3622" s="702"/>
      <c r="F3622" s="449"/>
      <c r="G3622" s="245"/>
      <c r="H3622" s="245"/>
      <c r="I3622" s="476">
        <f t="shared" si="1040"/>
        <v>0</v>
      </c>
      <c r="J3622" s="243" t="str">
        <f t="shared" si="1034"/>
        <v/>
      </c>
      <c r="K3622" s="244"/>
      <c r="L3622" s="423"/>
      <c r="M3622" s="252"/>
      <c r="N3622" s="315">
        <f t="shared" si="1041"/>
        <v>0</v>
      </c>
      <c r="O3622" s="424">
        <f t="shared" si="1042"/>
        <v>0</v>
      </c>
      <c r="P3622" s="244"/>
      <c r="Q3622" s="661"/>
      <c r="R3622" s="665"/>
      <c r="S3622" s="665"/>
      <c r="T3622" s="665"/>
      <c r="U3622" s="665"/>
      <c r="V3622" s="665"/>
      <c r="W3622" s="709"/>
      <c r="X3622" s="313">
        <f t="shared" si="1035"/>
        <v>0</v>
      </c>
    </row>
    <row r="3623" spans="2:24" ht="18.600000000000001" hidden="1" thickBot="1">
      <c r="B3623" s="136"/>
      <c r="C3623" s="168">
        <v>1053</v>
      </c>
      <c r="D3623" s="169" t="s">
        <v>1680</v>
      </c>
      <c r="E3623" s="702"/>
      <c r="F3623" s="449"/>
      <c r="G3623" s="245"/>
      <c r="H3623" s="245"/>
      <c r="I3623" s="476">
        <f t="shared" si="1040"/>
        <v>0</v>
      </c>
      <c r="J3623" s="243" t="str">
        <f t="shared" si="1034"/>
        <v/>
      </c>
      <c r="K3623" s="244"/>
      <c r="L3623" s="423"/>
      <c r="M3623" s="252"/>
      <c r="N3623" s="315">
        <f t="shared" si="1041"/>
        <v>0</v>
      </c>
      <c r="O3623" s="424">
        <f t="shared" si="1042"/>
        <v>0</v>
      </c>
      <c r="P3623" s="244"/>
      <c r="Q3623" s="661"/>
      <c r="R3623" s="665"/>
      <c r="S3623" s="665"/>
      <c r="T3623" s="665"/>
      <c r="U3623" s="665"/>
      <c r="V3623" s="665"/>
      <c r="W3623" s="709"/>
      <c r="X3623" s="313">
        <f t="shared" si="1035"/>
        <v>0</v>
      </c>
    </row>
    <row r="3624" spans="2:24" ht="18.600000000000001" hidden="1" thickBot="1">
      <c r="B3624" s="136"/>
      <c r="C3624" s="137">
        <v>1062</v>
      </c>
      <c r="D3624" s="139" t="s">
        <v>221</v>
      </c>
      <c r="E3624" s="702"/>
      <c r="F3624" s="449"/>
      <c r="G3624" s="245"/>
      <c r="H3624" s="245"/>
      <c r="I3624" s="476">
        <f t="shared" si="1040"/>
        <v>0</v>
      </c>
      <c r="J3624" s="243" t="str">
        <f t="shared" si="1034"/>
        <v/>
      </c>
      <c r="K3624" s="244"/>
      <c r="L3624" s="423"/>
      <c r="M3624" s="252"/>
      <c r="N3624" s="315">
        <f t="shared" si="1041"/>
        <v>0</v>
      </c>
      <c r="O3624" s="424">
        <f t="shared" si="1042"/>
        <v>0</v>
      </c>
      <c r="P3624" s="244"/>
      <c r="Q3624" s="423"/>
      <c r="R3624" s="252"/>
      <c r="S3624" s="429">
        <f>+IF(+(L3624+M3624)&gt;=I3624,+M3624,+(+I3624-L3624))</f>
        <v>0</v>
      </c>
      <c r="T3624" s="315">
        <f>Q3624+R3624-S3624</f>
        <v>0</v>
      </c>
      <c r="U3624" s="252"/>
      <c r="V3624" s="252"/>
      <c r="W3624" s="253"/>
      <c r="X3624" s="313">
        <f t="shared" si="1035"/>
        <v>0</v>
      </c>
    </row>
    <row r="3625" spans="2:24" ht="18.600000000000001" hidden="1" thickBot="1">
      <c r="B3625" s="136"/>
      <c r="C3625" s="137">
        <v>1063</v>
      </c>
      <c r="D3625" s="139" t="s">
        <v>222</v>
      </c>
      <c r="E3625" s="702"/>
      <c r="F3625" s="449"/>
      <c r="G3625" s="245"/>
      <c r="H3625" s="245"/>
      <c r="I3625" s="476">
        <f t="shared" si="1040"/>
        <v>0</v>
      </c>
      <c r="J3625" s="243" t="str">
        <f t="shared" si="1034"/>
        <v/>
      </c>
      <c r="K3625" s="244"/>
      <c r="L3625" s="423"/>
      <c r="M3625" s="252"/>
      <c r="N3625" s="315">
        <f t="shared" si="1041"/>
        <v>0</v>
      </c>
      <c r="O3625" s="424">
        <f t="shared" si="1042"/>
        <v>0</v>
      </c>
      <c r="P3625" s="244"/>
      <c r="Q3625" s="661"/>
      <c r="R3625" s="665"/>
      <c r="S3625" s="665"/>
      <c r="T3625" s="665"/>
      <c r="U3625" s="665"/>
      <c r="V3625" s="665"/>
      <c r="W3625" s="709"/>
      <c r="X3625" s="313">
        <f t="shared" si="1035"/>
        <v>0</v>
      </c>
    </row>
    <row r="3626" spans="2:24" ht="18.600000000000001" hidden="1" thickBot="1">
      <c r="B3626" s="136"/>
      <c r="C3626" s="168">
        <v>1069</v>
      </c>
      <c r="D3626" s="170" t="s">
        <v>223</v>
      </c>
      <c r="E3626" s="702"/>
      <c r="F3626" s="449"/>
      <c r="G3626" s="245"/>
      <c r="H3626" s="245"/>
      <c r="I3626" s="476">
        <f t="shared" si="1040"/>
        <v>0</v>
      </c>
      <c r="J3626" s="243" t="str">
        <f t="shared" ref="J3626:J3657" si="1045">(IF($E3626&lt;&gt;0,$J$2,IF($I3626&lt;&gt;0,$J$2,"")))</f>
        <v/>
      </c>
      <c r="K3626" s="244"/>
      <c r="L3626" s="423"/>
      <c r="M3626" s="252"/>
      <c r="N3626" s="315">
        <f t="shared" si="1041"/>
        <v>0</v>
      </c>
      <c r="O3626" s="424">
        <f t="shared" si="1042"/>
        <v>0</v>
      </c>
      <c r="P3626" s="244"/>
      <c r="Q3626" s="423"/>
      <c r="R3626" s="252"/>
      <c r="S3626" s="429">
        <f>+IF(+(L3626+M3626)&gt;=I3626,+M3626,+(+I3626-L3626))</f>
        <v>0</v>
      </c>
      <c r="T3626" s="315">
        <f>Q3626+R3626-S3626</f>
        <v>0</v>
      </c>
      <c r="U3626" s="252"/>
      <c r="V3626" s="252"/>
      <c r="W3626" s="253"/>
      <c r="X3626" s="313">
        <f t="shared" ref="X3626:X3657" si="1046">T3626-U3626-V3626-W3626</f>
        <v>0</v>
      </c>
    </row>
    <row r="3627" spans="2:24" ht="31.8" hidden="1" thickBot="1">
      <c r="B3627" s="140"/>
      <c r="C3627" s="137">
        <v>1091</v>
      </c>
      <c r="D3627" s="145" t="s">
        <v>224</v>
      </c>
      <c r="E3627" s="702"/>
      <c r="F3627" s="449"/>
      <c r="G3627" s="245"/>
      <c r="H3627" s="245"/>
      <c r="I3627" s="476">
        <f t="shared" si="1040"/>
        <v>0</v>
      </c>
      <c r="J3627" s="243" t="str">
        <f t="shared" si="1045"/>
        <v/>
      </c>
      <c r="K3627" s="244"/>
      <c r="L3627" s="423"/>
      <c r="M3627" s="252"/>
      <c r="N3627" s="315">
        <f t="shared" si="1041"/>
        <v>0</v>
      </c>
      <c r="O3627" s="424">
        <f t="shared" si="1042"/>
        <v>0</v>
      </c>
      <c r="P3627" s="244"/>
      <c r="Q3627" s="423"/>
      <c r="R3627" s="252"/>
      <c r="S3627" s="429">
        <f>+IF(+(L3627+M3627)&gt;=I3627,+M3627,+(+I3627-L3627))</f>
        <v>0</v>
      </c>
      <c r="T3627" s="315">
        <f>Q3627+R3627-S3627</f>
        <v>0</v>
      </c>
      <c r="U3627" s="252"/>
      <c r="V3627" s="252"/>
      <c r="W3627" s="253"/>
      <c r="X3627" s="313">
        <f t="shared" si="1046"/>
        <v>0</v>
      </c>
    </row>
    <row r="3628" spans="2:24" ht="18.600000000000001" hidden="1" thickBot="1">
      <c r="B3628" s="136"/>
      <c r="C3628" s="137">
        <v>1092</v>
      </c>
      <c r="D3628" s="145" t="s">
        <v>351</v>
      </c>
      <c r="E3628" s="702"/>
      <c r="F3628" s="449"/>
      <c r="G3628" s="245"/>
      <c r="H3628" s="245"/>
      <c r="I3628" s="476">
        <f t="shared" si="1040"/>
        <v>0</v>
      </c>
      <c r="J3628" s="243" t="str">
        <f t="shared" si="1045"/>
        <v/>
      </c>
      <c r="K3628" s="244"/>
      <c r="L3628" s="423"/>
      <c r="M3628" s="252"/>
      <c r="N3628" s="315">
        <f t="shared" si="1041"/>
        <v>0</v>
      </c>
      <c r="O3628" s="424">
        <f t="shared" si="1042"/>
        <v>0</v>
      </c>
      <c r="P3628" s="244"/>
      <c r="Q3628" s="661"/>
      <c r="R3628" s="665"/>
      <c r="S3628" s="665"/>
      <c r="T3628" s="665"/>
      <c r="U3628" s="665"/>
      <c r="V3628" s="665"/>
      <c r="W3628" s="709"/>
      <c r="X3628" s="313">
        <f t="shared" si="1046"/>
        <v>0</v>
      </c>
    </row>
    <row r="3629" spans="2:24" ht="18.600000000000001" hidden="1" thickBot="1">
      <c r="B3629" s="136"/>
      <c r="C3629" s="142">
        <v>1098</v>
      </c>
      <c r="D3629" s="146" t="s">
        <v>225</v>
      </c>
      <c r="E3629" s="702"/>
      <c r="F3629" s="449"/>
      <c r="G3629" s="245"/>
      <c r="H3629" s="245"/>
      <c r="I3629" s="476">
        <f t="shared" si="1040"/>
        <v>0</v>
      </c>
      <c r="J3629" s="243" t="str">
        <f t="shared" si="1045"/>
        <v/>
      </c>
      <c r="K3629" s="244"/>
      <c r="L3629" s="423"/>
      <c r="M3629" s="252"/>
      <c r="N3629" s="315">
        <f t="shared" si="1041"/>
        <v>0</v>
      </c>
      <c r="O3629" s="424">
        <f t="shared" si="1042"/>
        <v>0</v>
      </c>
      <c r="P3629" s="244"/>
      <c r="Q3629" s="423"/>
      <c r="R3629" s="252"/>
      <c r="S3629" s="429">
        <f>+IF(+(L3629+M3629)&gt;=I3629,+M3629,+(+I3629-L3629))</f>
        <v>0</v>
      </c>
      <c r="T3629" s="315">
        <f>Q3629+R3629-S3629</f>
        <v>0</v>
      </c>
      <c r="U3629" s="252"/>
      <c r="V3629" s="252"/>
      <c r="W3629" s="253"/>
      <c r="X3629" s="313">
        <f t="shared" si="1046"/>
        <v>0</v>
      </c>
    </row>
    <row r="3630" spans="2:24" ht="18.600000000000001" hidden="1" thickBot="1">
      <c r="B3630" s="684">
        <v>1900</v>
      </c>
      <c r="C3630" s="946" t="s">
        <v>285</v>
      </c>
      <c r="D3630" s="946"/>
      <c r="E3630" s="685"/>
      <c r="F3630" s="686">
        <f>SUM(F3631:F3633)</f>
        <v>0</v>
      </c>
      <c r="G3630" s="687">
        <f>SUM(G3631:G3633)</f>
        <v>0</v>
      </c>
      <c r="H3630" s="687">
        <f>SUM(H3631:H3633)</f>
        <v>0</v>
      </c>
      <c r="I3630" s="687">
        <f>SUM(I3631:I3633)</f>
        <v>0</v>
      </c>
      <c r="J3630" s="243" t="str">
        <f t="shared" si="1045"/>
        <v/>
      </c>
      <c r="K3630" s="244"/>
      <c r="L3630" s="316">
        <f>SUM(L3631:L3633)</f>
        <v>0</v>
      </c>
      <c r="M3630" s="317">
        <f>SUM(M3631:M3633)</f>
        <v>0</v>
      </c>
      <c r="N3630" s="425">
        <f>SUM(N3631:N3633)</f>
        <v>0</v>
      </c>
      <c r="O3630" s="426">
        <f>SUM(O3631:O3633)</f>
        <v>0</v>
      </c>
      <c r="P3630" s="244"/>
      <c r="Q3630" s="663"/>
      <c r="R3630" s="664"/>
      <c r="S3630" s="664"/>
      <c r="T3630" s="664"/>
      <c r="U3630" s="664"/>
      <c r="V3630" s="664"/>
      <c r="W3630" s="710"/>
      <c r="X3630" s="313">
        <f t="shared" si="1046"/>
        <v>0</v>
      </c>
    </row>
    <row r="3631" spans="2:24" ht="18.600000000000001" hidden="1" thickBot="1">
      <c r="B3631" s="136"/>
      <c r="C3631" s="144">
        <v>1901</v>
      </c>
      <c r="D3631" s="138" t="s">
        <v>286</v>
      </c>
      <c r="E3631" s="702"/>
      <c r="F3631" s="449"/>
      <c r="G3631" s="245"/>
      <c r="H3631" s="245"/>
      <c r="I3631" s="476">
        <f>F3631+G3631+H3631</f>
        <v>0</v>
      </c>
      <c r="J3631" s="243" t="str">
        <f t="shared" si="1045"/>
        <v/>
      </c>
      <c r="K3631" s="244"/>
      <c r="L3631" s="423"/>
      <c r="M3631" s="252"/>
      <c r="N3631" s="315">
        <f>I3631</f>
        <v>0</v>
      </c>
      <c r="O3631" s="424">
        <f>L3631+M3631-N3631</f>
        <v>0</v>
      </c>
      <c r="P3631" s="244"/>
      <c r="Q3631" s="661"/>
      <c r="R3631" s="665"/>
      <c r="S3631" s="665"/>
      <c r="T3631" s="665"/>
      <c r="U3631" s="665"/>
      <c r="V3631" s="665"/>
      <c r="W3631" s="709"/>
      <c r="X3631" s="313">
        <f t="shared" si="1046"/>
        <v>0</v>
      </c>
    </row>
    <row r="3632" spans="2:24" ht="18.600000000000001" hidden="1" thickBot="1">
      <c r="B3632" s="136"/>
      <c r="C3632" s="137">
        <v>1981</v>
      </c>
      <c r="D3632" s="139" t="s">
        <v>287</v>
      </c>
      <c r="E3632" s="702"/>
      <c r="F3632" s="449"/>
      <c r="G3632" s="245"/>
      <c r="H3632" s="245"/>
      <c r="I3632" s="476">
        <f>F3632+G3632+H3632</f>
        <v>0</v>
      </c>
      <c r="J3632" s="243" t="str">
        <f t="shared" si="1045"/>
        <v/>
      </c>
      <c r="K3632" s="244"/>
      <c r="L3632" s="423"/>
      <c r="M3632" s="252"/>
      <c r="N3632" s="315">
        <f>I3632</f>
        <v>0</v>
      </c>
      <c r="O3632" s="424">
        <f>L3632+M3632-N3632</f>
        <v>0</v>
      </c>
      <c r="P3632" s="244"/>
      <c r="Q3632" s="661"/>
      <c r="R3632" s="665"/>
      <c r="S3632" s="665"/>
      <c r="T3632" s="665"/>
      <c r="U3632" s="665"/>
      <c r="V3632" s="665"/>
      <c r="W3632" s="709"/>
      <c r="X3632" s="313">
        <f t="shared" si="1046"/>
        <v>0</v>
      </c>
    </row>
    <row r="3633" spans="2:24" ht="18.600000000000001" hidden="1" thickBot="1">
      <c r="B3633" s="136"/>
      <c r="C3633" s="142">
        <v>1991</v>
      </c>
      <c r="D3633" s="141" t="s">
        <v>288</v>
      </c>
      <c r="E3633" s="702"/>
      <c r="F3633" s="449"/>
      <c r="G3633" s="245"/>
      <c r="H3633" s="245"/>
      <c r="I3633" s="476">
        <f>F3633+G3633+H3633</f>
        <v>0</v>
      </c>
      <c r="J3633" s="243" t="str">
        <f t="shared" si="1045"/>
        <v/>
      </c>
      <c r="K3633" s="244"/>
      <c r="L3633" s="423"/>
      <c r="M3633" s="252"/>
      <c r="N3633" s="315">
        <f>I3633</f>
        <v>0</v>
      </c>
      <c r="O3633" s="424">
        <f>L3633+M3633-N3633</f>
        <v>0</v>
      </c>
      <c r="P3633" s="244"/>
      <c r="Q3633" s="661"/>
      <c r="R3633" s="665"/>
      <c r="S3633" s="665"/>
      <c r="T3633" s="665"/>
      <c r="U3633" s="665"/>
      <c r="V3633" s="665"/>
      <c r="W3633" s="709"/>
      <c r="X3633" s="313">
        <f t="shared" si="1046"/>
        <v>0</v>
      </c>
    </row>
    <row r="3634" spans="2:24" ht="18.600000000000001" hidden="1" thickBot="1">
      <c r="B3634" s="684">
        <v>2100</v>
      </c>
      <c r="C3634" s="946" t="s">
        <v>1066</v>
      </c>
      <c r="D3634" s="946"/>
      <c r="E3634" s="685"/>
      <c r="F3634" s="686">
        <f>SUM(F3635:F3639)</f>
        <v>0</v>
      </c>
      <c r="G3634" s="687">
        <f>SUM(G3635:G3639)</f>
        <v>0</v>
      </c>
      <c r="H3634" s="687">
        <f>SUM(H3635:H3639)</f>
        <v>0</v>
      </c>
      <c r="I3634" s="687">
        <f>SUM(I3635:I3639)</f>
        <v>0</v>
      </c>
      <c r="J3634" s="243" t="str">
        <f t="shared" si="1045"/>
        <v/>
      </c>
      <c r="K3634" s="244"/>
      <c r="L3634" s="316">
        <f>SUM(L3635:L3639)</f>
        <v>0</v>
      </c>
      <c r="M3634" s="317">
        <f>SUM(M3635:M3639)</f>
        <v>0</v>
      </c>
      <c r="N3634" s="425">
        <f>SUM(N3635:N3639)</f>
        <v>0</v>
      </c>
      <c r="O3634" s="426">
        <f>SUM(O3635:O3639)</f>
        <v>0</v>
      </c>
      <c r="P3634" s="244"/>
      <c r="Q3634" s="663"/>
      <c r="R3634" s="664"/>
      <c r="S3634" s="664"/>
      <c r="T3634" s="664"/>
      <c r="U3634" s="664"/>
      <c r="V3634" s="664"/>
      <c r="W3634" s="710"/>
      <c r="X3634" s="313">
        <f t="shared" si="1046"/>
        <v>0</v>
      </c>
    </row>
    <row r="3635" spans="2:24" ht="18.600000000000001" hidden="1" thickBot="1">
      <c r="B3635" s="136"/>
      <c r="C3635" s="144">
        <v>2110</v>
      </c>
      <c r="D3635" s="147" t="s">
        <v>226</v>
      </c>
      <c r="E3635" s="702"/>
      <c r="F3635" s="449"/>
      <c r="G3635" s="245"/>
      <c r="H3635" s="245"/>
      <c r="I3635" s="476">
        <f>F3635+G3635+H3635</f>
        <v>0</v>
      </c>
      <c r="J3635" s="243" t="str">
        <f t="shared" si="1045"/>
        <v/>
      </c>
      <c r="K3635" s="244"/>
      <c r="L3635" s="423"/>
      <c r="M3635" s="252"/>
      <c r="N3635" s="315">
        <f>I3635</f>
        <v>0</v>
      </c>
      <c r="O3635" s="424">
        <f>L3635+M3635-N3635</f>
        <v>0</v>
      </c>
      <c r="P3635" s="244"/>
      <c r="Q3635" s="661"/>
      <c r="R3635" s="665"/>
      <c r="S3635" s="665"/>
      <c r="T3635" s="665"/>
      <c r="U3635" s="665"/>
      <c r="V3635" s="665"/>
      <c r="W3635" s="709"/>
      <c r="X3635" s="313">
        <f t="shared" si="1046"/>
        <v>0</v>
      </c>
    </row>
    <row r="3636" spans="2:24" ht="18.600000000000001" hidden="1" thickBot="1">
      <c r="B3636" s="171"/>
      <c r="C3636" s="137">
        <v>2120</v>
      </c>
      <c r="D3636" s="159" t="s">
        <v>227</v>
      </c>
      <c r="E3636" s="702"/>
      <c r="F3636" s="449"/>
      <c r="G3636" s="245"/>
      <c r="H3636" s="245"/>
      <c r="I3636" s="476">
        <f>F3636+G3636+H3636</f>
        <v>0</v>
      </c>
      <c r="J3636" s="243" t="str">
        <f t="shared" si="1045"/>
        <v/>
      </c>
      <c r="K3636" s="244"/>
      <c r="L3636" s="423"/>
      <c r="M3636" s="252"/>
      <c r="N3636" s="315">
        <f>I3636</f>
        <v>0</v>
      </c>
      <c r="O3636" s="424">
        <f>L3636+M3636-N3636</f>
        <v>0</v>
      </c>
      <c r="P3636" s="244"/>
      <c r="Q3636" s="661"/>
      <c r="R3636" s="665"/>
      <c r="S3636" s="665"/>
      <c r="T3636" s="665"/>
      <c r="U3636" s="665"/>
      <c r="V3636" s="665"/>
      <c r="W3636" s="709"/>
      <c r="X3636" s="313">
        <f t="shared" si="1046"/>
        <v>0</v>
      </c>
    </row>
    <row r="3637" spans="2:24" ht="18.600000000000001" hidden="1" thickBot="1">
      <c r="B3637" s="171"/>
      <c r="C3637" s="137">
        <v>2125</v>
      </c>
      <c r="D3637" s="156" t="s">
        <v>1059</v>
      </c>
      <c r="E3637" s="702"/>
      <c r="F3637" s="592">
        <v>0</v>
      </c>
      <c r="G3637" s="592">
        <v>0</v>
      </c>
      <c r="H3637" s="592">
        <v>0</v>
      </c>
      <c r="I3637" s="476">
        <f>F3637+G3637+H3637</f>
        <v>0</v>
      </c>
      <c r="J3637" s="243" t="str">
        <f t="shared" si="1045"/>
        <v/>
      </c>
      <c r="K3637" s="244"/>
      <c r="L3637" s="423"/>
      <c r="M3637" s="252"/>
      <c r="N3637" s="315">
        <f>I3637</f>
        <v>0</v>
      </c>
      <c r="O3637" s="424">
        <f>L3637+M3637-N3637</f>
        <v>0</v>
      </c>
      <c r="P3637" s="244"/>
      <c r="Q3637" s="661"/>
      <c r="R3637" s="665"/>
      <c r="S3637" s="665"/>
      <c r="T3637" s="665"/>
      <c r="U3637" s="665"/>
      <c r="V3637" s="665"/>
      <c r="W3637" s="709"/>
      <c r="X3637" s="313">
        <f t="shared" si="1046"/>
        <v>0</v>
      </c>
    </row>
    <row r="3638" spans="2:24" ht="18.600000000000001" hidden="1" thickBot="1">
      <c r="B3638" s="143"/>
      <c r="C3638" s="137">
        <v>2140</v>
      </c>
      <c r="D3638" s="159" t="s">
        <v>229</v>
      </c>
      <c r="E3638" s="702"/>
      <c r="F3638" s="592">
        <v>0</v>
      </c>
      <c r="G3638" s="592">
        <v>0</v>
      </c>
      <c r="H3638" s="592">
        <v>0</v>
      </c>
      <c r="I3638" s="476">
        <f>F3638+G3638+H3638</f>
        <v>0</v>
      </c>
      <c r="J3638" s="243" t="str">
        <f t="shared" si="1045"/>
        <v/>
      </c>
      <c r="K3638" s="244"/>
      <c r="L3638" s="423"/>
      <c r="M3638" s="252"/>
      <c r="N3638" s="315">
        <f>I3638</f>
        <v>0</v>
      </c>
      <c r="O3638" s="424">
        <f>L3638+M3638-N3638</f>
        <v>0</v>
      </c>
      <c r="P3638" s="244"/>
      <c r="Q3638" s="661"/>
      <c r="R3638" s="665"/>
      <c r="S3638" s="665"/>
      <c r="T3638" s="665"/>
      <c r="U3638" s="665"/>
      <c r="V3638" s="665"/>
      <c r="W3638" s="709"/>
      <c r="X3638" s="313">
        <f t="shared" si="1046"/>
        <v>0</v>
      </c>
    </row>
    <row r="3639" spans="2:24" ht="18.600000000000001" hidden="1" thickBot="1">
      <c r="B3639" s="136"/>
      <c r="C3639" s="142">
        <v>2190</v>
      </c>
      <c r="D3639" s="491" t="s">
        <v>230</v>
      </c>
      <c r="E3639" s="702"/>
      <c r="F3639" s="449"/>
      <c r="G3639" s="245"/>
      <c r="H3639" s="245"/>
      <c r="I3639" s="476">
        <f>F3639+G3639+H3639</f>
        <v>0</v>
      </c>
      <c r="J3639" s="243" t="str">
        <f t="shared" si="1045"/>
        <v/>
      </c>
      <c r="K3639" s="244"/>
      <c r="L3639" s="423"/>
      <c r="M3639" s="252"/>
      <c r="N3639" s="315">
        <f>I3639</f>
        <v>0</v>
      </c>
      <c r="O3639" s="424">
        <f>L3639+M3639-N3639</f>
        <v>0</v>
      </c>
      <c r="P3639" s="244"/>
      <c r="Q3639" s="661"/>
      <c r="R3639" s="665"/>
      <c r="S3639" s="665"/>
      <c r="T3639" s="665"/>
      <c r="U3639" s="665"/>
      <c r="V3639" s="665"/>
      <c r="W3639" s="709"/>
      <c r="X3639" s="313">
        <f t="shared" si="1046"/>
        <v>0</v>
      </c>
    </row>
    <row r="3640" spans="2:24" ht="18.600000000000001" hidden="1" thickBot="1">
      <c r="B3640" s="684">
        <v>2200</v>
      </c>
      <c r="C3640" s="946" t="s">
        <v>231</v>
      </c>
      <c r="D3640" s="946"/>
      <c r="E3640" s="685"/>
      <c r="F3640" s="686">
        <f>SUM(F3641:F3642)</f>
        <v>0</v>
      </c>
      <c r="G3640" s="687">
        <f>SUM(G3641:G3642)</f>
        <v>0</v>
      </c>
      <c r="H3640" s="687">
        <f>SUM(H3641:H3642)</f>
        <v>0</v>
      </c>
      <c r="I3640" s="687">
        <f>SUM(I3641:I3642)</f>
        <v>0</v>
      </c>
      <c r="J3640" s="243" t="str">
        <f t="shared" si="1045"/>
        <v/>
      </c>
      <c r="K3640" s="244"/>
      <c r="L3640" s="316">
        <f>SUM(L3641:L3642)</f>
        <v>0</v>
      </c>
      <c r="M3640" s="317">
        <f>SUM(M3641:M3642)</f>
        <v>0</v>
      </c>
      <c r="N3640" s="425">
        <f>SUM(N3641:N3642)</f>
        <v>0</v>
      </c>
      <c r="O3640" s="426">
        <f>SUM(O3641:O3642)</f>
        <v>0</v>
      </c>
      <c r="P3640" s="244"/>
      <c r="Q3640" s="663"/>
      <c r="R3640" s="664"/>
      <c r="S3640" s="664"/>
      <c r="T3640" s="664"/>
      <c r="U3640" s="664"/>
      <c r="V3640" s="664"/>
      <c r="W3640" s="710"/>
      <c r="X3640" s="313">
        <f t="shared" si="1046"/>
        <v>0</v>
      </c>
    </row>
    <row r="3641" spans="2:24" ht="18.600000000000001" hidden="1" thickBot="1">
      <c r="B3641" s="136"/>
      <c r="C3641" s="137">
        <v>2221</v>
      </c>
      <c r="D3641" s="139" t="s">
        <v>1439</v>
      </c>
      <c r="E3641" s="702"/>
      <c r="F3641" s="449"/>
      <c r="G3641" s="245"/>
      <c r="H3641" s="245"/>
      <c r="I3641" s="476">
        <f>F3641+G3641+H3641</f>
        <v>0</v>
      </c>
      <c r="J3641" s="243" t="str">
        <f t="shared" si="1045"/>
        <v/>
      </c>
      <c r="K3641" s="244"/>
      <c r="L3641" s="423"/>
      <c r="M3641" s="252"/>
      <c r="N3641" s="315">
        <f t="shared" ref="N3641:N3649" si="1047">I3641</f>
        <v>0</v>
      </c>
      <c r="O3641" s="424">
        <f t="shared" ref="O3641:O3649" si="1048">L3641+M3641-N3641</f>
        <v>0</v>
      </c>
      <c r="P3641" s="244"/>
      <c r="Q3641" s="661"/>
      <c r="R3641" s="665"/>
      <c r="S3641" s="665"/>
      <c r="T3641" s="665"/>
      <c r="U3641" s="665"/>
      <c r="V3641" s="665"/>
      <c r="W3641" s="709"/>
      <c r="X3641" s="313">
        <f t="shared" si="1046"/>
        <v>0</v>
      </c>
    </row>
    <row r="3642" spans="2:24" ht="18.600000000000001" hidden="1" thickBot="1">
      <c r="B3642" s="136"/>
      <c r="C3642" s="142">
        <v>2224</v>
      </c>
      <c r="D3642" s="141" t="s">
        <v>232</v>
      </c>
      <c r="E3642" s="702"/>
      <c r="F3642" s="449"/>
      <c r="G3642" s="245"/>
      <c r="H3642" s="245"/>
      <c r="I3642" s="476">
        <f>F3642+G3642+H3642</f>
        <v>0</v>
      </c>
      <c r="J3642" s="243" t="str">
        <f t="shared" si="1045"/>
        <v/>
      </c>
      <c r="K3642" s="244"/>
      <c r="L3642" s="423"/>
      <c r="M3642" s="252"/>
      <c r="N3642" s="315">
        <f t="shared" si="1047"/>
        <v>0</v>
      </c>
      <c r="O3642" s="424">
        <f t="shared" si="1048"/>
        <v>0</v>
      </c>
      <c r="P3642" s="244"/>
      <c r="Q3642" s="661"/>
      <c r="R3642" s="665"/>
      <c r="S3642" s="665"/>
      <c r="T3642" s="665"/>
      <c r="U3642" s="665"/>
      <c r="V3642" s="665"/>
      <c r="W3642" s="709"/>
      <c r="X3642" s="313">
        <f t="shared" si="1046"/>
        <v>0</v>
      </c>
    </row>
    <row r="3643" spans="2:24" ht="18.600000000000001" hidden="1" thickBot="1">
      <c r="B3643" s="684">
        <v>2500</v>
      </c>
      <c r="C3643" s="949" t="s">
        <v>233</v>
      </c>
      <c r="D3643" s="949"/>
      <c r="E3643" s="685"/>
      <c r="F3643" s="688"/>
      <c r="G3643" s="689"/>
      <c r="H3643" s="689"/>
      <c r="I3643" s="690">
        <f>F3643+G3643+H3643</f>
        <v>0</v>
      </c>
      <c r="J3643" s="243" t="str">
        <f t="shared" si="1045"/>
        <v/>
      </c>
      <c r="K3643" s="244"/>
      <c r="L3643" s="428"/>
      <c r="M3643" s="254"/>
      <c r="N3643" s="315">
        <f t="shared" si="1047"/>
        <v>0</v>
      </c>
      <c r="O3643" s="424">
        <f t="shared" si="1048"/>
        <v>0</v>
      </c>
      <c r="P3643" s="244"/>
      <c r="Q3643" s="663"/>
      <c r="R3643" s="664"/>
      <c r="S3643" s="665"/>
      <c r="T3643" s="665"/>
      <c r="U3643" s="664"/>
      <c r="V3643" s="665"/>
      <c r="W3643" s="709"/>
      <c r="X3643" s="313">
        <f t="shared" si="1046"/>
        <v>0</v>
      </c>
    </row>
    <row r="3644" spans="2:24" ht="18.600000000000001" hidden="1" thickBot="1">
      <c r="B3644" s="684">
        <v>2600</v>
      </c>
      <c r="C3644" s="952" t="s">
        <v>234</v>
      </c>
      <c r="D3644" s="962"/>
      <c r="E3644" s="685"/>
      <c r="F3644" s="688"/>
      <c r="G3644" s="689"/>
      <c r="H3644" s="689"/>
      <c r="I3644" s="690">
        <f>F3644+G3644+H3644</f>
        <v>0</v>
      </c>
      <c r="J3644" s="243" t="str">
        <f t="shared" si="1045"/>
        <v/>
      </c>
      <c r="K3644" s="244"/>
      <c r="L3644" s="428"/>
      <c r="M3644" s="254"/>
      <c r="N3644" s="315">
        <f t="shared" si="1047"/>
        <v>0</v>
      </c>
      <c r="O3644" s="424">
        <f t="shared" si="1048"/>
        <v>0</v>
      </c>
      <c r="P3644" s="244"/>
      <c r="Q3644" s="663"/>
      <c r="R3644" s="664"/>
      <c r="S3644" s="665"/>
      <c r="T3644" s="665"/>
      <c r="U3644" s="664"/>
      <c r="V3644" s="665"/>
      <c r="W3644" s="709"/>
      <c r="X3644" s="313">
        <f t="shared" si="1046"/>
        <v>0</v>
      </c>
    </row>
    <row r="3645" spans="2:24" ht="18.600000000000001" hidden="1" thickBot="1">
      <c r="B3645" s="684">
        <v>2700</v>
      </c>
      <c r="C3645" s="952" t="s">
        <v>235</v>
      </c>
      <c r="D3645" s="962"/>
      <c r="E3645" s="685"/>
      <c r="F3645" s="688"/>
      <c r="G3645" s="689"/>
      <c r="H3645" s="689"/>
      <c r="I3645" s="690">
        <f>F3645+G3645+H3645</f>
        <v>0</v>
      </c>
      <c r="J3645" s="243" t="str">
        <f t="shared" si="1045"/>
        <v/>
      </c>
      <c r="K3645" s="244"/>
      <c r="L3645" s="428"/>
      <c r="M3645" s="254"/>
      <c r="N3645" s="315">
        <f t="shared" si="1047"/>
        <v>0</v>
      </c>
      <c r="O3645" s="424">
        <f t="shared" si="1048"/>
        <v>0</v>
      </c>
      <c r="P3645" s="244"/>
      <c r="Q3645" s="663"/>
      <c r="R3645" s="664"/>
      <c r="S3645" s="665"/>
      <c r="T3645" s="665"/>
      <c r="U3645" s="664"/>
      <c r="V3645" s="665"/>
      <c r="W3645" s="709"/>
      <c r="X3645" s="313">
        <f t="shared" si="1046"/>
        <v>0</v>
      </c>
    </row>
    <row r="3646" spans="2:24" ht="18.600000000000001" hidden="1" thickBot="1">
      <c r="B3646" s="684">
        <v>2800</v>
      </c>
      <c r="C3646" s="952" t="s">
        <v>1681</v>
      </c>
      <c r="D3646" s="962"/>
      <c r="E3646" s="685"/>
      <c r="F3646" s="686">
        <f>SUM(F3647:F3649)</f>
        <v>0</v>
      </c>
      <c r="G3646" s="687">
        <f>SUM(G3647:G3649)</f>
        <v>0</v>
      </c>
      <c r="H3646" s="687">
        <f>SUM(H3647:H3649)</f>
        <v>0</v>
      </c>
      <c r="I3646" s="687">
        <f>SUM(I3647:I3649)</f>
        <v>0</v>
      </c>
      <c r="J3646" s="243" t="str">
        <f t="shared" si="1045"/>
        <v/>
      </c>
      <c r="K3646" s="244"/>
      <c r="L3646" s="428"/>
      <c r="M3646" s="254"/>
      <c r="N3646" s="315">
        <f t="shared" si="1047"/>
        <v>0</v>
      </c>
      <c r="O3646" s="424">
        <f t="shared" si="1048"/>
        <v>0</v>
      </c>
      <c r="P3646" s="244"/>
      <c r="Q3646" s="663"/>
      <c r="R3646" s="664"/>
      <c r="S3646" s="665"/>
      <c r="T3646" s="665"/>
      <c r="U3646" s="664"/>
      <c r="V3646" s="665"/>
      <c r="W3646" s="709"/>
      <c r="X3646" s="313">
        <f t="shared" si="1046"/>
        <v>0</v>
      </c>
    </row>
    <row r="3647" spans="2:24" ht="18.600000000000001" hidden="1" thickBot="1">
      <c r="B3647" s="136"/>
      <c r="C3647" s="144">
        <v>2810</v>
      </c>
      <c r="D3647" s="138" t="s">
        <v>1880</v>
      </c>
      <c r="E3647" s="702"/>
      <c r="F3647" s="449"/>
      <c r="G3647" s="245"/>
      <c r="H3647" s="245"/>
      <c r="I3647" s="476"/>
      <c r="J3647" s="243" t="str">
        <f t="shared" si="1045"/>
        <v/>
      </c>
      <c r="K3647" s="244"/>
      <c r="L3647" s="423"/>
      <c r="M3647" s="252"/>
      <c r="N3647" s="315">
        <f t="shared" si="1047"/>
        <v>0</v>
      </c>
      <c r="O3647" s="424">
        <f t="shared" si="1048"/>
        <v>0</v>
      </c>
      <c r="P3647" s="244"/>
      <c r="Q3647" s="661"/>
      <c r="R3647" s="665"/>
      <c r="S3647" s="665"/>
      <c r="T3647" s="665"/>
      <c r="U3647" s="665"/>
      <c r="V3647" s="665"/>
      <c r="W3647" s="709"/>
      <c r="X3647" s="313">
        <f t="shared" si="1046"/>
        <v>0</v>
      </c>
    </row>
    <row r="3648" spans="2:24" ht="18.600000000000001" hidden="1" thickBot="1">
      <c r="B3648" s="136"/>
      <c r="C3648" s="137">
        <v>2820</v>
      </c>
      <c r="D3648" s="139" t="s">
        <v>1881</v>
      </c>
      <c r="E3648" s="702"/>
      <c r="F3648" s="449"/>
      <c r="G3648" s="245"/>
      <c r="H3648" s="245"/>
      <c r="I3648" s="476">
        <f>F3648+G3648+H3648</f>
        <v>0</v>
      </c>
      <c r="J3648" s="243" t="str">
        <f t="shared" si="1045"/>
        <v/>
      </c>
      <c r="K3648" s="244"/>
      <c r="L3648" s="423"/>
      <c r="M3648" s="252"/>
      <c r="N3648" s="315">
        <f t="shared" si="1047"/>
        <v>0</v>
      </c>
      <c r="O3648" s="424">
        <f t="shared" si="1048"/>
        <v>0</v>
      </c>
      <c r="P3648" s="244"/>
      <c r="Q3648" s="661"/>
      <c r="R3648" s="665"/>
      <c r="S3648" s="665"/>
      <c r="T3648" s="665"/>
      <c r="U3648" s="665"/>
      <c r="V3648" s="665"/>
      <c r="W3648" s="709"/>
      <c r="X3648" s="313">
        <f t="shared" si="1046"/>
        <v>0</v>
      </c>
    </row>
    <row r="3649" spans="2:24" ht="31.8" hidden="1" thickBot="1">
      <c r="B3649" s="136"/>
      <c r="C3649" s="142">
        <v>2890</v>
      </c>
      <c r="D3649" s="141" t="s">
        <v>1882</v>
      </c>
      <c r="E3649" s="702"/>
      <c r="F3649" s="449"/>
      <c r="G3649" s="245"/>
      <c r="H3649" s="245"/>
      <c r="I3649" s="476">
        <f>F3649+G3649+H3649</f>
        <v>0</v>
      </c>
      <c r="J3649" s="243" t="str">
        <f t="shared" si="1045"/>
        <v/>
      </c>
      <c r="K3649" s="244"/>
      <c r="L3649" s="423"/>
      <c r="M3649" s="252"/>
      <c r="N3649" s="315">
        <f t="shared" si="1047"/>
        <v>0</v>
      </c>
      <c r="O3649" s="424">
        <f t="shared" si="1048"/>
        <v>0</v>
      </c>
      <c r="P3649" s="244"/>
      <c r="Q3649" s="661"/>
      <c r="R3649" s="665"/>
      <c r="S3649" s="665"/>
      <c r="T3649" s="665"/>
      <c r="U3649" s="665"/>
      <c r="V3649" s="665"/>
      <c r="W3649" s="709"/>
      <c r="X3649" s="313">
        <f t="shared" si="1046"/>
        <v>0</v>
      </c>
    </row>
    <row r="3650" spans="2:24" ht="18.600000000000001" hidden="1" thickBot="1">
      <c r="B3650" s="684">
        <v>2900</v>
      </c>
      <c r="C3650" s="948" t="s">
        <v>236</v>
      </c>
      <c r="D3650" s="966"/>
      <c r="E3650" s="685"/>
      <c r="F3650" s="686">
        <f>SUM(F3651:F3658)</f>
        <v>0</v>
      </c>
      <c r="G3650" s="687">
        <f>SUM(G3651:G3658)</f>
        <v>0</v>
      </c>
      <c r="H3650" s="687">
        <f>SUM(H3651:H3658)</f>
        <v>0</v>
      </c>
      <c r="I3650" s="687">
        <f>SUM(I3651:I3658)</f>
        <v>0</v>
      </c>
      <c r="J3650" s="243" t="str">
        <f t="shared" si="1045"/>
        <v/>
      </c>
      <c r="K3650" s="244"/>
      <c r="L3650" s="316">
        <f>SUM(L3651:L3658)</f>
        <v>0</v>
      </c>
      <c r="M3650" s="317">
        <f>SUM(M3651:M3658)</f>
        <v>0</v>
      </c>
      <c r="N3650" s="425">
        <f>SUM(N3651:N3658)</f>
        <v>0</v>
      </c>
      <c r="O3650" s="426">
        <f>SUM(O3651:O3658)</f>
        <v>0</v>
      </c>
      <c r="P3650" s="244"/>
      <c r="Q3650" s="663"/>
      <c r="R3650" s="664"/>
      <c r="S3650" s="664"/>
      <c r="T3650" s="664"/>
      <c r="U3650" s="664"/>
      <c r="V3650" s="664"/>
      <c r="W3650" s="710"/>
      <c r="X3650" s="313">
        <f t="shared" si="1046"/>
        <v>0</v>
      </c>
    </row>
    <row r="3651" spans="2:24" ht="18.600000000000001" hidden="1" thickBot="1">
      <c r="B3651" s="172"/>
      <c r="C3651" s="144">
        <v>2910</v>
      </c>
      <c r="D3651" s="319" t="s">
        <v>1718</v>
      </c>
      <c r="E3651" s="702"/>
      <c r="F3651" s="449"/>
      <c r="G3651" s="245"/>
      <c r="H3651" s="245"/>
      <c r="I3651" s="476">
        <f t="shared" ref="I3651:I3658" si="1049">F3651+G3651+H3651</f>
        <v>0</v>
      </c>
      <c r="J3651" s="243" t="str">
        <f t="shared" si="1045"/>
        <v/>
      </c>
      <c r="K3651" s="244"/>
      <c r="L3651" s="423"/>
      <c r="M3651" s="252"/>
      <c r="N3651" s="315">
        <f t="shared" ref="N3651:N3658" si="1050">I3651</f>
        <v>0</v>
      </c>
      <c r="O3651" s="424">
        <f t="shared" ref="O3651:O3658" si="1051">L3651+M3651-N3651</f>
        <v>0</v>
      </c>
      <c r="P3651" s="244"/>
      <c r="Q3651" s="661"/>
      <c r="R3651" s="665"/>
      <c r="S3651" s="665"/>
      <c r="T3651" s="665"/>
      <c r="U3651" s="665"/>
      <c r="V3651" s="665"/>
      <c r="W3651" s="709"/>
      <c r="X3651" s="313">
        <f t="shared" si="1046"/>
        <v>0</v>
      </c>
    </row>
    <row r="3652" spans="2:24" ht="18.600000000000001" hidden="1" thickBot="1">
      <c r="B3652" s="172"/>
      <c r="C3652" s="144">
        <v>2920</v>
      </c>
      <c r="D3652" s="319" t="s">
        <v>237</v>
      </c>
      <c r="E3652" s="702"/>
      <c r="F3652" s="449"/>
      <c r="G3652" s="245"/>
      <c r="H3652" s="245"/>
      <c r="I3652" s="476">
        <f t="shared" si="1049"/>
        <v>0</v>
      </c>
      <c r="J3652" s="243" t="str">
        <f t="shared" si="1045"/>
        <v/>
      </c>
      <c r="K3652" s="244"/>
      <c r="L3652" s="423"/>
      <c r="M3652" s="252"/>
      <c r="N3652" s="315">
        <f t="shared" si="1050"/>
        <v>0</v>
      </c>
      <c r="O3652" s="424">
        <f t="shared" si="1051"/>
        <v>0</v>
      </c>
      <c r="P3652" s="244"/>
      <c r="Q3652" s="661"/>
      <c r="R3652" s="665"/>
      <c r="S3652" s="665"/>
      <c r="T3652" s="665"/>
      <c r="U3652" s="665"/>
      <c r="V3652" s="665"/>
      <c r="W3652" s="709"/>
      <c r="X3652" s="313">
        <f t="shared" si="1046"/>
        <v>0</v>
      </c>
    </row>
    <row r="3653" spans="2:24" ht="33" hidden="1" thickBot="1">
      <c r="B3653" s="172"/>
      <c r="C3653" s="168">
        <v>2969</v>
      </c>
      <c r="D3653" s="320" t="s">
        <v>238</v>
      </c>
      <c r="E3653" s="702"/>
      <c r="F3653" s="449"/>
      <c r="G3653" s="245"/>
      <c r="H3653" s="245"/>
      <c r="I3653" s="476">
        <f t="shared" si="1049"/>
        <v>0</v>
      </c>
      <c r="J3653" s="243" t="str">
        <f t="shared" si="1045"/>
        <v/>
      </c>
      <c r="K3653" s="244"/>
      <c r="L3653" s="423"/>
      <c r="M3653" s="252"/>
      <c r="N3653" s="315">
        <f t="shared" si="1050"/>
        <v>0</v>
      </c>
      <c r="O3653" s="424">
        <f t="shared" si="1051"/>
        <v>0</v>
      </c>
      <c r="P3653" s="244"/>
      <c r="Q3653" s="661"/>
      <c r="R3653" s="665"/>
      <c r="S3653" s="665"/>
      <c r="T3653" s="665"/>
      <c r="U3653" s="665"/>
      <c r="V3653" s="665"/>
      <c r="W3653" s="709"/>
      <c r="X3653" s="313">
        <f t="shared" si="1046"/>
        <v>0</v>
      </c>
    </row>
    <row r="3654" spans="2:24" ht="33" hidden="1" thickBot="1">
      <c r="B3654" s="172"/>
      <c r="C3654" s="168">
        <v>2970</v>
      </c>
      <c r="D3654" s="320" t="s">
        <v>239</v>
      </c>
      <c r="E3654" s="702"/>
      <c r="F3654" s="449"/>
      <c r="G3654" s="245"/>
      <c r="H3654" s="245"/>
      <c r="I3654" s="476">
        <f t="shared" si="1049"/>
        <v>0</v>
      </c>
      <c r="J3654" s="243" t="str">
        <f t="shared" si="1045"/>
        <v/>
      </c>
      <c r="K3654" s="244"/>
      <c r="L3654" s="423"/>
      <c r="M3654" s="252"/>
      <c r="N3654" s="315">
        <f t="shared" si="1050"/>
        <v>0</v>
      </c>
      <c r="O3654" s="424">
        <f t="shared" si="1051"/>
        <v>0</v>
      </c>
      <c r="P3654" s="244"/>
      <c r="Q3654" s="661"/>
      <c r="R3654" s="665"/>
      <c r="S3654" s="665"/>
      <c r="T3654" s="665"/>
      <c r="U3654" s="665"/>
      <c r="V3654" s="665"/>
      <c r="W3654" s="709"/>
      <c r="X3654" s="313">
        <f t="shared" si="1046"/>
        <v>0</v>
      </c>
    </row>
    <row r="3655" spans="2:24" ht="18.600000000000001" hidden="1" thickBot="1">
      <c r="B3655" s="172"/>
      <c r="C3655" s="166">
        <v>2989</v>
      </c>
      <c r="D3655" s="321" t="s">
        <v>240</v>
      </c>
      <c r="E3655" s="702"/>
      <c r="F3655" s="449"/>
      <c r="G3655" s="245"/>
      <c r="H3655" s="245"/>
      <c r="I3655" s="476">
        <f t="shared" si="1049"/>
        <v>0</v>
      </c>
      <c r="J3655" s="243" t="str">
        <f t="shared" si="1045"/>
        <v/>
      </c>
      <c r="K3655" s="244"/>
      <c r="L3655" s="423"/>
      <c r="M3655" s="252"/>
      <c r="N3655" s="315">
        <f t="shared" si="1050"/>
        <v>0</v>
      </c>
      <c r="O3655" s="424">
        <f t="shared" si="1051"/>
        <v>0</v>
      </c>
      <c r="P3655" s="244"/>
      <c r="Q3655" s="661"/>
      <c r="R3655" s="665"/>
      <c r="S3655" s="665"/>
      <c r="T3655" s="665"/>
      <c r="U3655" s="665"/>
      <c r="V3655" s="665"/>
      <c r="W3655" s="709"/>
      <c r="X3655" s="313">
        <f t="shared" si="1046"/>
        <v>0</v>
      </c>
    </row>
    <row r="3656" spans="2:24" ht="33" hidden="1" thickBot="1">
      <c r="B3656" s="136"/>
      <c r="C3656" s="137">
        <v>2990</v>
      </c>
      <c r="D3656" s="322" t="s">
        <v>1699</v>
      </c>
      <c r="E3656" s="702"/>
      <c r="F3656" s="449"/>
      <c r="G3656" s="245"/>
      <c r="H3656" s="245"/>
      <c r="I3656" s="476">
        <f t="shared" si="1049"/>
        <v>0</v>
      </c>
      <c r="J3656" s="243" t="str">
        <f t="shared" si="1045"/>
        <v/>
      </c>
      <c r="K3656" s="244"/>
      <c r="L3656" s="423"/>
      <c r="M3656" s="252"/>
      <c r="N3656" s="315">
        <f t="shared" si="1050"/>
        <v>0</v>
      </c>
      <c r="O3656" s="424">
        <f t="shared" si="1051"/>
        <v>0</v>
      </c>
      <c r="P3656" s="244"/>
      <c r="Q3656" s="661"/>
      <c r="R3656" s="665"/>
      <c r="S3656" s="665"/>
      <c r="T3656" s="665"/>
      <c r="U3656" s="665"/>
      <c r="V3656" s="665"/>
      <c r="W3656" s="709"/>
      <c r="X3656" s="313">
        <f t="shared" si="1046"/>
        <v>0</v>
      </c>
    </row>
    <row r="3657" spans="2:24" ht="18.600000000000001" hidden="1" thickBot="1">
      <c r="B3657" s="136"/>
      <c r="C3657" s="137">
        <v>2991</v>
      </c>
      <c r="D3657" s="322" t="s">
        <v>241</v>
      </c>
      <c r="E3657" s="702"/>
      <c r="F3657" s="449"/>
      <c r="G3657" s="245"/>
      <c r="H3657" s="245"/>
      <c r="I3657" s="476">
        <f t="shared" si="1049"/>
        <v>0</v>
      </c>
      <c r="J3657" s="243" t="str">
        <f t="shared" si="1045"/>
        <v/>
      </c>
      <c r="K3657" s="244"/>
      <c r="L3657" s="423"/>
      <c r="M3657" s="252"/>
      <c r="N3657" s="315">
        <f t="shared" si="1050"/>
        <v>0</v>
      </c>
      <c r="O3657" s="424">
        <f t="shared" si="1051"/>
        <v>0</v>
      </c>
      <c r="P3657" s="244"/>
      <c r="Q3657" s="661"/>
      <c r="R3657" s="665"/>
      <c r="S3657" s="665"/>
      <c r="T3657" s="665"/>
      <c r="U3657" s="665"/>
      <c r="V3657" s="665"/>
      <c r="W3657" s="709"/>
      <c r="X3657" s="313">
        <f t="shared" si="1046"/>
        <v>0</v>
      </c>
    </row>
    <row r="3658" spans="2:24" ht="18.600000000000001" hidden="1" thickBot="1">
      <c r="B3658" s="136"/>
      <c r="C3658" s="142">
        <v>2992</v>
      </c>
      <c r="D3658" s="154" t="s">
        <v>242</v>
      </c>
      <c r="E3658" s="702"/>
      <c r="F3658" s="449"/>
      <c r="G3658" s="245"/>
      <c r="H3658" s="245"/>
      <c r="I3658" s="476">
        <f t="shared" si="1049"/>
        <v>0</v>
      </c>
      <c r="J3658" s="243" t="str">
        <f t="shared" ref="J3658:J3689" si="1052">(IF($E3658&lt;&gt;0,$J$2,IF($I3658&lt;&gt;0,$J$2,"")))</f>
        <v/>
      </c>
      <c r="K3658" s="244"/>
      <c r="L3658" s="423"/>
      <c r="M3658" s="252"/>
      <c r="N3658" s="315">
        <f t="shared" si="1050"/>
        <v>0</v>
      </c>
      <c r="O3658" s="424">
        <f t="shared" si="1051"/>
        <v>0</v>
      </c>
      <c r="P3658" s="244"/>
      <c r="Q3658" s="661"/>
      <c r="R3658" s="665"/>
      <c r="S3658" s="665"/>
      <c r="T3658" s="665"/>
      <c r="U3658" s="665"/>
      <c r="V3658" s="665"/>
      <c r="W3658" s="709"/>
      <c r="X3658" s="313">
        <f t="shared" ref="X3658:X3689" si="1053">T3658-U3658-V3658-W3658</f>
        <v>0</v>
      </c>
    </row>
    <row r="3659" spans="2:24" ht="18.600000000000001" hidden="1" thickBot="1">
      <c r="B3659" s="684">
        <v>3300</v>
      </c>
      <c r="C3659" s="948" t="s">
        <v>1738</v>
      </c>
      <c r="D3659" s="948"/>
      <c r="E3659" s="685"/>
      <c r="F3659" s="671">
        <v>0</v>
      </c>
      <c r="G3659" s="671">
        <v>0</v>
      </c>
      <c r="H3659" s="671">
        <v>0</v>
      </c>
      <c r="I3659" s="687">
        <f>SUM(I3660:I3664)</f>
        <v>0</v>
      </c>
      <c r="J3659" s="243" t="str">
        <f t="shared" si="1052"/>
        <v/>
      </c>
      <c r="K3659" s="244"/>
      <c r="L3659" s="663"/>
      <c r="M3659" s="664"/>
      <c r="N3659" s="664"/>
      <c r="O3659" s="710"/>
      <c r="P3659" s="244"/>
      <c r="Q3659" s="663"/>
      <c r="R3659" s="664"/>
      <c r="S3659" s="664"/>
      <c r="T3659" s="664"/>
      <c r="U3659" s="664"/>
      <c r="V3659" s="664"/>
      <c r="W3659" s="710"/>
      <c r="X3659" s="313">
        <f t="shared" si="1053"/>
        <v>0</v>
      </c>
    </row>
    <row r="3660" spans="2:24" ht="18.600000000000001" hidden="1" thickBot="1">
      <c r="B3660" s="143"/>
      <c r="C3660" s="144">
        <v>3301</v>
      </c>
      <c r="D3660" s="460" t="s">
        <v>243</v>
      </c>
      <c r="E3660" s="702"/>
      <c r="F3660" s="592">
        <v>0</v>
      </c>
      <c r="G3660" s="592">
        <v>0</v>
      </c>
      <c r="H3660" s="592">
        <v>0</v>
      </c>
      <c r="I3660" s="476">
        <f t="shared" ref="I3660:I3667" si="1054">F3660+G3660+H3660</f>
        <v>0</v>
      </c>
      <c r="J3660" s="243" t="str">
        <f t="shared" si="1052"/>
        <v/>
      </c>
      <c r="K3660" s="244"/>
      <c r="L3660" s="661"/>
      <c r="M3660" s="665"/>
      <c r="N3660" s="665"/>
      <c r="O3660" s="709"/>
      <c r="P3660" s="244"/>
      <c r="Q3660" s="661"/>
      <c r="R3660" s="665"/>
      <c r="S3660" s="665"/>
      <c r="T3660" s="665"/>
      <c r="U3660" s="665"/>
      <c r="V3660" s="665"/>
      <c r="W3660" s="709"/>
      <c r="X3660" s="313">
        <f t="shared" si="1053"/>
        <v>0</v>
      </c>
    </row>
    <row r="3661" spans="2:24" ht="18.600000000000001" hidden="1" thickBot="1">
      <c r="B3661" s="143"/>
      <c r="C3661" s="168">
        <v>3302</v>
      </c>
      <c r="D3661" s="461" t="s">
        <v>1060</v>
      </c>
      <c r="E3661" s="702"/>
      <c r="F3661" s="592">
        <v>0</v>
      </c>
      <c r="G3661" s="592">
        <v>0</v>
      </c>
      <c r="H3661" s="592">
        <v>0</v>
      </c>
      <c r="I3661" s="476">
        <f t="shared" si="1054"/>
        <v>0</v>
      </c>
      <c r="J3661" s="243" t="str">
        <f t="shared" si="1052"/>
        <v/>
      </c>
      <c r="K3661" s="244"/>
      <c r="L3661" s="661"/>
      <c r="M3661" s="665"/>
      <c r="N3661" s="665"/>
      <c r="O3661" s="709"/>
      <c r="P3661" s="244"/>
      <c r="Q3661" s="661"/>
      <c r="R3661" s="665"/>
      <c r="S3661" s="665"/>
      <c r="T3661" s="665"/>
      <c r="U3661" s="665"/>
      <c r="V3661" s="665"/>
      <c r="W3661" s="709"/>
      <c r="X3661" s="313">
        <f t="shared" si="1053"/>
        <v>0</v>
      </c>
    </row>
    <row r="3662" spans="2:24" ht="18.600000000000001" hidden="1" thickBot="1">
      <c r="B3662" s="143"/>
      <c r="C3662" s="166">
        <v>3304</v>
      </c>
      <c r="D3662" s="462" t="s">
        <v>245</v>
      </c>
      <c r="E3662" s="702"/>
      <c r="F3662" s="592">
        <v>0</v>
      </c>
      <c r="G3662" s="592">
        <v>0</v>
      </c>
      <c r="H3662" s="592">
        <v>0</v>
      </c>
      <c r="I3662" s="476">
        <f t="shared" si="1054"/>
        <v>0</v>
      </c>
      <c r="J3662" s="243" t="str">
        <f t="shared" si="1052"/>
        <v/>
      </c>
      <c r="K3662" s="244"/>
      <c r="L3662" s="661"/>
      <c r="M3662" s="665"/>
      <c r="N3662" s="665"/>
      <c r="O3662" s="709"/>
      <c r="P3662" s="244"/>
      <c r="Q3662" s="661"/>
      <c r="R3662" s="665"/>
      <c r="S3662" s="665"/>
      <c r="T3662" s="665"/>
      <c r="U3662" s="665"/>
      <c r="V3662" s="665"/>
      <c r="W3662" s="709"/>
      <c r="X3662" s="313">
        <f t="shared" si="1053"/>
        <v>0</v>
      </c>
    </row>
    <row r="3663" spans="2:24" ht="47.4" hidden="1" thickBot="1">
      <c r="B3663" s="143"/>
      <c r="C3663" s="142">
        <v>3306</v>
      </c>
      <c r="D3663" s="463" t="s">
        <v>1883</v>
      </c>
      <c r="E3663" s="702"/>
      <c r="F3663" s="592">
        <v>0</v>
      </c>
      <c r="G3663" s="592">
        <v>0</v>
      </c>
      <c r="H3663" s="592">
        <v>0</v>
      </c>
      <c r="I3663" s="476">
        <f t="shared" si="1054"/>
        <v>0</v>
      </c>
      <c r="J3663" s="243" t="str">
        <f t="shared" si="1052"/>
        <v/>
      </c>
      <c r="K3663" s="244"/>
      <c r="L3663" s="661"/>
      <c r="M3663" s="665"/>
      <c r="N3663" s="665"/>
      <c r="O3663" s="709"/>
      <c r="P3663" s="244"/>
      <c r="Q3663" s="661"/>
      <c r="R3663" s="665"/>
      <c r="S3663" s="665"/>
      <c r="T3663" s="665"/>
      <c r="U3663" s="665"/>
      <c r="V3663" s="665"/>
      <c r="W3663" s="709"/>
      <c r="X3663" s="313">
        <f t="shared" si="1053"/>
        <v>0</v>
      </c>
    </row>
    <row r="3664" spans="2:24" ht="18.600000000000001" hidden="1" thickBot="1">
      <c r="B3664" s="143"/>
      <c r="C3664" s="142">
        <v>3307</v>
      </c>
      <c r="D3664" s="463" t="s">
        <v>1771</v>
      </c>
      <c r="E3664" s="702"/>
      <c r="F3664" s="592">
        <v>0</v>
      </c>
      <c r="G3664" s="592">
        <v>0</v>
      </c>
      <c r="H3664" s="592">
        <v>0</v>
      </c>
      <c r="I3664" s="476">
        <f t="shared" si="1054"/>
        <v>0</v>
      </c>
      <c r="J3664" s="243" t="str">
        <f t="shared" si="1052"/>
        <v/>
      </c>
      <c r="K3664" s="244"/>
      <c r="L3664" s="661"/>
      <c r="M3664" s="665"/>
      <c r="N3664" s="665"/>
      <c r="O3664" s="709"/>
      <c r="P3664" s="244"/>
      <c r="Q3664" s="661"/>
      <c r="R3664" s="665"/>
      <c r="S3664" s="665"/>
      <c r="T3664" s="665"/>
      <c r="U3664" s="665"/>
      <c r="V3664" s="665"/>
      <c r="W3664" s="709"/>
      <c r="X3664" s="313">
        <f t="shared" si="1053"/>
        <v>0</v>
      </c>
    </row>
    <row r="3665" spans="2:24" ht="18.600000000000001" hidden="1" thickBot="1">
      <c r="B3665" s="684">
        <v>3900</v>
      </c>
      <c r="C3665" s="949" t="s">
        <v>246</v>
      </c>
      <c r="D3665" s="950"/>
      <c r="E3665" s="685"/>
      <c r="F3665" s="671">
        <v>0</v>
      </c>
      <c r="G3665" s="671">
        <v>0</v>
      </c>
      <c r="H3665" s="671">
        <v>0</v>
      </c>
      <c r="I3665" s="690">
        <f t="shared" si="1054"/>
        <v>0</v>
      </c>
      <c r="J3665" s="243" t="str">
        <f t="shared" si="1052"/>
        <v/>
      </c>
      <c r="K3665" s="244"/>
      <c r="L3665" s="428"/>
      <c r="M3665" s="254"/>
      <c r="N3665" s="317">
        <f>I3665</f>
        <v>0</v>
      </c>
      <c r="O3665" s="424">
        <f>L3665+M3665-N3665</f>
        <v>0</v>
      </c>
      <c r="P3665" s="244"/>
      <c r="Q3665" s="428"/>
      <c r="R3665" s="254"/>
      <c r="S3665" s="429">
        <f>+IF(+(L3665+M3665)&gt;=I3665,+M3665,+(+I3665-L3665))</f>
        <v>0</v>
      </c>
      <c r="T3665" s="315">
        <f>Q3665+R3665-S3665</f>
        <v>0</v>
      </c>
      <c r="U3665" s="254"/>
      <c r="V3665" s="254"/>
      <c r="W3665" s="253"/>
      <c r="X3665" s="313">
        <f t="shared" si="1053"/>
        <v>0</v>
      </c>
    </row>
    <row r="3666" spans="2:24" ht="18.600000000000001" hidden="1" thickBot="1">
      <c r="B3666" s="684">
        <v>4000</v>
      </c>
      <c r="C3666" s="951" t="s">
        <v>247</v>
      </c>
      <c r="D3666" s="951"/>
      <c r="E3666" s="685"/>
      <c r="F3666" s="688"/>
      <c r="G3666" s="689"/>
      <c r="H3666" s="689"/>
      <c r="I3666" s="690">
        <f t="shared" si="1054"/>
        <v>0</v>
      </c>
      <c r="J3666" s="243" t="str">
        <f t="shared" si="1052"/>
        <v/>
      </c>
      <c r="K3666" s="244"/>
      <c r="L3666" s="428"/>
      <c r="M3666" s="254"/>
      <c r="N3666" s="317">
        <f>I3666</f>
        <v>0</v>
      </c>
      <c r="O3666" s="424">
        <f>L3666+M3666-N3666</f>
        <v>0</v>
      </c>
      <c r="P3666" s="244"/>
      <c r="Q3666" s="663"/>
      <c r="R3666" s="664"/>
      <c r="S3666" s="664"/>
      <c r="T3666" s="665"/>
      <c r="U3666" s="664"/>
      <c r="V3666" s="664"/>
      <c r="W3666" s="709"/>
      <c r="X3666" s="313">
        <f t="shared" si="1053"/>
        <v>0</v>
      </c>
    </row>
    <row r="3667" spans="2:24" ht="18.600000000000001" hidden="1" thickBot="1">
      <c r="B3667" s="684">
        <v>4100</v>
      </c>
      <c r="C3667" s="951" t="s">
        <v>248</v>
      </c>
      <c r="D3667" s="951"/>
      <c r="E3667" s="685"/>
      <c r="F3667" s="671">
        <v>0</v>
      </c>
      <c r="G3667" s="671">
        <v>0</v>
      </c>
      <c r="H3667" s="671">
        <v>0</v>
      </c>
      <c r="I3667" s="690">
        <f t="shared" si="1054"/>
        <v>0</v>
      </c>
      <c r="J3667" s="243" t="str">
        <f t="shared" si="1052"/>
        <v/>
      </c>
      <c r="K3667" s="244"/>
      <c r="L3667" s="663"/>
      <c r="M3667" s="664"/>
      <c r="N3667" s="664"/>
      <c r="O3667" s="710"/>
      <c r="P3667" s="244"/>
      <c r="Q3667" s="663"/>
      <c r="R3667" s="664"/>
      <c r="S3667" s="664"/>
      <c r="T3667" s="664"/>
      <c r="U3667" s="664"/>
      <c r="V3667" s="664"/>
      <c r="W3667" s="710"/>
      <c r="X3667" s="313">
        <f t="shared" si="1053"/>
        <v>0</v>
      </c>
    </row>
    <row r="3668" spans="2:24" ht="18.600000000000001" hidden="1" thickBot="1">
      <c r="B3668" s="684">
        <v>4200</v>
      </c>
      <c r="C3668" s="948" t="s">
        <v>249</v>
      </c>
      <c r="D3668" s="966"/>
      <c r="E3668" s="685"/>
      <c r="F3668" s="686">
        <f>SUM(F3669:F3674)</f>
        <v>0</v>
      </c>
      <c r="G3668" s="687">
        <f>SUM(G3669:G3674)</f>
        <v>0</v>
      </c>
      <c r="H3668" s="687">
        <f>SUM(H3669:H3674)</f>
        <v>0</v>
      </c>
      <c r="I3668" s="687">
        <f>SUM(I3669:I3674)</f>
        <v>0</v>
      </c>
      <c r="J3668" s="243" t="str">
        <f t="shared" si="1052"/>
        <v/>
      </c>
      <c r="K3668" s="244"/>
      <c r="L3668" s="316">
        <f>SUM(L3669:L3674)</f>
        <v>0</v>
      </c>
      <c r="M3668" s="317">
        <f>SUM(M3669:M3674)</f>
        <v>0</v>
      </c>
      <c r="N3668" s="425">
        <f>SUM(N3669:N3674)</f>
        <v>0</v>
      </c>
      <c r="O3668" s="426">
        <f>SUM(O3669:O3674)</f>
        <v>0</v>
      </c>
      <c r="P3668" s="244"/>
      <c r="Q3668" s="316">
        <f t="shared" ref="Q3668:W3668" si="1055">SUM(Q3669:Q3674)</f>
        <v>0</v>
      </c>
      <c r="R3668" s="317">
        <f t="shared" si="1055"/>
        <v>0</v>
      </c>
      <c r="S3668" s="317">
        <f t="shared" si="1055"/>
        <v>0</v>
      </c>
      <c r="T3668" s="317">
        <f t="shared" si="1055"/>
        <v>0</v>
      </c>
      <c r="U3668" s="317">
        <f t="shared" si="1055"/>
        <v>0</v>
      </c>
      <c r="V3668" s="317">
        <f t="shared" si="1055"/>
        <v>0</v>
      </c>
      <c r="W3668" s="426">
        <f t="shared" si="1055"/>
        <v>0</v>
      </c>
      <c r="X3668" s="313">
        <f t="shared" si="1053"/>
        <v>0</v>
      </c>
    </row>
    <row r="3669" spans="2:24" ht="18.600000000000001" hidden="1" thickBot="1">
      <c r="B3669" s="173"/>
      <c r="C3669" s="144">
        <v>4201</v>
      </c>
      <c r="D3669" s="138" t="s">
        <v>250</v>
      </c>
      <c r="E3669" s="702"/>
      <c r="F3669" s="449"/>
      <c r="G3669" s="245"/>
      <c r="H3669" s="245"/>
      <c r="I3669" s="476">
        <f t="shared" ref="I3669:I3674" si="1056">F3669+G3669+H3669</f>
        <v>0</v>
      </c>
      <c r="J3669" s="243" t="str">
        <f t="shared" si="1052"/>
        <v/>
      </c>
      <c r="K3669" s="244"/>
      <c r="L3669" s="423"/>
      <c r="M3669" s="252"/>
      <c r="N3669" s="315">
        <f t="shared" ref="N3669:N3674" si="1057">I3669</f>
        <v>0</v>
      </c>
      <c r="O3669" s="424">
        <f t="shared" ref="O3669:O3674" si="1058">L3669+M3669-N3669</f>
        <v>0</v>
      </c>
      <c r="P3669" s="244"/>
      <c r="Q3669" s="423"/>
      <c r="R3669" s="252"/>
      <c r="S3669" s="429">
        <f t="shared" ref="S3669:S3674" si="1059">+IF(+(L3669+M3669)&gt;=I3669,+M3669,+(+I3669-L3669))</f>
        <v>0</v>
      </c>
      <c r="T3669" s="315">
        <f t="shared" ref="T3669:T3674" si="1060">Q3669+R3669-S3669</f>
        <v>0</v>
      </c>
      <c r="U3669" s="252"/>
      <c r="V3669" s="252"/>
      <c r="W3669" s="253"/>
      <c r="X3669" s="313">
        <f t="shared" si="1053"/>
        <v>0</v>
      </c>
    </row>
    <row r="3670" spans="2:24" ht="18.600000000000001" hidden="1" thickBot="1">
      <c r="B3670" s="173"/>
      <c r="C3670" s="137">
        <v>4202</v>
      </c>
      <c r="D3670" s="139" t="s">
        <v>251</v>
      </c>
      <c r="E3670" s="702"/>
      <c r="F3670" s="449"/>
      <c r="G3670" s="245"/>
      <c r="H3670" s="245"/>
      <c r="I3670" s="476">
        <f t="shared" si="1056"/>
        <v>0</v>
      </c>
      <c r="J3670" s="243" t="str">
        <f t="shared" si="1052"/>
        <v/>
      </c>
      <c r="K3670" s="244"/>
      <c r="L3670" s="423"/>
      <c r="M3670" s="252"/>
      <c r="N3670" s="315">
        <f t="shared" si="1057"/>
        <v>0</v>
      </c>
      <c r="O3670" s="424">
        <f t="shared" si="1058"/>
        <v>0</v>
      </c>
      <c r="P3670" s="244"/>
      <c r="Q3670" s="423"/>
      <c r="R3670" s="252"/>
      <c r="S3670" s="429">
        <f t="shared" si="1059"/>
        <v>0</v>
      </c>
      <c r="T3670" s="315">
        <f t="shared" si="1060"/>
        <v>0</v>
      </c>
      <c r="U3670" s="252"/>
      <c r="V3670" s="252"/>
      <c r="W3670" s="253"/>
      <c r="X3670" s="313">
        <f t="shared" si="1053"/>
        <v>0</v>
      </c>
    </row>
    <row r="3671" spans="2:24" ht="18.600000000000001" hidden="1" thickBot="1">
      <c r="B3671" s="173"/>
      <c r="C3671" s="137">
        <v>4214</v>
      </c>
      <c r="D3671" s="139" t="s">
        <v>252</v>
      </c>
      <c r="E3671" s="702"/>
      <c r="F3671" s="449"/>
      <c r="G3671" s="245"/>
      <c r="H3671" s="245"/>
      <c r="I3671" s="476">
        <f t="shared" si="1056"/>
        <v>0</v>
      </c>
      <c r="J3671" s="243" t="str">
        <f t="shared" si="1052"/>
        <v/>
      </c>
      <c r="K3671" s="244"/>
      <c r="L3671" s="423"/>
      <c r="M3671" s="252"/>
      <c r="N3671" s="315">
        <f t="shared" si="1057"/>
        <v>0</v>
      </c>
      <c r="O3671" s="424">
        <f t="shared" si="1058"/>
        <v>0</v>
      </c>
      <c r="P3671" s="244"/>
      <c r="Q3671" s="423"/>
      <c r="R3671" s="252"/>
      <c r="S3671" s="429">
        <f t="shared" si="1059"/>
        <v>0</v>
      </c>
      <c r="T3671" s="315">
        <f t="shared" si="1060"/>
        <v>0</v>
      </c>
      <c r="U3671" s="252"/>
      <c r="V3671" s="252"/>
      <c r="W3671" s="253"/>
      <c r="X3671" s="313">
        <f t="shared" si="1053"/>
        <v>0</v>
      </c>
    </row>
    <row r="3672" spans="2:24" ht="18.600000000000001" hidden="1" thickBot="1">
      <c r="B3672" s="173"/>
      <c r="C3672" s="137">
        <v>4217</v>
      </c>
      <c r="D3672" s="139" t="s">
        <v>253</v>
      </c>
      <c r="E3672" s="702"/>
      <c r="F3672" s="449"/>
      <c r="G3672" s="245"/>
      <c r="H3672" s="245"/>
      <c r="I3672" s="476">
        <f t="shared" si="1056"/>
        <v>0</v>
      </c>
      <c r="J3672" s="243" t="str">
        <f t="shared" si="1052"/>
        <v/>
      </c>
      <c r="K3672" s="244"/>
      <c r="L3672" s="423"/>
      <c r="M3672" s="252"/>
      <c r="N3672" s="315">
        <f t="shared" si="1057"/>
        <v>0</v>
      </c>
      <c r="O3672" s="424">
        <f t="shared" si="1058"/>
        <v>0</v>
      </c>
      <c r="P3672" s="244"/>
      <c r="Q3672" s="423"/>
      <c r="R3672" s="252"/>
      <c r="S3672" s="429">
        <f t="shared" si="1059"/>
        <v>0</v>
      </c>
      <c r="T3672" s="315">
        <f t="shared" si="1060"/>
        <v>0</v>
      </c>
      <c r="U3672" s="252"/>
      <c r="V3672" s="252"/>
      <c r="W3672" s="253"/>
      <c r="X3672" s="313">
        <f t="shared" si="1053"/>
        <v>0</v>
      </c>
    </row>
    <row r="3673" spans="2:24" ht="18.600000000000001" hidden="1" thickBot="1">
      <c r="B3673" s="173"/>
      <c r="C3673" s="137">
        <v>4218</v>
      </c>
      <c r="D3673" s="145" t="s">
        <v>254</v>
      </c>
      <c r="E3673" s="702"/>
      <c r="F3673" s="449"/>
      <c r="G3673" s="245"/>
      <c r="H3673" s="245"/>
      <c r="I3673" s="476">
        <f t="shared" si="1056"/>
        <v>0</v>
      </c>
      <c r="J3673" s="243" t="str">
        <f t="shared" si="1052"/>
        <v/>
      </c>
      <c r="K3673" s="244"/>
      <c r="L3673" s="423"/>
      <c r="M3673" s="252"/>
      <c r="N3673" s="315">
        <f t="shared" si="1057"/>
        <v>0</v>
      </c>
      <c r="O3673" s="424">
        <f t="shared" si="1058"/>
        <v>0</v>
      </c>
      <c r="P3673" s="244"/>
      <c r="Q3673" s="423"/>
      <c r="R3673" s="252"/>
      <c r="S3673" s="429">
        <f t="shared" si="1059"/>
        <v>0</v>
      </c>
      <c r="T3673" s="315">
        <f t="shared" si="1060"/>
        <v>0</v>
      </c>
      <c r="U3673" s="252"/>
      <c r="V3673" s="252"/>
      <c r="W3673" s="253"/>
      <c r="X3673" s="313">
        <f t="shared" si="1053"/>
        <v>0</v>
      </c>
    </row>
    <row r="3674" spans="2:24" ht="18.600000000000001" hidden="1" thickBot="1">
      <c r="B3674" s="173"/>
      <c r="C3674" s="137">
        <v>4219</v>
      </c>
      <c r="D3674" s="156" t="s">
        <v>255</v>
      </c>
      <c r="E3674" s="702"/>
      <c r="F3674" s="449"/>
      <c r="G3674" s="245"/>
      <c r="H3674" s="245"/>
      <c r="I3674" s="476">
        <f t="shared" si="1056"/>
        <v>0</v>
      </c>
      <c r="J3674" s="243" t="str">
        <f t="shared" si="1052"/>
        <v/>
      </c>
      <c r="K3674" s="244"/>
      <c r="L3674" s="423"/>
      <c r="M3674" s="252"/>
      <c r="N3674" s="315">
        <f t="shared" si="1057"/>
        <v>0</v>
      </c>
      <c r="O3674" s="424">
        <f t="shared" si="1058"/>
        <v>0</v>
      </c>
      <c r="P3674" s="244"/>
      <c r="Q3674" s="423"/>
      <c r="R3674" s="252"/>
      <c r="S3674" s="429">
        <f t="shared" si="1059"/>
        <v>0</v>
      </c>
      <c r="T3674" s="315">
        <f t="shared" si="1060"/>
        <v>0</v>
      </c>
      <c r="U3674" s="252"/>
      <c r="V3674" s="252"/>
      <c r="W3674" s="253"/>
      <c r="X3674" s="313">
        <f t="shared" si="1053"/>
        <v>0</v>
      </c>
    </row>
    <row r="3675" spans="2:24" ht="18.600000000000001" hidden="1" thickBot="1">
      <c r="B3675" s="684">
        <v>4300</v>
      </c>
      <c r="C3675" s="946" t="s">
        <v>1683</v>
      </c>
      <c r="D3675" s="946"/>
      <c r="E3675" s="685"/>
      <c r="F3675" s="686">
        <f>SUM(F3676:F3678)</f>
        <v>0</v>
      </c>
      <c r="G3675" s="687">
        <f>SUM(G3676:G3678)</f>
        <v>0</v>
      </c>
      <c r="H3675" s="687">
        <f>SUM(H3676:H3678)</f>
        <v>0</v>
      </c>
      <c r="I3675" s="687">
        <f>SUM(I3676:I3678)</f>
        <v>0</v>
      </c>
      <c r="J3675" s="243" t="str">
        <f t="shared" si="1052"/>
        <v/>
      </c>
      <c r="K3675" s="244"/>
      <c r="L3675" s="316">
        <f>SUM(L3676:L3678)</f>
        <v>0</v>
      </c>
      <c r="M3675" s="317">
        <f>SUM(M3676:M3678)</f>
        <v>0</v>
      </c>
      <c r="N3675" s="425">
        <f>SUM(N3676:N3678)</f>
        <v>0</v>
      </c>
      <c r="O3675" s="426">
        <f>SUM(O3676:O3678)</f>
        <v>0</v>
      </c>
      <c r="P3675" s="244"/>
      <c r="Q3675" s="316">
        <f t="shared" ref="Q3675:W3675" si="1061">SUM(Q3676:Q3678)</f>
        <v>0</v>
      </c>
      <c r="R3675" s="317">
        <f t="shared" si="1061"/>
        <v>0</v>
      </c>
      <c r="S3675" s="317">
        <f t="shared" si="1061"/>
        <v>0</v>
      </c>
      <c r="T3675" s="317">
        <f t="shared" si="1061"/>
        <v>0</v>
      </c>
      <c r="U3675" s="317">
        <f t="shared" si="1061"/>
        <v>0</v>
      </c>
      <c r="V3675" s="317">
        <f t="shared" si="1061"/>
        <v>0</v>
      </c>
      <c r="W3675" s="426">
        <f t="shared" si="1061"/>
        <v>0</v>
      </c>
      <c r="X3675" s="313">
        <f t="shared" si="1053"/>
        <v>0</v>
      </c>
    </row>
    <row r="3676" spans="2:24" ht="18.600000000000001" hidden="1" thickBot="1">
      <c r="B3676" s="173"/>
      <c r="C3676" s="144">
        <v>4301</v>
      </c>
      <c r="D3676" s="163" t="s">
        <v>256</v>
      </c>
      <c r="E3676" s="702"/>
      <c r="F3676" s="449"/>
      <c r="G3676" s="245"/>
      <c r="H3676" s="245"/>
      <c r="I3676" s="476">
        <f t="shared" ref="I3676:I3681" si="1062">F3676+G3676+H3676</f>
        <v>0</v>
      </c>
      <c r="J3676" s="243" t="str">
        <f t="shared" si="1052"/>
        <v/>
      </c>
      <c r="K3676" s="244"/>
      <c r="L3676" s="423"/>
      <c r="M3676" s="252"/>
      <c r="N3676" s="315">
        <f t="shared" ref="N3676:N3681" si="1063">I3676</f>
        <v>0</v>
      </c>
      <c r="O3676" s="424">
        <f t="shared" ref="O3676:O3681" si="1064">L3676+M3676-N3676</f>
        <v>0</v>
      </c>
      <c r="P3676" s="244"/>
      <c r="Q3676" s="423"/>
      <c r="R3676" s="252"/>
      <c r="S3676" s="429">
        <f t="shared" ref="S3676:S3681" si="1065">+IF(+(L3676+M3676)&gt;=I3676,+M3676,+(+I3676-L3676))</f>
        <v>0</v>
      </c>
      <c r="T3676" s="315">
        <f t="shared" ref="T3676:T3681" si="1066">Q3676+R3676-S3676</f>
        <v>0</v>
      </c>
      <c r="U3676" s="252"/>
      <c r="V3676" s="252"/>
      <c r="W3676" s="253"/>
      <c r="X3676" s="313">
        <f t="shared" si="1053"/>
        <v>0</v>
      </c>
    </row>
    <row r="3677" spans="2:24" ht="18.600000000000001" hidden="1" thickBot="1">
      <c r="B3677" s="173"/>
      <c r="C3677" s="137">
        <v>4302</v>
      </c>
      <c r="D3677" s="139" t="s">
        <v>1061</v>
      </c>
      <c r="E3677" s="702"/>
      <c r="F3677" s="449"/>
      <c r="G3677" s="245"/>
      <c r="H3677" s="245"/>
      <c r="I3677" s="476">
        <f t="shared" si="1062"/>
        <v>0</v>
      </c>
      <c r="J3677" s="243" t="str">
        <f t="shared" si="1052"/>
        <v/>
      </c>
      <c r="K3677" s="244"/>
      <c r="L3677" s="423"/>
      <c r="M3677" s="252"/>
      <c r="N3677" s="315">
        <f t="shared" si="1063"/>
        <v>0</v>
      </c>
      <c r="O3677" s="424">
        <f t="shared" si="1064"/>
        <v>0</v>
      </c>
      <c r="P3677" s="244"/>
      <c r="Q3677" s="423"/>
      <c r="R3677" s="252"/>
      <c r="S3677" s="429">
        <f t="shared" si="1065"/>
        <v>0</v>
      </c>
      <c r="T3677" s="315">
        <f t="shared" si="1066"/>
        <v>0</v>
      </c>
      <c r="U3677" s="252"/>
      <c r="V3677" s="252"/>
      <c r="W3677" s="253"/>
      <c r="X3677" s="313">
        <f t="shared" si="1053"/>
        <v>0</v>
      </c>
    </row>
    <row r="3678" spans="2:24" ht="18.600000000000001" hidden="1" thickBot="1">
      <c r="B3678" s="173"/>
      <c r="C3678" s="142">
        <v>4309</v>
      </c>
      <c r="D3678" s="148" t="s">
        <v>258</v>
      </c>
      <c r="E3678" s="702"/>
      <c r="F3678" s="449"/>
      <c r="G3678" s="245"/>
      <c r="H3678" s="245"/>
      <c r="I3678" s="476">
        <f t="shared" si="1062"/>
        <v>0</v>
      </c>
      <c r="J3678" s="243" t="str">
        <f t="shared" si="1052"/>
        <v/>
      </c>
      <c r="K3678" s="244"/>
      <c r="L3678" s="423"/>
      <c r="M3678" s="252"/>
      <c r="N3678" s="315">
        <f t="shared" si="1063"/>
        <v>0</v>
      </c>
      <c r="O3678" s="424">
        <f t="shared" si="1064"/>
        <v>0</v>
      </c>
      <c r="P3678" s="244"/>
      <c r="Q3678" s="423"/>
      <c r="R3678" s="252"/>
      <c r="S3678" s="429">
        <f t="shared" si="1065"/>
        <v>0</v>
      </c>
      <c r="T3678" s="315">
        <f t="shared" si="1066"/>
        <v>0</v>
      </c>
      <c r="U3678" s="252"/>
      <c r="V3678" s="252"/>
      <c r="W3678" s="253"/>
      <c r="X3678" s="313">
        <f t="shared" si="1053"/>
        <v>0</v>
      </c>
    </row>
    <row r="3679" spans="2:24" ht="18.600000000000001" hidden="1" thickBot="1">
      <c r="B3679" s="684">
        <v>4400</v>
      </c>
      <c r="C3679" s="949" t="s">
        <v>1684</v>
      </c>
      <c r="D3679" s="949"/>
      <c r="E3679" s="685"/>
      <c r="F3679" s="688"/>
      <c r="G3679" s="689"/>
      <c r="H3679" s="689"/>
      <c r="I3679" s="690">
        <f t="shared" si="1062"/>
        <v>0</v>
      </c>
      <c r="J3679" s="243" t="str">
        <f t="shared" si="1052"/>
        <v/>
      </c>
      <c r="K3679" s="244"/>
      <c r="L3679" s="428"/>
      <c r="M3679" s="254"/>
      <c r="N3679" s="317">
        <f t="shared" si="1063"/>
        <v>0</v>
      </c>
      <c r="O3679" s="424">
        <f t="shared" si="1064"/>
        <v>0</v>
      </c>
      <c r="P3679" s="244"/>
      <c r="Q3679" s="428"/>
      <c r="R3679" s="254"/>
      <c r="S3679" s="429">
        <f t="shared" si="1065"/>
        <v>0</v>
      </c>
      <c r="T3679" s="315">
        <f t="shared" si="1066"/>
        <v>0</v>
      </c>
      <c r="U3679" s="254"/>
      <c r="V3679" s="254"/>
      <c r="W3679" s="253"/>
      <c r="X3679" s="313">
        <f t="shared" si="1053"/>
        <v>0</v>
      </c>
    </row>
    <row r="3680" spans="2:24" ht="18.600000000000001" hidden="1" thickBot="1">
      <c r="B3680" s="684">
        <v>4500</v>
      </c>
      <c r="C3680" s="951" t="s">
        <v>1685</v>
      </c>
      <c r="D3680" s="951"/>
      <c r="E3680" s="685"/>
      <c r="F3680" s="688"/>
      <c r="G3680" s="689"/>
      <c r="H3680" s="689"/>
      <c r="I3680" s="690">
        <f t="shared" si="1062"/>
        <v>0</v>
      </c>
      <c r="J3680" s="243" t="str">
        <f t="shared" si="1052"/>
        <v/>
      </c>
      <c r="K3680" s="244"/>
      <c r="L3680" s="428"/>
      <c r="M3680" s="254"/>
      <c r="N3680" s="317">
        <f t="shared" si="1063"/>
        <v>0</v>
      </c>
      <c r="O3680" s="424">
        <f t="shared" si="1064"/>
        <v>0</v>
      </c>
      <c r="P3680" s="244"/>
      <c r="Q3680" s="428"/>
      <c r="R3680" s="254"/>
      <c r="S3680" s="429">
        <f t="shared" si="1065"/>
        <v>0</v>
      </c>
      <c r="T3680" s="315">
        <f t="shared" si="1066"/>
        <v>0</v>
      </c>
      <c r="U3680" s="254"/>
      <c r="V3680" s="254"/>
      <c r="W3680" s="253"/>
      <c r="X3680" s="313">
        <f t="shared" si="1053"/>
        <v>0</v>
      </c>
    </row>
    <row r="3681" spans="2:24" ht="18.600000000000001" thickBot="1">
      <c r="B3681" s="684">
        <v>4600</v>
      </c>
      <c r="C3681" s="952" t="s">
        <v>259</v>
      </c>
      <c r="D3681" s="953"/>
      <c r="E3681" s="685"/>
      <c r="F3681" s="688"/>
      <c r="G3681" s="689">
        <v>1000</v>
      </c>
      <c r="H3681" s="689"/>
      <c r="I3681" s="690">
        <f t="shared" si="1062"/>
        <v>1000</v>
      </c>
      <c r="J3681" s="243">
        <f t="shared" si="1052"/>
        <v>1</v>
      </c>
      <c r="K3681" s="244"/>
      <c r="L3681" s="428"/>
      <c r="M3681" s="254"/>
      <c r="N3681" s="317">
        <f t="shared" si="1063"/>
        <v>1000</v>
      </c>
      <c r="O3681" s="424">
        <f t="shared" si="1064"/>
        <v>-1000</v>
      </c>
      <c r="P3681" s="244"/>
      <c r="Q3681" s="428"/>
      <c r="R3681" s="254"/>
      <c r="S3681" s="429">
        <f t="shared" si="1065"/>
        <v>1000</v>
      </c>
      <c r="T3681" s="315">
        <f t="shared" si="1066"/>
        <v>-1000</v>
      </c>
      <c r="U3681" s="254"/>
      <c r="V3681" s="254"/>
      <c r="W3681" s="253"/>
      <c r="X3681" s="313">
        <f t="shared" si="1053"/>
        <v>-1000</v>
      </c>
    </row>
    <row r="3682" spans="2:24" ht="18.600000000000001" hidden="1" thickBot="1">
      <c r="B3682" s="684">
        <v>4900</v>
      </c>
      <c r="C3682" s="948" t="s">
        <v>289</v>
      </c>
      <c r="D3682" s="948"/>
      <c r="E3682" s="685"/>
      <c r="F3682" s="686">
        <f>+F3683+F3684</f>
        <v>0</v>
      </c>
      <c r="G3682" s="687">
        <f>+G3683+G3684</f>
        <v>0</v>
      </c>
      <c r="H3682" s="687">
        <f>+H3683+H3684</f>
        <v>0</v>
      </c>
      <c r="I3682" s="687">
        <f>+I3683+I3684</f>
        <v>0</v>
      </c>
      <c r="J3682" s="243" t="str">
        <f t="shared" si="1052"/>
        <v/>
      </c>
      <c r="K3682" s="244"/>
      <c r="L3682" s="663"/>
      <c r="M3682" s="664"/>
      <c r="N3682" s="664"/>
      <c r="O3682" s="710"/>
      <c r="P3682" s="244"/>
      <c r="Q3682" s="663"/>
      <c r="R3682" s="664"/>
      <c r="S3682" s="664"/>
      <c r="T3682" s="664"/>
      <c r="U3682" s="664"/>
      <c r="V3682" s="664"/>
      <c r="W3682" s="710"/>
      <c r="X3682" s="313">
        <f t="shared" si="1053"/>
        <v>0</v>
      </c>
    </row>
    <row r="3683" spans="2:24" ht="18.600000000000001" hidden="1" thickBot="1">
      <c r="B3683" s="173"/>
      <c r="C3683" s="144">
        <v>4901</v>
      </c>
      <c r="D3683" s="174" t="s">
        <v>290</v>
      </c>
      <c r="E3683" s="702"/>
      <c r="F3683" s="449"/>
      <c r="G3683" s="245"/>
      <c r="H3683" s="245"/>
      <c r="I3683" s="476">
        <f>F3683+G3683+H3683</f>
        <v>0</v>
      </c>
      <c r="J3683" s="243" t="str">
        <f t="shared" si="1052"/>
        <v/>
      </c>
      <c r="K3683" s="244"/>
      <c r="L3683" s="661"/>
      <c r="M3683" s="665"/>
      <c r="N3683" s="665"/>
      <c r="O3683" s="709"/>
      <c r="P3683" s="244"/>
      <c r="Q3683" s="661"/>
      <c r="R3683" s="665"/>
      <c r="S3683" s="665"/>
      <c r="T3683" s="665"/>
      <c r="U3683" s="665"/>
      <c r="V3683" s="665"/>
      <c r="W3683" s="709"/>
      <c r="X3683" s="313">
        <f t="shared" si="1053"/>
        <v>0</v>
      </c>
    </row>
    <row r="3684" spans="2:24" ht="18.600000000000001" hidden="1" thickBot="1">
      <c r="B3684" s="173"/>
      <c r="C3684" s="142">
        <v>4902</v>
      </c>
      <c r="D3684" s="148" t="s">
        <v>291</v>
      </c>
      <c r="E3684" s="702"/>
      <c r="F3684" s="449"/>
      <c r="G3684" s="245"/>
      <c r="H3684" s="245"/>
      <c r="I3684" s="476">
        <f>F3684+G3684+H3684</f>
        <v>0</v>
      </c>
      <c r="J3684" s="243" t="str">
        <f t="shared" si="1052"/>
        <v/>
      </c>
      <c r="K3684" s="244"/>
      <c r="L3684" s="661"/>
      <c r="M3684" s="665"/>
      <c r="N3684" s="665"/>
      <c r="O3684" s="709"/>
      <c r="P3684" s="244"/>
      <c r="Q3684" s="661"/>
      <c r="R3684" s="665"/>
      <c r="S3684" s="665"/>
      <c r="T3684" s="665"/>
      <c r="U3684" s="665"/>
      <c r="V3684" s="665"/>
      <c r="W3684" s="709"/>
      <c r="X3684" s="313">
        <f t="shared" si="1053"/>
        <v>0</v>
      </c>
    </row>
    <row r="3685" spans="2:24" ht="18.600000000000001" hidden="1" thickBot="1">
      <c r="B3685" s="691">
        <v>5100</v>
      </c>
      <c r="C3685" s="963" t="s">
        <v>260</v>
      </c>
      <c r="D3685" s="963"/>
      <c r="E3685" s="692"/>
      <c r="F3685" s="693"/>
      <c r="G3685" s="694"/>
      <c r="H3685" s="694"/>
      <c r="I3685" s="690">
        <f>F3685+G3685+H3685</f>
        <v>0</v>
      </c>
      <c r="J3685" s="243" t="str">
        <f t="shared" si="1052"/>
        <v/>
      </c>
      <c r="K3685" s="244"/>
      <c r="L3685" s="430"/>
      <c r="M3685" s="431"/>
      <c r="N3685" s="327">
        <f>I3685</f>
        <v>0</v>
      </c>
      <c r="O3685" s="424">
        <f>L3685+M3685-N3685</f>
        <v>0</v>
      </c>
      <c r="P3685" s="244"/>
      <c r="Q3685" s="430"/>
      <c r="R3685" s="431"/>
      <c r="S3685" s="429">
        <f>+IF(+(L3685+M3685)&gt;=I3685,+M3685,+(+I3685-L3685))</f>
        <v>0</v>
      </c>
      <c r="T3685" s="315">
        <f>Q3685+R3685-S3685</f>
        <v>0</v>
      </c>
      <c r="U3685" s="431"/>
      <c r="V3685" s="431"/>
      <c r="W3685" s="253"/>
      <c r="X3685" s="313">
        <f t="shared" si="1053"/>
        <v>0</v>
      </c>
    </row>
    <row r="3686" spans="2:24" ht="18.600000000000001" hidden="1" thickBot="1">
      <c r="B3686" s="691">
        <v>5200</v>
      </c>
      <c r="C3686" s="947" t="s">
        <v>261</v>
      </c>
      <c r="D3686" s="947"/>
      <c r="E3686" s="692"/>
      <c r="F3686" s="695">
        <f>SUM(F3687:F3693)</f>
        <v>0</v>
      </c>
      <c r="G3686" s="696">
        <f>SUM(G3687:G3693)</f>
        <v>0</v>
      </c>
      <c r="H3686" s="696">
        <f>SUM(H3687:H3693)</f>
        <v>0</v>
      </c>
      <c r="I3686" s="696">
        <f>SUM(I3687:I3693)</f>
        <v>0</v>
      </c>
      <c r="J3686" s="243" t="str">
        <f t="shared" si="1052"/>
        <v/>
      </c>
      <c r="K3686" s="244"/>
      <c r="L3686" s="326">
        <f>SUM(L3687:L3693)</f>
        <v>0</v>
      </c>
      <c r="M3686" s="327">
        <f>SUM(M3687:M3693)</f>
        <v>0</v>
      </c>
      <c r="N3686" s="432">
        <f>SUM(N3687:N3693)</f>
        <v>0</v>
      </c>
      <c r="O3686" s="433">
        <f>SUM(O3687:O3693)</f>
        <v>0</v>
      </c>
      <c r="P3686" s="244"/>
      <c r="Q3686" s="326">
        <f t="shared" ref="Q3686:W3686" si="1067">SUM(Q3687:Q3693)</f>
        <v>0</v>
      </c>
      <c r="R3686" s="327">
        <f t="shared" si="1067"/>
        <v>0</v>
      </c>
      <c r="S3686" s="327">
        <f t="shared" si="1067"/>
        <v>0</v>
      </c>
      <c r="T3686" s="327">
        <f t="shared" si="1067"/>
        <v>0</v>
      </c>
      <c r="U3686" s="327">
        <f t="shared" si="1067"/>
        <v>0</v>
      </c>
      <c r="V3686" s="327">
        <f t="shared" si="1067"/>
        <v>0</v>
      </c>
      <c r="W3686" s="433">
        <f t="shared" si="1067"/>
        <v>0</v>
      </c>
      <c r="X3686" s="313">
        <f t="shared" si="1053"/>
        <v>0</v>
      </c>
    </row>
    <row r="3687" spans="2:24" ht="18.600000000000001" hidden="1" thickBot="1">
      <c r="B3687" s="175"/>
      <c r="C3687" s="176">
        <v>5201</v>
      </c>
      <c r="D3687" s="177" t="s">
        <v>262</v>
      </c>
      <c r="E3687" s="703"/>
      <c r="F3687" s="473"/>
      <c r="G3687" s="434"/>
      <c r="H3687" s="434"/>
      <c r="I3687" s="476">
        <f t="shared" ref="I3687:I3693" si="1068">F3687+G3687+H3687</f>
        <v>0</v>
      </c>
      <c r="J3687" s="243" t="str">
        <f t="shared" si="1052"/>
        <v/>
      </c>
      <c r="K3687" s="244"/>
      <c r="L3687" s="435"/>
      <c r="M3687" s="436"/>
      <c r="N3687" s="330">
        <f t="shared" ref="N3687:N3693" si="1069">I3687</f>
        <v>0</v>
      </c>
      <c r="O3687" s="424">
        <f t="shared" ref="O3687:O3693" si="1070">L3687+M3687-N3687</f>
        <v>0</v>
      </c>
      <c r="P3687" s="244"/>
      <c r="Q3687" s="435"/>
      <c r="R3687" s="436"/>
      <c r="S3687" s="429">
        <f t="shared" ref="S3687:S3693" si="1071">+IF(+(L3687+M3687)&gt;=I3687,+M3687,+(+I3687-L3687))</f>
        <v>0</v>
      </c>
      <c r="T3687" s="315">
        <f t="shared" ref="T3687:T3693" si="1072">Q3687+R3687-S3687</f>
        <v>0</v>
      </c>
      <c r="U3687" s="436"/>
      <c r="V3687" s="436"/>
      <c r="W3687" s="253"/>
      <c r="X3687" s="313">
        <f t="shared" si="1053"/>
        <v>0</v>
      </c>
    </row>
    <row r="3688" spans="2:24" ht="18.600000000000001" hidden="1" thickBot="1">
      <c r="B3688" s="175"/>
      <c r="C3688" s="178">
        <v>5202</v>
      </c>
      <c r="D3688" s="179" t="s">
        <v>263</v>
      </c>
      <c r="E3688" s="703"/>
      <c r="F3688" s="473"/>
      <c r="G3688" s="434"/>
      <c r="H3688" s="434"/>
      <c r="I3688" s="476">
        <f t="shared" si="1068"/>
        <v>0</v>
      </c>
      <c r="J3688" s="243" t="str">
        <f t="shared" si="1052"/>
        <v/>
      </c>
      <c r="K3688" s="244"/>
      <c r="L3688" s="435"/>
      <c r="M3688" s="436"/>
      <c r="N3688" s="330">
        <f t="shared" si="1069"/>
        <v>0</v>
      </c>
      <c r="O3688" s="424">
        <f t="shared" si="1070"/>
        <v>0</v>
      </c>
      <c r="P3688" s="244"/>
      <c r="Q3688" s="435"/>
      <c r="R3688" s="436"/>
      <c r="S3688" s="429">
        <f t="shared" si="1071"/>
        <v>0</v>
      </c>
      <c r="T3688" s="315">
        <f t="shared" si="1072"/>
        <v>0</v>
      </c>
      <c r="U3688" s="436"/>
      <c r="V3688" s="436"/>
      <c r="W3688" s="253"/>
      <c r="X3688" s="313">
        <f t="shared" si="1053"/>
        <v>0</v>
      </c>
    </row>
    <row r="3689" spans="2:24" ht="18.600000000000001" hidden="1" thickBot="1">
      <c r="B3689" s="175"/>
      <c r="C3689" s="178">
        <v>5203</v>
      </c>
      <c r="D3689" s="179" t="s">
        <v>923</v>
      </c>
      <c r="E3689" s="703"/>
      <c r="F3689" s="473"/>
      <c r="G3689" s="434"/>
      <c r="H3689" s="434"/>
      <c r="I3689" s="476">
        <f t="shared" si="1068"/>
        <v>0</v>
      </c>
      <c r="J3689" s="243" t="str">
        <f t="shared" si="1052"/>
        <v/>
      </c>
      <c r="K3689" s="244"/>
      <c r="L3689" s="435"/>
      <c r="M3689" s="436"/>
      <c r="N3689" s="330">
        <f t="shared" si="1069"/>
        <v>0</v>
      </c>
      <c r="O3689" s="424">
        <f t="shared" si="1070"/>
        <v>0</v>
      </c>
      <c r="P3689" s="244"/>
      <c r="Q3689" s="435"/>
      <c r="R3689" s="436"/>
      <c r="S3689" s="429">
        <f t="shared" si="1071"/>
        <v>0</v>
      </c>
      <c r="T3689" s="315">
        <f t="shared" si="1072"/>
        <v>0</v>
      </c>
      <c r="U3689" s="436"/>
      <c r="V3689" s="436"/>
      <c r="W3689" s="253"/>
      <c r="X3689" s="313">
        <f t="shared" si="1053"/>
        <v>0</v>
      </c>
    </row>
    <row r="3690" spans="2:24" ht="18.600000000000001" hidden="1" thickBot="1">
      <c r="B3690" s="175"/>
      <c r="C3690" s="178">
        <v>5204</v>
      </c>
      <c r="D3690" s="179" t="s">
        <v>924</v>
      </c>
      <c r="E3690" s="703"/>
      <c r="F3690" s="473"/>
      <c r="G3690" s="434"/>
      <c r="H3690" s="434"/>
      <c r="I3690" s="476">
        <f t="shared" si="1068"/>
        <v>0</v>
      </c>
      <c r="J3690" s="243" t="str">
        <f t="shared" ref="J3690:J3712" si="1073">(IF($E3690&lt;&gt;0,$J$2,IF($I3690&lt;&gt;0,$J$2,"")))</f>
        <v/>
      </c>
      <c r="K3690" s="244"/>
      <c r="L3690" s="435"/>
      <c r="M3690" s="436"/>
      <c r="N3690" s="330">
        <f t="shared" si="1069"/>
        <v>0</v>
      </c>
      <c r="O3690" s="424">
        <f t="shared" si="1070"/>
        <v>0</v>
      </c>
      <c r="P3690" s="244"/>
      <c r="Q3690" s="435"/>
      <c r="R3690" s="436"/>
      <c r="S3690" s="429">
        <f t="shared" si="1071"/>
        <v>0</v>
      </c>
      <c r="T3690" s="315">
        <f t="shared" si="1072"/>
        <v>0</v>
      </c>
      <c r="U3690" s="436"/>
      <c r="V3690" s="436"/>
      <c r="W3690" s="253"/>
      <c r="X3690" s="313">
        <f t="shared" ref="X3690:X3721" si="1074">T3690-U3690-V3690-W3690</f>
        <v>0</v>
      </c>
    </row>
    <row r="3691" spans="2:24" ht="18.600000000000001" hidden="1" thickBot="1">
      <c r="B3691" s="175"/>
      <c r="C3691" s="178">
        <v>5205</v>
      </c>
      <c r="D3691" s="179" t="s">
        <v>925</v>
      </c>
      <c r="E3691" s="703"/>
      <c r="F3691" s="473"/>
      <c r="G3691" s="434"/>
      <c r="H3691" s="434"/>
      <c r="I3691" s="476">
        <f t="shared" si="1068"/>
        <v>0</v>
      </c>
      <c r="J3691" s="243" t="str">
        <f t="shared" si="1073"/>
        <v/>
      </c>
      <c r="K3691" s="244"/>
      <c r="L3691" s="435"/>
      <c r="M3691" s="436"/>
      <c r="N3691" s="330">
        <f t="shared" si="1069"/>
        <v>0</v>
      </c>
      <c r="O3691" s="424">
        <f t="shared" si="1070"/>
        <v>0</v>
      </c>
      <c r="P3691" s="244"/>
      <c r="Q3691" s="435"/>
      <c r="R3691" s="436"/>
      <c r="S3691" s="429">
        <f t="shared" si="1071"/>
        <v>0</v>
      </c>
      <c r="T3691" s="315">
        <f t="shared" si="1072"/>
        <v>0</v>
      </c>
      <c r="U3691" s="436"/>
      <c r="V3691" s="436"/>
      <c r="W3691" s="253"/>
      <c r="X3691" s="313">
        <f t="shared" si="1074"/>
        <v>0</v>
      </c>
    </row>
    <row r="3692" spans="2:24" ht="18.600000000000001" hidden="1" thickBot="1">
      <c r="B3692" s="175"/>
      <c r="C3692" s="178">
        <v>5206</v>
      </c>
      <c r="D3692" s="179" t="s">
        <v>926</v>
      </c>
      <c r="E3692" s="703"/>
      <c r="F3692" s="473"/>
      <c r="G3692" s="434"/>
      <c r="H3692" s="434"/>
      <c r="I3692" s="476">
        <f t="shared" si="1068"/>
        <v>0</v>
      </c>
      <c r="J3692" s="243" t="str">
        <f t="shared" si="1073"/>
        <v/>
      </c>
      <c r="K3692" s="244"/>
      <c r="L3692" s="435"/>
      <c r="M3692" s="436"/>
      <c r="N3692" s="330">
        <f t="shared" si="1069"/>
        <v>0</v>
      </c>
      <c r="O3692" s="424">
        <f t="shared" si="1070"/>
        <v>0</v>
      </c>
      <c r="P3692" s="244"/>
      <c r="Q3692" s="435"/>
      <c r="R3692" s="436"/>
      <c r="S3692" s="429">
        <f t="shared" si="1071"/>
        <v>0</v>
      </c>
      <c r="T3692" s="315">
        <f t="shared" si="1072"/>
        <v>0</v>
      </c>
      <c r="U3692" s="436"/>
      <c r="V3692" s="436"/>
      <c r="W3692" s="253"/>
      <c r="X3692" s="313">
        <f t="shared" si="1074"/>
        <v>0</v>
      </c>
    </row>
    <row r="3693" spans="2:24" ht="18.600000000000001" hidden="1" thickBot="1">
      <c r="B3693" s="175"/>
      <c r="C3693" s="180">
        <v>5219</v>
      </c>
      <c r="D3693" s="181" t="s">
        <v>927</v>
      </c>
      <c r="E3693" s="703"/>
      <c r="F3693" s="473"/>
      <c r="G3693" s="434"/>
      <c r="H3693" s="434"/>
      <c r="I3693" s="476">
        <f t="shared" si="1068"/>
        <v>0</v>
      </c>
      <c r="J3693" s="243" t="str">
        <f t="shared" si="1073"/>
        <v/>
      </c>
      <c r="K3693" s="244"/>
      <c r="L3693" s="435"/>
      <c r="M3693" s="436"/>
      <c r="N3693" s="330">
        <f t="shared" si="1069"/>
        <v>0</v>
      </c>
      <c r="O3693" s="424">
        <f t="shared" si="1070"/>
        <v>0</v>
      </c>
      <c r="P3693" s="244"/>
      <c r="Q3693" s="435"/>
      <c r="R3693" s="436"/>
      <c r="S3693" s="429">
        <f t="shared" si="1071"/>
        <v>0</v>
      </c>
      <c r="T3693" s="315">
        <f t="shared" si="1072"/>
        <v>0</v>
      </c>
      <c r="U3693" s="436"/>
      <c r="V3693" s="436"/>
      <c r="W3693" s="253"/>
      <c r="X3693" s="313">
        <f t="shared" si="1074"/>
        <v>0</v>
      </c>
    </row>
    <row r="3694" spans="2:24" ht="18.600000000000001" hidden="1" thickBot="1">
      <c r="B3694" s="691">
        <v>5300</v>
      </c>
      <c r="C3694" s="954" t="s">
        <v>928</v>
      </c>
      <c r="D3694" s="954"/>
      <c r="E3694" s="692"/>
      <c r="F3694" s="695">
        <f>SUM(F3695:F3696)</f>
        <v>0</v>
      </c>
      <c r="G3694" s="696">
        <f>SUM(G3695:G3696)</f>
        <v>0</v>
      </c>
      <c r="H3694" s="696">
        <f>SUM(H3695:H3696)</f>
        <v>0</v>
      </c>
      <c r="I3694" s="696">
        <f>SUM(I3695:I3696)</f>
        <v>0</v>
      </c>
      <c r="J3694" s="243" t="str">
        <f t="shared" si="1073"/>
        <v/>
      </c>
      <c r="K3694" s="244"/>
      <c r="L3694" s="326">
        <f>SUM(L3695:L3696)</f>
        <v>0</v>
      </c>
      <c r="M3694" s="327">
        <f>SUM(M3695:M3696)</f>
        <v>0</v>
      </c>
      <c r="N3694" s="432">
        <f>SUM(N3695:N3696)</f>
        <v>0</v>
      </c>
      <c r="O3694" s="433">
        <f>SUM(O3695:O3696)</f>
        <v>0</v>
      </c>
      <c r="P3694" s="244"/>
      <c r="Q3694" s="326">
        <f t="shared" ref="Q3694:W3694" si="1075">SUM(Q3695:Q3696)</f>
        <v>0</v>
      </c>
      <c r="R3694" s="327">
        <f t="shared" si="1075"/>
        <v>0</v>
      </c>
      <c r="S3694" s="327">
        <f t="shared" si="1075"/>
        <v>0</v>
      </c>
      <c r="T3694" s="327">
        <f t="shared" si="1075"/>
        <v>0</v>
      </c>
      <c r="U3694" s="327">
        <f t="shared" si="1075"/>
        <v>0</v>
      </c>
      <c r="V3694" s="327">
        <f t="shared" si="1075"/>
        <v>0</v>
      </c>
      <c r="W3694" s="433">
        <f t="shared" si="1075"/>
        <v>0</v>
      </c>
      <c r="X3694" s="313">
        <f t="shared" si="1074"/>
        <v>0</v>
      </c>
    </row>
    <row r="3695" spans="2:24" ht="18.600000000000001" hidden="1" thickBot="1">
      <c r="B3695" s="175"/>
      <c r="C3695" s="176">
        <v>5301</v>
      </c>
      <c r="D3695" s="177" t="s">
        <v>1440</v>
      </c>
      <c r="E3695" s="703"/>
      <c r="F3695" s="473"/>
      <c r="G3695" s="434"/>
      <c r="H3695" s="434"/>
      <c r="I3695" s="476">
        <f>F3695+G3695+H3695</f>
        <v>0</v>
      </c>
      <c r="J3695" s="243" t="str">
        <f t="shared" si="1073"/>
        <v/>
      </c>
      <c r="K3695" s="244"/>
      <c r="L3695" s="435"/>
      <c r="M3695" s="436"/>
      <c r="N3695" s="330">
        <f>I3695</f>
        <v>0</v>
      </c>
      <c r="O3695" s="424">
        <f>L3695+M3695-N3695</f>
        <v>0</v>
      </c>
      <c r="P3695" s="244"/>
      <c r="Q3695" s="435"/>
      <c r="R3695" s="436"/>
      <c r="S3695" s="429">
        <f>+IF(+(L3695+M3695)&gt;=I3695,+M3695,+(+I3695-L3695))</f>
        <v>0</v>
      </c>
      <c r="T3695" s="315">
        <f>Q3695+R3695-S3695</f>
        <v>0</v>
      </c>
      <c r="U3695" s="436"/>
      <c r="V3695" s="436"/>
      <c r="W3695" s="253"/>
      <c r="X3695" s="313">
        <f t="shared" si="1074"/>
        <v>0</v>
      </c>
    </row>
    <row r="3696" spans="2:24" ht="18.600000000000001" hidden="1" thickBot="1">
      <c r="B3696" s="175"/>
      <c r="C3696" s="180">
        <v>5309</v>
      </c>
      <c r="D3696" s="181" t="s">
        <v>929</v>
      </c>
      <c r="E3696" s="703"/>
      <c r="F3696" s="473"/>
      <c r="G3696" s="434"/>
      <c r="H3696" s="434"/>
      <c r="I3696" s="476">
        <f>F3696+G3696+H3696</f>
        <v>0</v>
      </c>
      <c r="J3696" s="243" t="str">
        <f t="shared" si="1073"/>
        <v/>
      </c>
      <c r="K3696" s="244"/>
      <c r="L3696" s="435"/>
      <c r="M3696" s="436"/>
      <c r="N3696" s="330">
        <f>I3696</f>
        <v>0</v>
      </c>
      <c r="O3696" s="424">
        <f>L3696+M3696-N3696</f>
        <v>0</v>
      </c>
      <c r="P3696" s="244"/>
      <c r="Q3696" s="435"/>
      <c r="R3696" s="436"/>
      <c r="S3696" s="429">
        <f>+IF(+(L3696+M3696)&gt;=I3696,+M3696,+(+I3696-L3696))</f>
        <v>0</v>
      </c>
      <c r="T3696" s="315">
        <f>Q3696+R3696-S3696</f>
        <v>0</v>
      </c>
      <c r="U3696" s="436"/>
      <c r="V3696" s="436"/>
      <c r="W3696" s="253"/>
      <c r="X3696" s="313">
        <f t="shared" si="1074"/>
        <v>0</v>
      </c>
    </row>
    <row r="3697" spans="2:24" ht="18.600000000000001" hidden="1" thickBot="1">
      <c r="B3697" s="691">
        <v>5400</v>
      </c>
      <c r="C3697" s="963" t="s">
        <v>1010</v>
      </c>
      <c r="D3697" s="963"/>
      <c r="E3697" s="692"/>
      <c r="F3697" s="693"/>
      <c r="G3697" s="694"/>
      <c r="H3697" s="694"/>
      <c r="I3697" s="690">
        <f>F3697+G3697+H3697</f>
        <v>0</v>
      </c>
      <c r="J3697" s="243" t="str">
        <f t="shared" si="1073"/>
        <v/>
      </c>
      <c r="K3697" s="244"/>
      <c r="L3697" s="430"/>
      <c r="M3697" s="431"/>
      <c r="N3697" s="327">
        <f>I3697</f>
        <v>0</v>
      </c>
      <c r="O3697" s="424">
        <f>L3697+M3697-N3697</f>
        <v>0</v>
      </c>
      <c r="P3697" s="244"/>
      <c r="Q3697" s="430"/>
      <c r="R3697" s="431"/>
      <c r="S3697" s="429">
        <f>+IF(+(L3697+M3697)&gt;=I3697,+M3697,+(+I3697-L3697))</f>
        <v>0</v>
      </c>
      <c r="T3697" s="315">
        <f>Q3697+R3697-S3697</f>
        <v>0</v>
      </c>
      <c r="U3697" s="431"/>
      <c r="V3697" s="431"/>
      <c r="W3697" s="253"/>
      <c r="X3697" s="313">
        <f t="shared" si="1074"/>
        <v>0</v>
      </c>
    </row>
    <row r="3698" spans="2:24" ht="18.600000000000001" hidden="1" thickBot="1">
      <c r="B3698" s="684">
        <v>5500</v>
      </c>
      <c r="C3698" s="948" t="s">
        <v>1011</v>
      </c>
      <c r="D3698" s="948"/>
      <c r="E3698" s="685"/>
      <c r="F3698" s="686">
        <f>SUM(F3699:F3702)</f>
        <v>0</v>
      </c>
      <c r="G3698" s="687">
        <f>SUM(G3699:G3702)</f>
        <v>0</v>
      </c>
      <c r="H3698" s="687">
        <f>SUM(H3699:H3702)</f>
        <v>0</v>
      </c>
      <c r="I3698" s="687">
        <f>SUM(I3699:I3702)</f>
        <v>0</v>
      </c>
      <c r="J3698" s="243" t="str">
        <f t="shared" si="1073"/>
        <v/>
      </c>
      <c r="K3698" s="244"/>
      <c r="L3698" s="316">
        <f>SUM(L3699:L3702)</f>
        <v>0</v>
      </c>
      <c r="M3698" s="317">
        <f>SUM(M3699:M3702)</f>
        <v>0</v>
      </c>
      <c r="N3698" s="425">
        <f>SUM(N3699:N3702)</f>
        <v>0</v>
      </c>
      <c r="O3698" s="426">
        <f>SUM(O3699:O3702)</f>
        <v>0</v>
      </c>
      <c r="P3698" s="244"/>
      <c r="Q3698" s="316">
        <f t="shared" ref="Q3698:W3698" si="1076">SUM(Q3699:Q3702)</f>
        <v>0</v>
      </c>
      <c r="R3698" s="317">
        <f t="shared" si="1076"/>
        <v>0</v>
      </c>
      <c r="S3698" s="317">
        <f t="shared" si="1076"/>
        <v>0</v>
      </c>
      <c r="T3698" s="317">
        <f t="shared" si="1076"/>
        <v>0</v>
      </c>
      <c r="U3698" s="317">
        <f t="shared" si="1076"/>
        <v>0</v>
      </c>
      <c r="V3698" s="317">
        <f t="shared" si="1076"/>
        <v>0</v>
      </c>
      <c r="W3698" s="426">
        <f t="shared" si="1076"/>
        <v>0</v>
      </c>
      <c r="X3698" s="313">
        <f t="shared" si="1074"/>
        <v>0</v>
      </c>
    </row>
    <row r="3699" spans="2:24" ht="18.600000000000001" hidden="1" thickBot="1">
      <c r="B3699" s="173"/>
      <c r="C3699" s="144">
        <v>5501</v>
      </c>
      <c r="D3699" s="163" t="s">
        <v>1012</v>
      </c>
      <c r="E3699" s="702"/>
      <c r="F3699" s="449"/>
      <c r="G3699" s="245"/>
      <c r="H3699" s="245"/>
      <c r="I3699" s="476">
        <f>F3699+G3699+H3699</f>
        <v>0</v>
      </c>
      <c r="J3699" s="243" t="str">
        <f t="shared" si="1073"/>
        <v/>
      </c>
      <c r="K3699" s="244"/>
      <c r="L3699" s="423"/>
      <c r="M3699" s="252"/>
      <c r="N3699" s="315">
        <f>I3699</f>
        <v>0</v>
      </c>
      <c r="O3699" s="424">
        <f>L3699+M3699-N3699</f>
        <v>0</v>
      </c>
      <c r="P3699" s="244"/>
      <c r="Q3699" s="423"/>
      <c r="R3699" s="252"/>
      <c r="S3699" s="429">
        <f>+IF(+(L3699+M3699)&gt;=I3699,+M3699,+(+I3699-L3699))</f>
        <v>0</v>
      </c>
      <c r="T3699" s="315">
        <f>Q3699+R3699-S3699</f>
        <v>0</v>
      </c>
      <c r="U3699" s="252"/>
      <c r="V3699" s="252"/>
      <c r="W3699" s="253"/>
      <c r="X3699" s="313">
        <f t="shared" si="1074"/>
        <v>0</v>
      </c>
    </row>
    <row r="3700" spans="2:24" ht="18.600000000000001" hidden="1" thickBot="1">
      <c r="B3700" s="173"/>
      <c r="C3700" s="137">
        <v>5502</v>
      </c>
      <c r="D3700" s="145" t="s">
        <v>1013</v>
      </c>
      <c r="E3700" s="702"/>
      <c r="F3700" s="449"/>
      <c r="G3700" s="245"/>
      <c r="H3700" s="245"/>
      <c r="I3700" s="476">
        <f>F3700+G3700+H3700</f>
        <v>0</v>
      </c>
      <c r="J3700" s="243" t="str">
        <f t="shared" si="1073"/>
        <v/>
      </c>
      <c r="K3700" s="244"/>
      <c r="L3700" s="423"/>
      <c r="M3700" s="252"/>
      <c r="N3700" s="315">
        <f>I3700</f>
        <v>0</v>
      </c>
      <c r="O3700" s="424">
        <f>L3700+M3700-N3700</f>
        <v>0</v>
      </c>
      <c r="P3700" s="244"/>
      <c r="Q3700" s="423"/>
      <c r="R3700" s="252"/>
      <c r="S3700" s="429">
        <f>+IF(+(L3700+M3700)&gt;=I3700,+M3700,+(+I3700-L3700))</f>
        <v>0</v>
      </c>
      <c r="T3700" s="315">
        <f>Q3700+R3700-S3700</f>
        <v>0</v>
      </c>
      <c r="U3700" s="252"/>
      <c r="V3700" s="252"/>
      <c r="W3700" s="253"/>
      <c r="X3700" s="313">
        <f t="shared" si="1074"/>
        <v>0</v>
      </c>
    </row>
    <row r="3701" spans="2:24" ht="18.600000000000001" hidden="1" thickBot="1">
      <c r="B3701" s="173"/>
      <c r="C3701" s="137">
        <v>5503</v>
      </c>
      <c r="D3701" s="139" t="s">
        <v>1014</v>
      </c>
      <c r="E3701" s="702"/>
      <c r="F3701" s="449"/>
      <c r="G3701" s="245"/>
      <c r="H3701" s="245"/>
      <c r="I3701" s="476">
        <f>F3701+G3701+H3701</f>
        <v>0</v>
      </c>
      <c r="J3701" s="243" t="str">
        <f t="shared" si="1073"/>
        <v/>
      </c>
      <c r="K3701" s="244"/>
      <c r="L3701" s="423"/>
      <c r="M3701" s="252"/>
      <c r="N3701" s="315">
        <f>I3701</f>
        <v>0</v>
      </c>
      <c r="O3701" s="424">
        <f>L3701+M3701-N3701</f>
        <v>0</v>
      </c>
      <c r="P3701" s="244"/>
      <c r="Q3701" s="423"/>
      <c r="R3701" s="252"/>
      <c r="S3701" s="429">
        <f>+IF(+(L3701+M3701)&gt;=I3701,+M3701,+(+I3701-L3701))</f>
        <v>0</v>
      </c>
      <c r="T3701" s="315">
        <f>Q3701+R3701-S3701</f>
        <v>0</v>
      </c>
      <c r="U3701" s="252"/>
      <c r="V3701" s="252"/>
      <c r="W3701" s="253"/>
      <c r="X3701" s="313">
        <f t="shared" si="1074"/>
        <v>0</v>
      </c>
    </row>
    <row r="3702" spans="2:24" ht="18.600000000000001" hidden="1" thickBot="1">
      <c r="B3702" s="173"/>
      <c r="C3702" s="137">
        <v>5504</v>
      </c>
      <c r="D3702" s="145" t="s">
        <v>1015</v>
      </c>
      <c r="E3702" s="702"/>
      <c r="F3702" s="449"/>
      <c r="G3702" s="245"/>
      <c r="H3702" s="245"/>
      <c r="I3702" s="476">
        <f>F3702+G3702+H3702</f>
        <v>0</v>
      </c>
      <c r="J3702" s="243" t="str">
        <f t="shared" si="1073"/>
        <v/>
      </c>
      <c r="K3702" s="244"/>
      <c r="L3702" s="423"/>
      <c r="M3702" s="252"/>
      <c r="N3702" s="315">
        <f>I3702</f>
        <v>0</v>
      </c>
      <c r="O3702" s="424">
        <f>L3702+M3702-N3702</f>
        <v>0</v>
      </c>
      <c r="P3702" s="244"/>
      <c r="Q3702" s="423"/>
      <c r="R3702" s="252"/>
      <c r="S3702" s="429">
        <f>+IF(+(L3702+M3702)&gt;=I3702,+M3702,+(+I3702-L3702))</f>
        <v>0</v>
      </c>
      <c r="T3702" s="315">
        <f>Q3702+R3702-S3702</f>
        <v>0</v>
      </c>
      <c r="U3702" s="252"/>
      <c r="V3702" s="252"/>
      <c r="W3702" s="253"/>
      <c r="X3702" s="313">
        <f t="shared" si="1074"/>
        <v>0</v>
      </c>
    </row>
    <row r="3703" spans="2:24" ht="18.600000000000001" hidden="1" thickBot="1">
      <c r="B3703" s="684">
        <v>5700</v>
      </c>
      <c r="C3703" s="964" t="s">
        <v>1016</v>
      </c>
      <c r="D3703" s="965"/>
      <c r="E3703" s="692"/>
      <c r="F3703" s="671">
        <v>0</v>
      </c>
      <c r="G3703" s="671">
        <v>0</v>
      </c>
      <c r="H3703" s="671">
        <v>0</v>
      </c>
      <c r="I3703" s="696">
        <f>SUM(I3704:I3706)</f>
        <v>0</v>
      </c>
      <c r="J3703" s="243" t="str">
        <f t="shared" si="1073"/>
        <v/>
      </c>
      <c r="K3703" s="244"/>
      <c r="L3703" s="326">
        <f>SUM(L3704:L3706)</f>
        <v>0</v>
      </c>
      <c r="M3703" s="327">
        <f>SUM(M3704:M3706)</f>
        <v>0</v>
      </c>
      <c r="N3703" s="432">
        <f>SUM(N3704:N3705)</f>
        <v>0</v>
      </c>
      <c r="O3703" s="433">
        <f>SUM(O3704:O3706)</f>
        <v>0</v>
      </c>
      <c r="P3703" s="244"/>
      <c r="Q3703" s="326">
        <f>SUM(Q3704:Q3706)</f>
        <v>0</v>
      </c>
      <c r="R3703" s="327">
        <f>SUM(R3704:R3706)</f>
        <v>0</v>
      </c>
      <c r="S3703" s="327">
        <f>SUM(S3704:S3706)</f>
        <v>0</v>
      </c>
      <c r="T3703" s="327">
        <f>SUM(T3704:T3706)</f>
        <v>0</v>
      </c>
      <c r="U3703" s="327">
        <f>SUM(U3704:U3706)</f>
        <v>0</v>
      </c>
      <c r="V3703" s="327">
        <f>SUM(V3704:V3705)</f>
        <v>0</v>
      </c>
      <c r="W3703" s="433">
        <f>SUM(W3704:W3706)</f>
        <v>0</v>
      </c>
      <c r="X3703" s="313">
        <f t="shared" si="1074"/>
        <v>0</v>
      </c>
    </row>
    <row r="3704" spans="2:24" ht="18.600000000000001" hidden="1" thickBot="1">
      <c r="B3704" s="175"/>
      <c r="C3704" s="176">
        <v>5701</v>
      </c>
      <c r="D3704" s="177" t="s">
        <v>1017</v>
      </c>
      <c r="E3704" s="703"/>
      <c r="F3704" s="592">
        <v>0</v>
      </c>
      <c r="G3704" s="592">
        <v>0</v>
      </c>
      <c r="H3704" s="592">
        <v>0</v>
      </c>
      <c r="I3704" s="476">
        <f>F3704+G3704+H3704</f>
        <v>0</v>
      </c>
      <c r="J3704" s="243" t="str">
        <f t="shared" si="1073"/>
        <v/>
      </c>
      <c r="K3704" s="244"/>
      <c r="L3704" s="435"/>
      <c r="M3704" s="436"/>
      <c r="N3704" s="330">
        <f>I3704</f>
        <v>0</v>
      </c>
      <c r="O3704" s="424">
        <f>L3704+M3704-N3704</f>
        <v>0</v>
      </c>
      <c r="P3704" s="244"/>
      <c r="Q3704" s="435"/>
      <c r="R3704" s="436"/>
      <c r="S3704" s="429">
        <f>+IF(+(L3704+M3704)&gt;=I3704,+M3704,+(+I3704-L3704))</f>
        <v>0</v>
      </c>
      <c r="T3704" s="315">
        <f>Q3704+R3704-S3704</f>
        <v>0</v>
      </c>
      <c r="U3704" s="436"/>
      <c r="V3704" s="436"/>
      <c r="W3704" s="253"/>
      <c r="X3704" s="313">
        <f t="shared" si="1074"/>
        <v>0</v>
      </c>
    </row>
    <row r="3705" spans="2:24" ht="18.600000000000001" hidden="1" thickBot="1">
      <c r="B3705" s="175"/>
      <c r="C3705" s="180">
        <v>5702</v>
      </c>
      <c r="D3705" s="181" t="s">
        <v>1018</v>
      </c>
      <c r="E3705" s="703"/>
      <c r="F3705" s="592">
        <v>0</v>
      </c>
      <c r="G3705" s="592">
        <v>0</v>
      </c>
      <c r="H3705" s="592">
        <v>0</v>
      </c>
      <c r="I3705" s="476">
        <f>F3705+G3705+H3705</f>
        <v>0</v>
      </c>
      <c r="J3705" s="243" t="str">
        <f t="shared" si="1073"/>
        <v/>
      </c>
      <c r="K3705" s="244"/>
      <c r="L3705" s="435"/>
      <c r="M3705" s="436"/>
      <c r="N3705" s="330">
        <f>I3705</f>
        <v>0</v>
      </c>
      <c r="O3705" s="424">
        <f>L3705+M3705-N3705</f>
        <v>0</v>
      </c>
      <c r="P3705" s="244"/>
      <c r="Q3705" s="435"/>
      <c r="R3705" s="436"/>
      <c r="S3705" s="429">
        <f>+IF(+(L3705+M3705)&gt;=I3705,+M3705,+(+I3705-L3705))</f>
        <v>0</v>
      </c>
      <c r="T3705" s="315">
        <f>Q3705+R3705-S3705</f>
        <v>0</v>
      </c>
      <c r="U3705" s="436"/>
      <c r="V3705" s="436"/>
      <c r="W3705" s="253"/>
      <c r="X3705" s="313">
        <f t="shared" si="1074"/>
        <v>0</v>
      </c>
    </row>
    <row r="3706" spans="2:24" ht="18.600000000000001" hidden="1" thickBot="1">
      <c r="B3706" s="136"/>
      <c r="C3706" s="182">
        <v>4071</v>
      </c>
      <c r="D3706" s="464" t="s">
        <v>1019</v>
      </c>
      <c r="E3706" s="702"/>
      <c r="F3706" s="592">
        <v>0</v>
      </c>
      <c r="G3706" s="592">
        <v>0</v>
      </c>
      <c r="H3706" s="592">
        <v>0</v>
      </c>
      <c r="I3706" s="476">
        <f>F3706+G3706+H3706</f>
        <v>0</v>
      </c>
      <c r="J3706" s="243" t="str">
        <f t="shared" si="1073"/>
        <v/>
      </c>
      <c r="K3706" s="244"/>
      <c r="L3706" s="711"/>
      <c r="M3706" s="665"/>
      <c r="N3706" s="665"/>
      <c r="O3706" s="712"/>
      <c r="P3706" s="244"/>
      <c r="Q3706" s="661"/>
      <c r="R3706" s="665"/>
      <c r="S3706" s="665"/>
      <c r="T3706" s="665"/>
      <c r="U3706" s="665"/>
      <c r="V3706" s="665"/>
      <c r="W3706" s="709"/>
      <c r="X3706" s="313">
        <f t="shared" si="1074"/>
        <v>0</v>
      </c>
    </row>
    <row r="3707" spans="2:24" ht="16.2" hidden="1" thickBot="1">
      <c r="B3707" s="173"/>
      <c r="C3707" s="183"/>
      <c r="D3707" s="334"/>
      <c r="E3707" s="704"/>
      <c r="F3707" s="248"/>
      <c r="G3707" s="248"/>
      <c r="H3707" s="248"/>
      <c r="I3707" s="249"/>
      <c r="J3707" s="243" t="str">
        <f t="shared" si="1073"/>
        <v/>
      </c>
      <c r="K3707" s="244"/>
      <c r="L3707" s="437"/>
      <c r="M3707" s="438"/>
      <c r="N3707" s="323"/>
      <c r="O3707" s="324"/>
      <c r="P3707" s="244"/>
      <c r="Q3707" s="437"/>
      <c r="R3707" s="438"/>
      <c r="S3707" s="323"/>
      <c r="T3707" s="323"/>
      <c r="U3707" s="438"/>
      <c r="V3707" s="323"/>
      <c r="W3707" s="324"/>
      <c r="X3707" s="324"/>
    </row>
    <row r="3708" spans="2:24" ht="18.600000000000001" hidden="1" thickBot="1">
      <c r="B3708" s="697">
        <v>98</v>
      </c>
      <c r="C3708" s="945" t="s">
        <v>1020</v>
      </c>
      <c r="D3708" s="946"/>
      <c r="E3708" s="685"/>
      <c r="F3708" s="688"/>
      <c r="G3708" s="689"/>
      <c r="H3708" s="689"/>
      <c r="I3708" s="690">
        <f>F3708+G3708+H3708</f>
        <v>0</v>
      </c>
      <c r="J3708" s="243" t="str">
        <f t="shared" si="1073"/>
        <v/>
      </c>
      <c r="K3708" s="244"/>
      <c r="L3708" s="428"/>
      <c r="M3708" s="254"/>
      <c r="N3708" s="317">
        <f>I3708</f>
        <v>0</v>
      </c>
      <c r="O3708" s="424">
        <f>L3708+M3708-N3708</f>
        <v>0</v>
      </c>
      <c r="P3708" s="244"/>
      <c r="Q3708" s="428"/>
      <c r="R3708" s="254"/>
      <c r="S3708" s="429">
        <f>+IF(+(L3708+M3708)&gt;=I3708,+M3708,+(+I3708-L3708))</f>
        <v>0</v>
      </c>
      <c r="T3708" s="315">
        <f>Q3708+R3708-S3708</f>
        <v>0</v>
      </c>
      <c r="U3708" s="254"/>
      <c r="V3708" s="254"/>
      <c r="W3708" s="253"/>
      <c r="X3708" s="313">
        <f>T3708-U3708-V3708-W3708</f>
        <v>0</v>
      </c>
    </row>
    <row r="3709" spans="2:24" ht="16.8" hidden="1" thickBot="1">
      <c r="B3709" s="184"/>
      <c r="C3709" s="335" t="s">
        <v>1021</v>
      </c>
      <c r="D3709" s="336"/>
      <c r="E3709" s="395"/>
      <c r="F3709" s="395"/>
      <c r="G3709" s="395"/>
      <c r="H3709" s="395"/>
      <c r="I3709" s="337"/>
      <c r="J3709" s="243" t="str">
        <f t="shared" si="1073"/>
        <v/>
      </c>
      <c r="K3709" s="244"/>
      <c r="L3709" s="338"/>
      <c r="M3709" s="339"/>
      <c r="N3709" s="339"/>
      <c r="O3709" s="340"/>
      <c r="P3709" s="244"/>
      <c r="Q3709" s="338"/>
      <c r="R3709" s="339"/>
      <c r="S3709" s="339"/>
      <c r="T3709" s="339"/>
      <c r="U3709" s="339"/>
      <c r="V3709" s="339"/>
      <c r="W3709" s="340"/>
      <c r="X3709" s="340"/>
    </row>
    <row r="3710" spans="2:24" ht="16.8" hidden="1" thickBot="1">
      <c r="B3710" s="184"/>
      <c r="C3710" s="341" t="s">
        <v>1022</v>
      </c>
      <c r="D3710" s="334"/>
      <c r="E3710" s="384"/>
      <c r="F3710" s="384"/>
      <c r="G3710" s="384"/>
      <c r="H3710" s="384"/>
      <c r="I3710" s="307"/>
      <c r="J3710" s="243" t="str">
        <f t="shared" si="1073"/>
        <v/>
      </c>
      <c r="K3710" s="244"/>
      <c r="L3710" s="342"/>
      <c r="M3710" s="343"/>
      <c r="N3710" s="343"/>
      <c r="O3710" s="344"/>
      <c r="P3710" s="244"/>
      <c r="Q3710" s="342"/>
      <c r="R3710" s="343"/>
      <c r="S3710" s="343"/>
      <c r="T3710" s="343"/>
      <c r="U3710" s="343"/>
      <c r="V3710" s="343"/>
      <c r="W3710" s="344"/>
      <c r="X3710" s="344"/>
    </row>
    <row r="3711" spans="2:24" ht="16.8" hidden="1" thickBot="1">
      <c r="B3711" s="185"/>
      <c r="C3711" s="345" t="s">
        <v>1686</v>
      </c>
      <c r="D3711" s="346"/>
      <c r="E3711" s="396"/>
      <c r="F3711" s="396"/>
      <c r="G3711" s="396"/>
      <c r="H3711" s="396"/>
      <c r="I3711" s="309"/>
      <c r="J3711" s="243" t="str">
        <f t="shared" si="1073"/>
        <v/>
      </c>
      <c r="K3711" s="244"/>
      <c r="L3711" s="347"/>
      <c r="M3711" s="348"/>
      <c r="N3711" s="348"/>
      <c r="O3711" s="349"/>
      <c r="P3711" s="244"/>
      <c r="Q3711" s="347"/>
      <c r="R3711" s="348"/>
      <c r="S3711" s="348"/>
      <c r="T3711" s="348"/>
      <c r="U3711" s="348"/>
      <c r="V3711" s="348"/>
      <c r="W3711" s="349"/>
      <c r="X3711" s="349"/>
    </row>
    <row r="3712" spans="2:24" ht="18.600000000000001" thickBot="1">
      <c r="B3712" s="607"/>
      <c r="C3712" s="608" t="s">
        <v>1241</v>
      </c>
      <c r="D3712" s="609" t="s">
        <v>1023</v>
      </c>
      <c r="E3712" s="698"/>
      <c r="F3712" s="698">
        <f>SUM(F3594,F3597,F3603,F3611,F3612,F3630,F3634,F3640,F3643,F3644,F3645,F3646,F3650,F3659,F3665,F3666,F3667,F3668,F3675,F3679,F3680,F3681,F3682,F3685,F3686,F3694,F3697,F3698,F3703)+F3708</f>
        <v>0</v>
      </c>
      <c r="G3712" s="698">
        <f>SUM(G3594,G3597,G3603,G3611,G3612,G3630,G3634,G3640,G3643,G3644,G3645,G3646,G3650,G3659,G3665,G3666,G3667,G3668,G3675,G3679,G3680,G3681,G3682,G3685,G3686,G3694,G3697,G3698,G3703)+G3708</f>
        <v>119001</v>
      </c>
      <c r="H3712" s="698">
        <f>SUM(H3594,H3597,H3603,H3611,H3612,H3630,H3634,H3640,H3643,H3644,H3645,H3646,H3650,H3659,H3665,H3666,H3667,H3668,H3675,H3679,H3680,H3681,H3682,H3685,H3686,H3694,H3697,H3698,H3703)+H3708</f>
        <v>0</v>
      </c>
      <c r="I3712" s="698">
        <f>SUM(I3594,I3597,I3603,I3611,I3612,I3630,I3634,I3640,I3643,I3644,I3645,I3646,I3650,I3659,I3665,I3666,I3667,I3668,I3675,I3679,I3680,I3681,I3682,I3685,I3686,I3694,I3697,I3698,I3703)+I3708</f>
        <v>119001</v>
      </c>
      <c r="J3712" s="243">
        <f t="shared" si="1073"/>
        <v>1</v>
      </c>
      <c r="K3712" s="439" t="str">
        <f>LEFT(C3591,1)</f>
        <v>8</v>
      </c>
      <c r="L3712" s="276">
        <f>SUM(L3594,L3597,L3603,L3611,L3612,L3630,L3634,L3640,L3643,L3644,L3645,L3646,L3650,L3659,L3665,L3666,L3667,L3668,L3675,L3679,L3680,L3681,L3682,L3685,L3686,L3694,L3697,L3698,L3703)+L3708</f>
        <v>0</v>
      </c>
      <c r="M3712" s="276">
        <f>SUM(M3594,M3597,M3603,M3611,M3612,M3630,M3634,M3640,M3643,M3644,M3645,M3646,M3650,M3659,M3665,M3666,M3667,M3668,M3675,M3679,M3680,M3681,M3682,M3685,M3686,M3694,M3697,M3698,M3703)+M3708</f>
        <v>0</v>
      </c>
      <c r="N3712" s="276">
        <f>SUM(N3594,N3597,N3603,N3611,N3612,N3630,N3634,N3640,N3643,N3644,N3645,N3646,N3650,N3659,N3665,N3666,N3667,N3668,N3675,N3679,N3680,N3681,N3682,N3685,N3686,N3694,N3697,N3698,N3703)+N3708</f>
        <v>119001</v>
      </c>
      <c r="O3712" s="276">
        <f>SUM(O3594,O3597,O3603,O3611,O3612,O3630,O3634,O3640,O3643,O3644,O3645,O3646,O3650,O3659,O3665,O3666,O3667,O3668,O3675,O3679,O3680,O3681,O3682,O3685,O3686,O3694,O3697,O3698,O3703)+O3708</f>
        <v>-119001</v>
      </c>
      <c r="P3712" s="222"/>
      <c r="Q3712" s="276">
        <f t="shared" ref="Q3712:W3712" si="1077">SUM(Q3594,Q3597,Q3603,Q3611,Q3612,Q3630,Q3634,Q3640,Q3643,Q3644,Q3645,Q3646,Q3650,Q3659,Q3665,Q3666,Q3667,Q3668,Q3675,Q3679,Q3680,Q3681,Q3682,Q3685,Q3686,Q3694,Q3697,Q3698,Q3703)+Q3708</f>
        <v>0</v>
      </c>
      <c r="R3712" s="276">
        <f t="shared" si="1077"/>
        <v>0</v>
      </c>
      <c r="S3712" s="276">
        <f t="shared" si="1077"/>
        <v>90001</v>
      </c>
      <c r="T3712" s="276">
        <f t="shared" si="1077"/>
        <v>-90001</v>
      </c>
      <c r="U3712" s="276">
        <f t="shared" si="1077"/>
        <v>0</v>
      </c>
      <c r="V3712" s="276">
        <f t="shared" si="1077"/>
        <v>0</v>
      </c>
      <c r="W3712" s="276">
        <f t="shared" si="1077"/>
        <v>0</v>
      </c>
      <c r="X3712" s="313">
        <f>T3712-U3712-V3712-W3712</f>
        <v>-90001</v>
      </c>
    </row>
    <row r="3713" spans="2:24">
      <c r="B3713" s="554" t="s">
        <v>32</v>
      </c>
      <c r="C3713" s="186"/>
      <c r="I3713" s="219"/>
      <c r="J3713" s="221">
        <f>J3712</f>
        <v>1</v>
      </c>
      <c r="P3713"/>
    </row>
    <row r="3714" spans="2:24">
      <c r="B3714" s="392"/>
      <c r="C3714" s="392"/>
      <c r="D3714" s="393"/>
      <c r="E3714" s="392"/>
      <c r="F3714" s="392"/>
      <c r="G3714" s="392"/>
      <c r="H3714" s="392"/>
      <c r="I3714" s="394"/>
      <c r="J3714" s="221">
        <f>J3712</f>
        <v>1</v>
      </c>
      <c r="L3714" s="392"/>
      <c r="M3714" s="392"/>
      <c r="N3714" s="394"/>
      <c r="O3714" s="394"/>
      <c r="P3714" s="394"/>
      <c r="Q3714" s="392"/>
      <c r="R3714" s="392"/>
      <c r="S3714" s="394"/>
      <c r="T3714" s="394"/>
      <c r="U3714" s="392"/>
      <c r="V3714" s="394"/>
      <c r="W3714" s="394"/>
      <c r="X3714" s="394"/>
    </row>
    <row r="3715" spans="2:24" ht="18" hidden="1">
      <c r="B3715" s="402"/>
      <c r="C3715" s="402"/>
      <c r="D3715" s="402"/>
      <c r="E3715" s="402"/>
      <c r="F3715" s="402"/>
      <c r="G3715" s="402"/>
      <c r="H3715" s="402"/>
      <c r="I3715" s="484"/>
      <c r="J3715" s="440">
        <f>(IF(E3712&lt;&gt;0,$G$2,IF(I3712&lt;&gt;0,$G$2,"")))</f>
        <v>0</v>
      </c>
    </row>
    <row r="3716" spans="2:24" ht="18" hidden="1">
      <c r="B3716" s="402"/>
      <c r="C3716" s="402"/>
      <c r="D3716" s="474"/>
      <c r="E3716" s="402"/>
      <c r="F3716" s="402"/>
      <c r="G3716" s="402"/>
      <c r="H3716" s="402"/>
      <c r="I3716" s="484"/>
      <c r="J3716" s="440" t="str">
        <f>(IF(E3713&lt;&gt;0,$G$2,IF(I3713&lt;&gt;0,$G$2,"")))</f>
        <v/>
      </c>
    </row>
    <row r="3717" spans="2:24">
      <c r="E3717" s="278"/>
      <c r="F3717" s="278"/>
      <c r="G3717" s="278"/>
      <c r="H3717" s="278"/>
      <c r="I3717" s="282"/>
      <c r="J3717" s="221">
        <f>(IF($E3853&lt;&gt;0,$J$2,IF($I3853&lt;&gt;0,$J$2,"")))</f>
        <v>1</v>
      </c>
      <c r="L3717" s="278"/>
      <c r="M3717" s="278"/>
      <c r="N3717" s="282"/>
      <c r="O3717" s="282"/>
      <c r="P3717" s="282"/>
      <c r="Q3717" s="278"/>
      <c r="R3717" s="278"/>
      <c r="S3717" s="282"/>
      <c r="T3717" s="282"/>
      <c r="U3717" s="278"/>
      <c r="V3717" s="282"/>
      <c r="W3717" s="282"/>
    </row>
    <row r="3718" spans="2:24">
      <c r="C3718" s="227"/>
      <c r="D3718" s="228"/>
      <c r="E3718" s="278"/>
      <c r="F3718" s="278"/>
      <c r="G3718" s="278"/>
      <c r="H3718" s="278"/>
      <c r="I3718" s="282"/>
      <c r="J3718" s="221">
        <f>(IF($E3853&lt;&gt;0,$J$2,IF($I3853&lt;&gt;0,$J$2,"")))</f>
        <v>1</v>
      </c>
      <c r="L3718" s="278"/>
      <c r="M3718" s="278"/>
      <c r="N3718" s="282"/>
      <c r="O3718" s="282"/>
      <c r="P3718" s="282"/>
      <c r="Q3718" s="278"/>
      <c r="R3718" s="278"/>
      <c r="S3718" s="282"/>
      <c r="T3718" s="282"/>
      <c r="U3718" s="278"/>
      <c r="V3718" s="282"/>
      <c r="W3718" s="282"/>
    </row>
    <row r="3719" spans="2:24">
      <c r="B3719" s="935" t="str">
        <f>$B$7</f>
        <v>БЮДЖЕТ - НАЧАЛЕН ПЛАН
ПО ПЪЛНА ЕДИННА БЮДЖЕТНА КЛАСИФИКАЦИЯ</v>
      </c>
      <c r="C3719" s="936"/>
      <c r="D3719" s="936"/>
      <c r="E3719" s="278"/>
      <c r="F3719" s="278"/>
      <c r="G3719" s="278"/>
      <c r="H3719" s="278"/>
      <c r="I3719" s="282"/>
      <c r="J3719" s="221">
        <f>(IF($E3853&lt;&gt;0,$J$2,IF($I3853&lt;&gt;0,$J$2,"")))</f>
        <v>1</v>
      </c>
      <c r="L3719" s="278"/>
      <c r="M3719" s="278"/>
      <c r="N3719" s="282"/>
      <c r="O3719" s="282"/>
      <c r="P3719" s="282"/>
      <c r="Q3719" s="278"/>
      <c r="R3719" s="278"/>
      <c r="S3719" s="282"/>
      <c r="T3719" s="282"/>
      <c r="U3719" s="278"/>
      <c r="V3719" s="282"/>
      <c r="W3719" s="282"/>
    </row>
    <row r="3720" spans="2:24">
      <c r="C3720" s="227"/>
      <c r="D3720" s="228"/>
      <c r="E3720" s="279" t="s">
        <v>1654</v>
      </c>
      <c r="F3720" s="279" t="s">
        <v>1522</v>
      </c>
      <c r="G3720" s="278"/>
      <c r="H3720" s="278"/>
      <c r="I3720" s="282"/>
      <c r="J3720" s="221">
        <f>(IF($E3853&lt;&gt;0,$J$2,IF($I3853&lt;&gt;0,$J$2,"")))</f>
        <v>1</v>
      </c>
      <c r="L3720" s="278"/>
      <c r="M3720" s="278"/>
      <c r="N3720" s="282"/>
      <c r="O3720" s="282"/>
      <c r="P3720" s="282"/>
      <c r="Q3720" s="278"/>
      <c r="R3720" s="278"/>
      <c r="S3720" s="282"/>
      <c r="T3720" s="282"/>
      <c r="U3720" s="278"/>
      <c r="V3720" s="282"/>
      <c r="W3720" s="282"/>
    </row>
    <row r="3721" spans="2:24" ht="17.399999999999999">
      <c r="B3721" s="937" t="str">
        <f>$B$9</f>
        <v>Маджарово</v>
      </c>
      <c r="C3721" s="938"/>
      <c r="D3721" s="939"/>
      <c r="E3721" s="578">
        <f>$E$9</f>
        <v>45292</v>
      </c>
      <c r="F3721" s="579">
        <f>$F$9</f>
        <v>45657</v>
      </c>
      <c r="G3721" s="278"/>
      <c r="H3721" s="278"/>
      <c r="I3721" s="282"/>
      <c r="J3721" s="221">
        <f>(IF($E3853&lt;&gt;0,$J$2,IF($I3853&lt;&gt;0,$J$2,"")))</f>
        <v>1</v>
      </c>
      <c r="L3721" s="278"/>
      <c r="M3721" s="278"/>
      <c r="N3721" s="282"/>
      <c r="O3721" s="282"/>
      <c r="P3721" s="282"/>
      <c r="Q3721" s="278"/>
      <c r="R3721" s="278"/>
      <c r="S3721" s="282"/>
      <c r="T3721" s="282"/>
      <c r="U3721" s="278"/>
      <c r="V3721" s="282"/>
      <c r="W3721" s="282"/>
    </row>
    <row r="3722" spans="2:24">
      <c r="B3722" s="230" t="str">
        <f>$B$10</f>
        <v>(наименование на разпоредителя с бюджет)</v>
      </c>
      <c r="E3722" s="278"/>
      <c r="F3722" s="280">
        <f>$F$10</f>
        <v>0</v>
      </c>
      <c r="G3722" s="278"/>
      <c r="H3722" s="278"/>
      <c r="I3722" s="282"/>
      <c r="J3722" s="221">
        <f>(IF($E3853&lt;&gt;0,$J$2,IF($I3853&lt;&gt;0,$J$2,"")))</f>
        <v>1</v>
      </c>
      <c r="L3722" s="278"/>
      <c r="M3722" s="278"/>
      <c r="N3722" s="282"/>
      <c r="O3722" s="282"/>
      <c r="P3722" s="282"/>
      <c r="Q3722" s="278"/>
      <c r="R3722" s="278"/>
      <c r="S3722" s="282"/>
      <c r="T3722" s="282"/>
      <c r="U3722" s="278"/>
      <c r="V3722" s="282"/>
      <c r="W3722" s="282"/>
    </row>
    <row r="3723" spans="2:24">
      <c r="B3723" s="230"/>
      <c r="E3723" s="281"/>
      <c r="F3723" s="278"/>
      <c r="G3723" s="278"/>
      <c r="H3723" s="278"/>
      <c r="I3723" s="282"/>
      <c r="J3723" s="221">
        <f>(IF($E3853&lt;&gt;0,$J$2,IF($I3853&lt;&gt;0,$J$2,"")))</f>
        <v>1</v>
      </c>
      <c r="L3723" s="278"/>
      <c r="M3723" s="278"/>
      <c r="N3723" s="282"/>
      <c r="O3723" s="282"/>
      <c r="P3723" s="282"/>
      <c r="Q3723" s="278"/>
      <c r="R3723" s="278"/>
      <c r="S3723" s="282"/>
      <c r="T3723" s="282"/>
      <c r="U3723" s="278"/>
      <c r="V3723" s="282"/>
      <c r="W3723" s="282"/>
    </row>
    <row r="3724" spans="2:24" ht="18">
      <c r="B3724" s="906" t="str">
        <f>$B$12</f>
        <v>Маджарово</v>
      </c>
      <c r="C3724" s="907"/>
      <c r="D3724" s="908"/>
      <c r="E3724" s="229" t="s">
        <v>1655</v>
      </c>
      <c r="F3724" s="580" t="str">
        <f>$F$12</f>
        <v>7604</v>
      </c>
      <c r="G3724" s="278"/>
      <c r="H3724" s="278"/>
      <c r="I3724" s="282"/>
      <c r="J3724" s="221">
        <f>(IF($E3853&lt;&gt;0,$J$2,IF($I3853&lt;&gt;0,$J$2,"")))</f>
        <v>1</v>
      </c>
      <c r="L3724" s="278"/>
      <c r="M3724" s="278"/>
      <c r="N3724" s="282"/>
      <c r="O3724" s="282"/>
      <c r="P3724" s="282"/>
      <c r="Q3724" s="278"/>
      <c r="R3724" s="278"/>
      <c r="S3724" s="282"/>
      <c r="T3724" s="282"/>
      <c r="U3724" s="278"/>
      <c r="V3724" s="282"/>
      <c r="W3724" s="282"/>
    </row>
    <row r="3725" spans="2:24">
      <c r="B3725" s="581" t="str">
        <f>$B$13</f>
        <v>(наименование на първостепенния разпоредител с бюджет)</v>
      </c>
      <c r="E3725" s="281" t="s">
        <v>1656</v>
      </c>
      <c r="F3725" s="278"/>
      <c r="G3725" s="278"/>
      <c r="H3725" s="278"/>
      <c r="I3725" s="282"/>
      <c r="J3725" s="221">
        <f>(IF($E3853&lt;&gt;0,$J$2,IF($I3853&lt;&gt;0,$J$2,"")))</f>
        <v>1</v>
      </c>
      <c r="L3725" s="278"/>
      <c r="M3725" s="278"/>
      <c r="N3725" s="282"/>
      <c r="O3725" s="282"/>
      <c r="P3725" s="282"/>
      <c r="Q3725" s="278"/>
      <c r="R3725" s="278"/>
      <c r="S3725" s="282"/>
      <c r="T3725" s="282"/>
      <c r="U3725" s="278"/>
      <c r="V3725" s="282"/>
      <c r="W3725" s="282"/>
    </row>
    <row r="3726" spans="2:24" ht="18">
      <c r="B3726" s="230"/>
      <c r="D3726" s="441"/>
      <c r="E3726" s="277"/>
      <c r="F3726" s="277"/>
      <c r="G3726" s="277"/>
      <c r="H3726" s="277"/>
      <c r="I3726" s="384"/>
      <c r="J3726" s="221">
        <f>(IF($E3853&lt;&gt;0,$J$2,IF($I3853&lt;&gt;0,$J$2,"")))</f>
        <v>1</v>
      </c>
      <c r="L3726" s="278"/>
      <c r="M3726" s="278"/>
      <c r="N3726" s="282"/>
      <c r="O3726" s="282"/>
      <c r="P3726" s="282"/>
      <c r="Q3726" s="278"/>
      <c r="R3726" s="278"/>
      <c r="S3726" s="282"/>
      <c r="T3726" s="282"/>
      <c r="U3726" s="278"/>
      <c r="V3726" s="282"/>
      <c r="W3726" s="282"/>
    </row>
    <row r="3727" spans="2:24" ht="16.8" thickBot="1">
      <c r="C3727" s="227"/>
      <c r="D3727" s="228"/>
      <c r="E3727" s="278"/>
      <c r="F3727" s="281"/>
      <c r="G3727" s="281"/>
      <c r="H3727" s="281"/>
      <c r="I3727" s="284" t="s">
        <v>1657</v>
      </c>
      <c r="J3727" s="221">
        <f>(IF($E3853&lt;&gt;0,$J$2,IF($I3853&lt;&gt;0,$J$2,"")))</f>
        <v>1</v>
      </c>
      <c r="L3727" s="283" t="s">
        <v>91</v>
      </c>
      <c r="M3727" s="278"/>
      <c r="N3727" s="282"/>
      <c r="O3727" s="284" t="s">
        <v>1657</v>
      </c>
      <c r="P3727" s="282"/>
      <c r="Q3727" s="283" t="s">
        <v>92</v>
      </c>
      <c r="R3727" s="278"/>
      <c r="S3727" s="282"/>
      <c r="T3727" s="284" t="s">
        <v>1657</v>
      </c>
      <c r="U3727" s="278"/>
      <c r="V3727" s="282"/>
      <c r="W3727" s="284" t="s">
        <v>1657</v>
      </c>
    </row>
    <row r="3728" spans="2:24" ht="18.600000000000001" thickBot="1">
      <c r="B3728" s="672"/>
      <c r="C3728" s="673"/>
      <c r="D3728" s="674" t="s">
        <v>1054</v>
      </c>
      <c r="E3728" s="675"/>
      <c r="F3728" s="956" t="s">
        <v>1459</v>
      </c>
      <c r="G3728" s="957"/>
      <c r="H3728" s="958"/>
      <c r="I3728" s="959"/>
      <c r="J3728" s="221">
        <f>(IF($E3853&lt;&gt;0,$J$2,IF($I3853&lt;&gt;0,$J$2,"")))</f>
        <v>1</v>
      </c>
      <c r="L3728" s="916" t="s">
        <v>1893</v>
      </c>
      <c r="M3728" s="916" t="s">
        <v>1894</v>
      </c>
      <c r="N3728" s="918" t="s">
        <v>1895</v>
      </c>
      <c r="O3728" s="918" t="s">
        <v>93</v>
      </c>
      <c r="P3728" s="222"/>
      <c r="Q3728" s="918" t="s">
        <v>1896</v>
      </c>
      <c r="R3728" s="918" t="s">
        <v>1897</v>
      </c>
      <c r="S3728" s="918" t="s">
        <v>1898</v>
      </c>
      <c r="T3728" s="918" t="s">
        <v>94</v>
      </c>
      <c r="U3728" s="409" t="s">
        <v>95</v>
      </c>
      <c r="V3728" s="410"/>
      <c r="W3728" s="411"/>
      <c r="X3728" s="291"/>
    </row>
    <row r="3729" spans="2:24" ht="31.8" thickBot="1">
      <c r="B3729" s="676" t="s">
        <v>1573</v>
      </c>
      <c r="C3729" s="677" t="s">
        <v>1658</v>
      </c>
      <c r="D3729" s="678" t="s">
        <v>1055</v>
      </c>
      <c r="E3729" s="679"/>
      <c r="F3729" s="605" t="s">
        <v>1460</v>
      </c>
      <c r="G3729" s="605" t="s">
        <v>1461</v>
      </c>
      <c r="H3729" s="605" t="s">
        <v>1458</v>
      </c>
      <c r="I3729" s="605" t="s">
        <v>1048</v>
      </c>
      <c r="J3729" s="221">
        <f>(IF($E3853&lt;&gt;0,$J$2,IF($I3853&lt;&gt;0,$J$2,"")))</f>
        <v>1</v>
      </c>
      <c r="L3729" s="970"/>
      <c r="M3729" s="955"/>
      <c r="N3729" s="970"/>
      <c r="O3729" s="955"/>
      <c r="P3729" s="222"/>
      <c r="Q3729" s="967"/>
      <c r="R3729" s="967"/>
      <c r="S3729" s="967"/>
      <c r="T3729" s="967"/>
      <c r="U3729" s="412">
        <f>$C$3</f>
        <v>2024</v>
      </c>
      <c r="V3729" s="412">
        <f>$C$3+1</f>
        <v>2025</v>
      </c>
      <c r="W3729" s="412" t="str">
        <f>CONCATENATE("след ",$C$3+1)</f>
        <v>след 2025</v>
      </c>
      <c r="X3729" s="413" t="s">
        <v>96</v>
      </c>
    </row>
    <row r="3730" spans="2:24" ht="18" thickBot="1">
      <c r="B3730" s="506"/>
      <c r="C3730" s="397"/>
      <c r="D3730" s="295" t="s">
        <v>1243</v>
      </c>
      <c r="E3730" s="699"/>
      <c r="F3730" s="296"/>
      <c r="G3730" s="296"/>
      <c r="H3730" s="296"/>
      <c r="I3730" s="483"/>
      <c r="J3730" s="221">
        <f>(IF($E3853&lt;&gt;0,$J$2,IF($I3853&lt;&gt;0,$J$2,"")))</f>
        <v>1</v>
      </c>
      <c r="L3730" s="297" t="s">
        <v>97</v>
      </c>
      <c r="M3730" s="297" t="s">
        <v>98</v>
      </c>
      <c r="N3730" s="298" t="s">
        <v>99</v>
      </c>
      <c r="O3730" s="298" t="s">
        <v>100</v>
      </c>
      <c r="P3730" s="222"/>
      <c r="Q3730" s="504" t="s">
        <v>101</v>
      </c>
      <c r="R3730" s="504" t="s">
        <v>102</v>
      </c>
      <c r="S3730" s="504" t="s">
        <v>103</v>
      </c>
      <c r="T3730" s="504" t="s">
        <v>104</v>
      </c>
      <c r="U3730" s="504" t="s">
        <v>1025</v>
      </c>
      <c r="V3730" s="504" t="s">
        <v>1026</v>
      </c>
      <c r="W3730" s="504" t="s">
        <v>1027</v>
      </c>
      <c r="X3730" s="414" t="s">
        <v>1028</v>
      </c>
    </row>
    <row r="3731" spans="2:24" ht="122.4" thickBot="1">
      <c r="B3731" s="236"/>
      <c r="C3731" s="511">
        <f>VLOOKUP(D3731,OP_LIST2,2,FALSE)</f>
        <v>0</v>
      </c>
      <c r="D3731" s="512" t="s">
        <v>943</v>
      </c>
      <c r="E3731" s="700"/>
      <c r="F3731" s="368"/>
      <c r="G3731" s="368"/>
      <c r="H3731" s="368"/>
      <c r="I3731" s="303"/>
      <c r="J3731" s="221">
        <f>(IF($E3853&lt;&gt;0,$J$2,IF($I3853&lt;&gt;0,$J$2,"")))</f>
        <v>1</v>
      </c>
      <c r="L3731" s="415" t="s">
        <v>1029</v>
      </c>
      <c r="M3731" s="415" t="s">
        <v>1029</v>
      </c>
      <c r="N3731" s="415" t="s">
        <v>1030</v>
      </c>
      <c r="O3731" s="415" t="s">
        <v>1031</v>
      </c>
      <c r="P3731" s="222"/>
      <c r="Q3731" s="415" t="s">
        <v>1029</v>
      </c>
      <c r="R3731" s="415" t="s">
        <v>1029</v>
      </c>
      <c r="S3731" s="415" t="s">
        <v>1056</v>
      </c>
      <c r="T3731" s="415" t="s">
        <v>1033</v>
      </c>
      <c r="U3731" s="415" t="s">
        <v>1029</v>
      </c>
      <c r="V3731" s="415" t="s">
        <v>1029</v>
      </c>
      <c r="W3731" s="415" t="s">
        <v>1029</v>
      </c>
      <c r="X3731" s="306" t="s">
        <v>1034</v>
      </c>
    </row>
    <row r="3732" spans="2:24" ht="18" thickBot="1">
      <c r="B3732" s="510"/>
      <c r="C3732" s="513">
        <f>VLOOKUP(D3733,EBK_DEIN2,2,FALSE)</f>
        <v>8832</v>
      </c>
      <c r="D3732" s="505" t="s">
        <v>1443</v>
      </c>
      <c r="E3732" s="701"/>
      <c r="F3732" s="368"/>
      <c r="G3732" s="368"/>
      <c r="H3732" s="368"/>
      <c r="I3732" s="303"/>
      <c r="J3732" s="221">
        <f>(IF($E3853&lt;&gt;0,$J$2,IF($I3853&lt;&gt;0,$J$2,"")))</f>
        <v>1</v>
      </c>
      <c r="L3732" s="416"/>
      <c r="M3732" s="416"/>
      <c r="N3732" s="344"/>
      <c r="O3732" s="417"/>
      <c r="P3732" s="222"/>
      <c r="Q3732" s="416"/>
      <c r="R3732" s="416"/>
      <c r="S3732" s="344"/>
      <c r="T3732" s="417"/>
      <c r="U3732" s="416"/>
      <c r="V3732" s="344"/>
      <c r="W3732" s="417"/>
      <c r="X3732" s="418"/>
    </row>
    <row r="3733" spans="2:24" ht="18">
      <c r="B3733" s="419"/>
      <c r="C3733" s="238"/>
      <c r="D3733" s="502" t="s">
        <v>28</v>
      </c>
      <c r="E3733" s="701"/>
      <c r="F3733" s="368"/>
      <c r="G3733" s="368"/>
      <c r="H3733" s="368"/>
      <c r="I3733" s="303"/>
      <c r="J3733" s="221">
        <f>(IF($E3853&lt;&gt;0,$J$2,IF($I3853&lt;&gt;0,$J$2,"")))</f>
        <v>1</v>
      </c>
      <c r="L3733" s="416"/>
      <c r="M3733" s="416"/>
      <c r="N3733" s="344"/>
      <c r="O3733" s="420">
        <f>SUMIF(O3736:O3737,"&lt;0")+SUMIF(O3739:O3743,"&lt;0")+SUMIF(O3745:O3752,"&lt;0")+SUMIF(O3754:O3770,"&lt;0")+SUMIF(O3776:O3780,"&lt;0")+SUMIF(O3782:O3787,"&lt;0")+SUMIF(O3793:O3799,"&lt;0")+SUMIF(O3806:O3807,"&lt;0")+SUMIF(O3810:O3815,"&lt;0")+SUMIF(O3817:O3822,"&lt;0")+SUMIF(O3826,"&lt;0")+SUMIF(O3828:O3834,"&lt;0")+SUMIF(O3836:O3838,"&lt;0")+SUMIF(O3840:O3843,"&lt;0")+SUMIF(O3845:O3846,"&lt;0")+SUMIF(O3849,"&lt;0")</f>
        <v>-325579</v>
      </c>
      <c r="P3733" s="222"/>
      <c r="Q3733" s="416"/>
      <c r="R3733" s="416"/>
      <c r="S3733" s="344"/>
      <c r="T3733" s="420">
        <f>SUMIF(T3736:T3737,"&lt;0")+SUMIF(T3739:T3743,"&lt;0")+SUMIF(T3745:T3752,"&lt;0")+SUMIF(T3754:T3770,"&lt;0")+SUMIF(T3776:T3780,"&lt;0")+SUMIF(T3782:T3787,"&lt;0")+SUMIF(T3793:T3799,"&lt;0")+SUMIF(T3806:T3807,"&lt;0")+SUMIF(T3810:T3815,"&lt;0")+SUMIF(T3817:T3822,"&lt;0")+SUMIF(T3826,"&lt;0")+SUMIF(T3828:T3834,"&lt;0")+SUMIF(T3836:T3838,"&lt;0")+SUMIF(T3840:T3843,"&lt;0")+SUMIF(T3845:T3846,"&lt;0")+SUMIF(T3849,"&lt;0")</f>
        <v>-324579</v>
      </c>
      <c r="U3733" s="416"/>
      <c r="V3733" s="344"/>
      <c r="W3733" s="417"/>
      <c r="X3733" s="308"/>
    </row>
    <row r="3734" spans="2:24" ht="18.600000000000001" thickBot="1">
      <c r="B3734" s="354"/>
      <c r="C3734" s="238"/>
      <c r="D3734" s="292" t="s">
        <v>1057</v>
      </c>
      <c r="E3734" s="701"/>
      <c r="F3734" s="368"/>
      <c r="G3734" s="368"/>
      <c r="H3734" s="368"/>
      <c r="I3734" s="303"/>
      <c r="J3734" s="221">
        <f>(IF($E3853&lt;&gt;0,$J$2,IF($I3853&lt;&gt;0,$J$2,"")))</f>
        <v>1</v>
      </c>
      <c r="L3734" s="416"/>
      <c r="M3734" s="416"/>
      <c r="N3734" s="344"/>
      <c r="O3734" s="417"/>
      <c r="P3734" s="222"/>
      <c r="Q3734" s="416"/>
      <c r="R3734" s="416"/>
      <c r="S3734" s="344"/>
      <c r="T3734" s="417"/>
      <c r="U3734" s="416"/>
      <c r="V3734" s="344"/>
      <c r="W3734" s="417"/>
      <c r="X3734" s="310"/>
    </row>
    <row r="3735" spans="2:24" ht="18.600000000000001" hidden="1" thickBot="1">
      <c r="B3735" s="680">
        <v>100</v>
      </c>
      <c r="C3735" s="960" t="s">
        <v>1244</v>
      </c>
      <c r="D3735" s="961"/>
      <c r="E3735" s="681"/>
      <c r="F3735" s="682">
        <f>SUM(F3736:F3737)</f>
        <v>0</v>
      </c>
      <c r="G3735" s="683">
        <f>SUM(G3736:G3737)</f>
        <v>0</v>
      </c>
      <c r="H3735" s="683">
        <f>SUM(H3736:H3737)</f>
        <v>0</v>
      </c>
      <c r="I3735" s="683">
        <f>SUM(I3736:I3737)</f>
        <v>0</v>
      </c>
      <c r="J3735" s="243" t="str">
        <f t="shared" ref="J3735:J3766" si="1078">(IF($E3735&lt;&gt;0,$J$2,IF($I3735&lt;&gt;0,$J$2,"")))</f>
        <v/>
      </c>
      <c r="K3735" s="244"/>
      <c r="L3735" s="311">
        <f>SUM(L3736:L3737)</f>
        <v>0</v>
      </c>
      <c r="M3735" s="312">
        <f>SUM(M3736:M3737)</f>
        <v>0</v>
      </c>
      <c r="N3735" s="421">
        <f>SUM(N3736:N3737)</f>
        <v>0</v>
      </c>
      <c r="O3735" s="422">
        <f>SUM(O3736:O3737)</f>
        <v>0</v>
      </c>
      <c r="P3735" s="244"/>
      <c r="Q3735" s="705"/>
      <c r="R3735" s="706"/>
      <c r="S3735" s="707"/>
      <c r="T3735" s="706"/>
      <c r="U3735" s="706"/>
      <c r="V3735" s="706"/>
      <c r="W3735" s="708"/>
      <c r="X3735" s="313">
        <f t="shared" ref="X3735:X3766" si="1079">T3735-U3735-V3735-W3735</f>
        <v>0</v>
      </c>
    </row>
    <row r="3736" spans="2:24" ht="18.600000000000001" hidden="1" thickBot="1">
      <c r="B3736" s="140"/>
      <c r="C3736" s="144">
        <v>101</v>
      </c>
      <c r="D3736" s="138" t="s">
        <v>1245</v>
      </c>
      <c r="E3736" s="702"/>
      <c r="F3736" s="449"/>
      <c r="G3736" s="245"/>
      <c r="H3736" s="245"/>
      <c r="I3736" s="476">
        <f>F3736+G3736+H3736</f>
        <v>0</v>
      </c>
      <c r="J3736" s="243" t="str">
        <f t="shared" si="1078"/>
        <v/>
      </c>
      <c r="K3736" s="244"/>
      <c r="L3736" s="423"/>
      <c r="M3736" s="252"/>
      <c r="N3736" s="315">
        <f>I3736</f>
        <v>0</v>
      </c>
      <c r="O3736" s="424">
        <f>L3736+M3736-N3736</f>
        <v>0</v>
      </c>
      <c r="P3736" s="244"/>
      <c r="Q3736" s="661"/>
      <c r="R3736" s="665"/>
      <c r="S3736" s="665"/>
      <c r="T3736" s="665"/>
      <c r="U3736" s="665"/>
      <c r="V3736" s="665"/>
      <c r="W3736" s="709"/>
      <c r="X3736" s="313">
        <f t="shared" si="1079"/>
        <v>0</v>
      </c>
    </row>
    <row r="3737" spans="2:24" ht="18.600000000000001" hidden="1" thickBot="1">
      <c r="B3737" s="140"/>
      <c r="C3737" s="137">
        <v>102</v>
      </c>
      <c r="D3737" s="139" t="s">
        <v>1246</v>
      </c>
      <c r="E3737" s="702"/>
      <c r="F3737" s="449"/>
      <c r="G3737" s="245"/>
      <c r="H3737" s="245"/>
      <c r="I3737" s="476">
        <f>F3737+G3737+H3737</f>
        <v>0</v>
      </c>
      <c r="J3737" s="243" t="str">
        <f t="shared" si="1078"/>
        <v/>
      </c>
      <c r="K3737" s="244"/>
      <c r="L3737" s="423"/>
      <c r="M3737" s="252"/>
      <c r="N3737" s="315">
        <f>I3737</f>
        <v>0</v>
      </c>
      <c r="O3737" s="424">
        <f>L3737+M3737-N3737</f>
        <v>0</v>
      </c>
      <c r="P3737" s="244"/>
      <c r="Q3737" s="661"/>
      <c r="R3737" s="665"/>
      <c r="S3737" s="665"/>
      <c r="T3737" s="665"/>
      <c r="U3737" s="665"/>
      <c r="V3737" s="665"/>
      <c r="W3737" s="709"/>
      <c r="X3737" s="313">
        <f t="shared" si="1079"/>
        <v>0</v>
      </c>
    </row>
    <row r="3738" spans="2:24" ht="18.600000000000001" hidden="1" thickBot="1">
      <c r="B3738" s="684">
        <v>200</v>
      </c>
      <c r="C3738" s="968" t="s">
        <v>1247</v>
      </c>
      <c r="D3738" s="968"/>
      <c r="E3738" s="685"/>
      <c r="F3738" s="686">
        <f>SUM(F3739:F3743)</f>
        <v>0</v>
      </c>
      <c r="G3738" s="687">
        <f>SUM(G3739:G3743)</f>
        <v>0</v>
      </c>
      <c r="H3738" s="687">
        <f>SUM(H3739:H3743)</f>
        <v>0</v>
      </c>
      <c r="I3738" s="687">
        <f>SUM(I3739:I3743)</f>
        <v>0</v>
      </c>
      <c r="J3738" s="243" t="str">
        <f t="shared" si="1078"/>
        <v/>
      </c>
      <c r="K3738" s="244"/>
      <c r="L3738" s="316">
        <f>SUM(L3739:L3743)</f>
        <v>0</v>
      </c>
      <c r="M3738" s="317">
        <f>SUM(M3739:M3743)</f>
        <v>0</v>
      </c>
      <c r="N3738" s="425">
        <f>SUM(N3739:N3743)</f>
        <v>0</v>
      </c>
      <c r="O3738" s="426">
        <f>SUM(O3739:O3743)</f>
        <v>0</v>
      </c>
      <c r="P3738" s="244"/>
      <c r="Q3738" s="663"/>
      <c r="R3738" s="664"/>
      <c r="S3738" s="664"/>
      <c r="T3738" s="664"/>
      <c r="U3738" s="664"/>
      <c r="V3738" s="664"/>
      <c r="W3738" s="710"/>
      <c r="X3738" s="313">
        <f t="shared" si="1079"/>
        <v>0</v>
      </c>
    </row>
    <row r="3739" spans="2:24" ht="18.600000000000001" hidden="1" thickBot="1">
      <c r="B3739" s="143"/>
      <c r="C3739" s="144">
        <v>201</v>
      </c>
      <c r="D3739" s="138" t="s">
        <v>1248</v>
      </c>
      <c r="E3739" s="702"/>
      <c r="F3739" s="449"/>
      <c r="G3739" s="245"/>
      <c r="H3739" s="245"/>
      <c r="I3739" s="476">
        <f>F3739+G3739+H3739</f>
        <v>0</v>
      </c>
      <c r="J3739" s="243" t="str">
        <f t="shared" si="1078"/>
        <v/>
      </c>
      <c r="K3739" s="244"/>
      <c r="L3739" s="423"/>
      <c r="M3739" s="252"/>
      <c r="N3739" s="315">
        <f>I3739</f>
        <v>0</v>
      </c>
      <c r="O3739" s="424">
        <f>L3739+M3739-N3739</f>
        <v>0</v>
      </c>
      <c r="P3739" s="244"/>
      <c r="Q3739" s="661"/>
      <c r="R3739" s="665"/>
      <c r="S3739" s="665"/>
      <c r="T3739" s="665"/>
      <c r="U3739" s="665"/>
      <c r="V3739" s="665"/>
      <c r="W3739" s="709"/>
      <c r="X3739" s="313">
        <f t="shared" si="1079"/>
        <v>0</v>
      </c>
    </row>
    <row r="3740" spans="2:24" ht="18.600000000000001" hidden="1" thickBot="1">
      <c r="B3740" s="136"/>
      <c r="C3740" s="137">
        <v>202</v>
      </c>
      <c r="D3740" s="145" t="s">
        <v>1249</v>
      </c>
      <c r="E3740" s="702"/>
      <c r="F3740" s="449"/>
      <c r="G3740" s="245"/>
      <c r="H3740" s="245"/>
      <c r="I3740" s="476">
        <f>F3740+G3740+H3740</f>
        <v>0</v>
      </c>
      <c r="J3740" s="243" t="str">
        <f t="shared" si="1078"/>
        <v/>
      </c>
      <c r="K3740" s="244"/>
      <c r="L3740" s="423"/>
      <c r="M3740" s="252"/>
      <c r="N3740" s="315">
        <f>I3740</f>
        <v>0</v>
      </c>
      <c r="O3740" s="424">
        <f>L3740+M3740-N3740</f>
        <v>0</v>
      </c>
      <c r="P3740" s="244"/>
      <c r="Q3740" s="661"/>
      <c r="R3740" s="665"/>
      <c r="S3740" s="665"/>
      <c r="T3740" s="665"/>
      <c r="U3740" s="665"/>
      <c r="V3740" s="665"/>
      <c r="W3740" s="709"/>
      <c r="X3740" s="313">
        <f t="shared" si="1079"/>
        <v>0</v>
      </c>
    </row>
    <row r="3741" spans="2:24" ht="32.4" hidden="1" thickBot="1">
      <c r="B3741" s="152"/>
      <c r="C3741" s="137">
        <v>205</v>
      </c>
      <c r="D3741" s="145" t="s">
        <v>900</v>
      </c>
      <c r="E3741" s="702"/>
      <c r="F3741" s="449"/>
      <c r="G3741" s="245"/>
      <c r="H3741" s="245"/>
      <c r="I3741" s="476">
        <f>F3741+G3741+H3741</f>
        <v>0</v>
      </c>
      <c r="J3741" s="243" t="str">
        <f t="shared" si="1078"/>
        <v/>
      </c>
      <c r="K3741" s="244"/>
      <c r="L3741" s="423"/>
      <c r="M3741" s="252"/>
      <c r="N3741" s="315">
        <f>I3741</f>
        <v>0</v>
      </c>
      <c r="O3741" s="424">
        <f>L3741+M3741-N3741</f>
        <v>0</v>
      </c>
      <c r="P3741" s="244"/>
      <c r="Q3741" s="661"/>
      <c r="R3741" s="665"/>
      <c r="S3741" s="665"/>
      <c r="T3741" s="665"/>
      <c r="U3741" s="665"/>
      <c r="V3741" s="665"/>
      <c r="W3741" s="709"/>
      <c r="X3741" s="313">
        <f t="shared" si="1079"/>
        <v>0</v>
      </c>
    </row>
    <row r="3742" spans="2:24" ht="18.600000000000001" hidden="1" thickBot="1">
      <c r="B3742" s="152"/>
      <c r="C3742" s="137">
        <v>208</v>
      </c>
      <c r="D3742" s="159" t="s">
        <v>901</v>
      </c>
      <c r="E3742" s="702"/>
      <c r="F3742" s="449"/>
      <c r="G3742" s="245"/>
      <c r="H3742" s="245"/>
      <c r="I3742" s="476">
        <f>F3742+G3742+H3742</f>
        <v>0</v>
      </c>
      <c r="J3742" s="243" t="str">
        <f t="shared" si="1078"/>
        <v/>
      </c>
      <c r="K3742" s="244"/>
      <c r="L3742" s="423"/>
      <c r="M3742" s="252"/>
      <c r="N3742" s="315">
        <f>I3742</f>
        <v>0</v>
      </c>
      <c r="O3742" s="424">
        <f>L3742+M3742-N3742</f>
        <v>0</v>
      </c>
      <c r="P3742" s="244"/>
      <c r="Q3742" s="661"/>
      <c r="R3742" s="665"/>
      <c r="S3742" s="665"/>
      <c r="T3742" s="665"/>
      <c r="U3742" s="665"/>
      <c r="V3742" s="665"/>
      <c r="W3742" s="709"/>
      <c r="X3742" s="313">
        <f t="shared" si="1079"/>
        <v>0</v>
      </c>
    </row>
    <row r="3743" spans="2:24" ht="18.600000000000001" hidden="1" thickBot="1">
      <c r="B3743" s="143"/>
      <c r="C3743" s="142">
        <v>209</v>
      </c>
      <c r="D3743" s="148" t="s">
        <v>902</v>
      </c>
      <c r="E3743" s="702"/>
      <c r="F3743" s="449"/>
      <c r="G3743" s="245"/>
      <c r="H3743" s="245"/>
      <c r="I3743" s="476">
        <f>F3743+G3743+H3743</f>
        <v>0</v>
      </c>
      <c r="J3743" s="243" t="str">
        <f t="shared" si="1078"/>
        <v/>
      </c>
      <c r="K3743" s="244"/>
      <c r="L3743" s="423"/>
      <c r="M3743" s="252"/>
      <c r="N3743" s="315">
        <f>I3743</f>
        <v>0</v>
      </c>
      <c r="O3743" s="424">
        <f>L3743+M3743-N3743</f>
        <v>0</v>
      </c>
      <c r="P3743" s="244"/>
      <c r="Q3743" s="661"/>
      <c r="R3743" s="665"/>
      <c r="S3743" s="665"/>
      <c r="T3743" s="665"/>
      <c r="U3743" s="665"/>
      <c r="V3743" s="665"/>
      <c r="W3743" s="709"/>
      <c r="X3743" s="313">
        <f t="shared" si="1079"/>
        <v>0</v>
      </c>
    </row>
    <row r="3744" spans="2:24" ht="18.600000000000001" hidden="1" thickBot="1">
      <c r="B3744" s="684">
        <v>500</v>
      </c>
      <c r="C3744" s="969" t="s">
        <v>203</v>
      </c>
      <c r="D3744" s="969"/>
      <c r="E3744" s="685"/>
      <c r="F3744" s="686">
        <f>SUM(F3745:F3751)</f>
        <v>0</v>
      </c>
      <c r="G3744" s="687">
        <f>SUM(G3745:G3751)</f>
        <v>0</v>
      </c>
      <c r="H3744" s="687">
        <f>SUM(H3745:H3751)</f>
        <v>0</v>
      </c>
      <c r="I3744" s="687">
        <f>SUM(I3745:I3751)</f>
        <v>0</v>
      </c>
      <c r="J3744" s="243" t="str">
        <f t="shared" si="1078"/>
        <v/>
      </c>
      <c r="K3744" s="244"/>
      <c r="L3744" s="316">
        <f>SUM(L3745:L3751)</f>
        <v>0</v>
      </c>
      <c r="M3744" s="317">
        <f>SUM(M3745:M3751)</f>
        <v>0</v>
      </c>
      <c r="N3744" s="425">
        <f>SUM(N3745:N3751)</f>
        <v>0</v>
      </c>
      <c r="O3744" s="426">
        <f>SUM(O3745:O3751)</f>
        <v>0</v>
      </c>
      <c r="P3744" s="244"/>
      <c r="Q3744" s="663"/>
      <c r="R3744" s="664"/>
      <c r="S3744" s="665"/>
      <c r="T3744" s="664"/>
      <c r="U3744" s="664"/>
      <c r="V3744" s="664"/>
      <c r="W3744" s="710"/>
      <c r="X3744" s="313">
        <f t="shared" si="1079"/>
        <v>0</v>
      </c>
    </row>
    <row r="3745" spans="2:24" ht="18.600000000000001" hidden="1" thickBot="1">
      <c r="B3745" s="143"/>
      <c r="C3745" s="160">
        <v>551</v>
      </c>
      <c r="D3745" s="456" t="s">
        <v>204</v>
      </c>
      <c r="E3745" s="702"/>
      <c r="F3745" s="449"/>
      <c r="G3745" s="245"/>
      <c r="H3745" s="245"/>
      <c r="I3745" s="476">
        <f t="shared" ref="I3745:I3752" si="1080">F3745+G3745+H3745</f>
        <v>0</v>
      </c>
      <c r="J3745" s="243" t="str">
        <f t="shared" si="1078"/>
        <v/>
      </c>
      <c r="K3745" s="244"/>
      <c r="L3745" s="423"/>
      <c r="M3745" s="252"/>
      <c r="N3745" s="315">
        <f t="shared" ref="N3745:N3752" si="1081">I3745</f>
        <v>0</v>
      </c>
      <c r="O3745" s="424">
        <f t="shared" ref="O3745:O3752" si="1082">L3745+M3745-N3745</f>
        <v>0</v>
      </c>
      <c r="P3745" s="244"/>
      <c r="Q3745" s="661"/>
      <c r="R3745" s="665"/>
      <c r="S3745" s="665"/>
      <c r="T3745" s="665"/>
      <c r="U3745" s="665"/>
      <c r="V3745" s="665"/>
      <c r="W3745" s="709"/>
      <c r="X3745" s="313">
        <f t="shared" si="1079"/>
        <v>0</v>
      </c>
    </row>
    <row r="3746" spans="2:24" ht="18.600000000000001" hidden="1" thickBot="1">
      <c r="B3746" s="143"/>
      <c r="C3746" s="161">
        <v>552</v>
      </c>
      <c r="D3746" s="457" t="s">
        <v>205</v>
      </c>
      <c r="E3746" s="702"/>
      <c r="F3746" s="449"/>
      <c r="G3746" s="245"/>
      <c r="H3746" s="245"/>
      <c r="I3746" s="476">
        <f t="shared" si="1080"/>
        <v>0</v>
      </c>
      <c r="J3746" s="243" t="str">
        <f t="shared" si="1078"/>
        <v/>
      </c>
      <c r="K3746" s="244"/>
      <c r="L3746" s="423"/>
      <c r="M3746" s="252"/>
      <c r="N3746" s="315">
        <f t="shared" si="1081"/>
        <v>0</v>
      </c>
      <c r="O3746" s="424">
        <f t="shared" si="1082"/>
        <v>0</v>
      </c>
      <c r="P3746" s="244"/>
      <c r="Q3746" s="661"/>
      <c r="R3746" s="665"/>
      <c r="S3746" s="665"/>
      <c r="T3746" s="665"/>
      <c r="U3746" s="665"/>
      <c r="V3746" s="665"/>
      <c r="W3746" s="709"/>
      <c r="X3746" s="313">
        <f t="shared" si="1079"/>
        <v>0</v>
      </c>
    </row>
    <row r="3747" spans="2:24" ht="18.600000000000001" hidden="1" thickBot="1">
      <c r="B3747" s="143"/>
      <c r="C3747" s="161">
        <v>558</v>
      </c>
      <c r="D3747" s="457" t="s">
        <v>1674</v>
      </c>
      <c r="E3747" s="702"/>
      <c r="F3747" s="592">
        <v>0</v>
      </c>
      <c r="G3747" s="592">
        <v>0</v>
      </c>
      <c r="H3747" s="592">
        <v>0</v>
      </c>
      <c r="I3747" s="476">
        <f t="shared" si="1080"/>
        <v>0</v>
      </c>
      <c r="J3747" s="243" t="str">
        <f t="shared" si="1078"/>
        <v/>
      </c>
      <c r="K3747" s="244"/>
      <c r="L3747" s="423"/>
      <c r="M3747" s="252"/>
      <c r="N3747" s="315">
        <f t="shared" si="1081"/>
        <v>0</v>
      </c>
      <c r="O3747" s="424">
        <f t="shared" si="1082"/>
        <v>0</v>
      </c>
      <c r="P3747" s="244"/>
      <c r="Q3747" s="661"/>
      <c r="R3747" s="665"/>
      <c r="S3747" s="665"/>
      <c r="T3747" s="665"/>
      <c r="U3747" s="665"/>
      <c r="V3747" s="665"/>
      <c r="W3747" s="709"/>
      <c r="X3747" s="313">
        <f t="shared" si="1079"/>
        <v>0</v>
      </c>
    </row>
    <row r="3748" spans="2:24" ht="18.600000000000001" hidden="1" thickBot="1">
      <c r="B3748" s="143"/>
      <c r="C3748" s="161">
        <v>560</v>
      </c>
      <c r="D3748" s="458" t="s">
        <v>206</v>
      </c>
      <c r="E3748" s="702"/>
      <c r="F3748" s="449"/>
      <c r="G3748" s="245"/>
      <c r="H3748" s="245"/>
      <c r="I3748" s="476">
        <f t="shared" si="1080"/>
        <v>0</v>
      </c>
      <c r="J3748" s="243" t="str">
        <f t="shared" si="1078"/>
        <v/>
      </c>
      <c r="K3748" s="244"/>
      <c r="L3748" s="423"/>
      <c r="M3748" s="252"/>
      <c r="N3748" s="315">
        <f t="shared" si="1081"/>
        <v>0</v>
      </c>
      <c r="O3748" s="424">
        <f t="shared" si="1082"/>
        <v>0</v>
      </c>
      <c r="P3748" s="244"/>
      <c r="Q3748" s="661"/>
      <c r="R3748" s="665"/>
      <c r="S3748" s="665"/>
      <c r="T3748" s="665"/>
      <c r="U3748" s="665"/>
      <c r="V3748" s="665"/>
      <c r="W3748" s="709"/>
      <c r="X3748" s="313">
        <f t="shared" si="1079"/>
        <v>0</v>
      </c>
    </row>
    <row r="3749" spans="2:24" ht="18.600000000000001" hidden="1" thickBot="1">
      <c r="B3749" s="143"/>
      <c r="C3749" s="161">
        <v>580</v>
      </c>
      <c r="D3749" s="457" t="s">
        <v>207</v>
      </c>
      <c r="E3749" s="702"/>
      <c r="F3749" s="449"/>
      <c r="G3749" s="245"/>
      <c r="H3749" s="245"/>
      <c r="I3749" s="476">
        <f t="shared" si="1080"/>
        <v>0</v>
      </c>
      <c r="J3749" s="243" t="str">
        <f t="shared" si="1078"/>
        <v/>
      </c>
      <c r="K3749" s="244"/>
      <c r="L3749" s="423"/>
      <c r="M3749" s="252"/>
      <c r="N3749" s="315">
        <f t="shared" si="1081"/>
        <v>0</v>
      </c>
      <c r="O3749" s="424">
        <f t="shared" si="1082"/>
        <v>0</v>
      </c>
      <c r="P3749" s="244"/>
      <c r="Q3749" s="661"/>
      <c r="R3749" s="665"/>
      <c r="S3749" s="665"/>
      <c r="T3749" s="665"/>
      <c r="U3749" s="665"/>
      <c r="V3749" s="665"/>
      <c r="W3749" s="709"/>
      <c r="X3749" s="313">
        <f t="shared" si="1079"/>
        <v>0</v>
      </c>
    </row>
    <row r="3750" spans="2:24" ht="18.600000000000001" hidden="1" thickBot="1">
      <c r="B3750" s="143"/>
      <c r="C3750" s="161">
        <v>588</v>
      </c>
      <c r="D3750" s="457" t="s">
        <v>1679</v>
      </c>
      <c r="E3750" s="702"/>
      <c r="F3750" s="592">
        <v>0</v>
      </c>
      <c r="G3750" s="592">
        <v>0</v>
      </c>
      <c r="H3750" s="592">
        <v>0</v>
      </c>
      <c r="I3750" s="476">
        <f t="shared" si="1080"/>
        <v>0</v>
      </c>
      <c r="J3750" s="243" t="str">
        <f t="shared" si="1078"/>
        <v/>
      </c>
      <c r="K3750" s="244"/>
      <c r="L3750" s="423"/>
      <c r="M3750" s="252"/>
      <c r="N3750" s="315">
        <f t="shared" si="1081"/>
        <v>0</v>
      </c>
      <c r="O3750" s="424">
        <f t="shared" si="1082"/>
        <v>0</v>
      </c>
      <c r="P3750" s="244"/>
      <c r="Q3750" s="661"/>
      <c r="R3750" s="665"/>
      <c r="S3750" s="665"/>
      <c r="T3750" s="665"/>
      <c r="U3750" s="665"/>
      <c r="V3750" s="665"/>
      <c r="W3750" s="709"/>
      <c r="X3750" s="313">
        <f t="shared" si="1079"/>
        <v>0</v>
      </c>
    </row>
    <row r="3751" spans="2:24" ht="32.4" hidden="1" thickBot="1">
      <c r="B3751" s="143"/>
      <c r="C3751" s="162">
        <v>590</v>
      </c>
      <c r="D3751" s="459" t="s">
        <v>208</v>
      </c>
      <c r="E3751" s="702"/>
      <c r="F3751" s="449"/>
      <c r="G3751" s="245"/>
      <c r="H3751" s="245"/>
      <c r="I3751" s="476">
        <f t="shared" si="1080"/>
        <v>0</v>
      </c>
      <c r="J3751" s="243" t="str">
        <f t="shared" si="1078"/>
        <v/>
      </c>
      <c r="K3751" s="244"/>
      <c r="L3751" s="423"/>
      <c r="M3751" s="252"/>
      <c r="N3751" s="315">
        <f t="shared" si="1081"/>
        <v>0</v>
      </c>
      <c r="O3751" s="424">
        <f t="shared" si="1082"/>
        <v>0</v>
      </c>
      <c r="P3751" s="244"/>
      <c r="Q3751" s="661"/>
      <c r="R3751" s="665"/>
      <c r="S3751" s="665"/>
      <c r="T3751" s="665"/>
      <c r="U3751" s="665"/>
      <c r="V3751" s="665"/>
      <c r="W3751" s="709"/>
      <c r="X3751" s="313">
        <f t="shared" si="1079"/>
        <v>0</v>
      </c>
    </row>
    <row r="3752" spans="2:24" ht="18.600000000000001" hidden="1" thickBot="1">
      <c r="B3752" s="684">
        <v>800</v>
      </c>
      <c r="C3752" s="969" t="s">
        <v>1058</v>
      </c>
      <c r="D3752" s="969"/>
      <c r="E3752" s="685"/>
      <c r="F3752" s="688"/>
      <c r="G3752" s="689"/>
      <c r="H3752" s="689"/>
      <c r="I3752" s="690">
        <f t="shared" si="1080"/>
        <v>0</v>
      </c>
      <c r="J3752" s="243" t="str">
        <f t="shared" si="1078"/>
        <v/>
      </c>
      <c r="K3752" s="244"/>
      <c r="L3752" s="428"/>
      <c r="M3752" s="254"/>
      <c r="N3752" s="315">
        <f t="shared" si="1081"/>
        <v>0</v>
      </c>
      <c r="O3752" s="424">
        <f t="shared" si="1082"/>
        <v>0</v>
      </c>
      <c r="P3752" s="244"/>
      <c r="Q3752" s="663"/>
      <c r="R3752" s="664"/>
      <c r="S3752" s="665"/>
      <c r="T3752" s="665"/>
      <c r="U3752" s="664"/>
      <c r="V3752" s="665"/>
      <c r="W3752" s="709"/>
      <c r="X3752" s="313">
        <f t="shared" si="1079"/>
        <v>0</v>
      </c>
    </row>
    <row r="3753" spans="2:24" ht="18.600000000000001" thickBot="1">
      <c r="B3753" s="684">
        <v>1000</v>
      </c>
      <c r="C3753" s="971" t="s">
        <v>210</v>
      </c>
      <c r="D3753" s="971"/>
      <c r="E3753" s="685"/>
      <c r="F3753" s="686">
        <f>SUM(F3754:F3770)</f>
        <v>0</v>
      </c>
      <c r="G3753" s="687">
        <f>SUM(G3754:G3770)</f>
        <v>126779</v>
      </c>
      <c r="H3753" s="687">
        <f>SUM(H3754:H3770)</f>
        <v>0</v>
      </c>
      <c r="I3753" s="687">
        <f>SUM(I3754:I3770)</f>
        <v>126779</v>
      </c>
      <c r="J3753" s="243">
        <f t="shared" si="1078"/>
        <v>1</v>
      </c>
      <c r="K3753" s="244"/>
      <c r="L3753" s="316">
        <f>SUM(L3754:L3770)</f>
        <v>0</v>
      </c>
      <c r="M3753" s="317">
        <f>SUM(M3754:M3770)</f>
        <v>0</v>
      </c>
      <c r="N3753" s="425">
        <f>SUM(N3754:N3770)</f>
        <v>126779</v>
      </c>
      <c r="O3753" s="426">
        <f>SUM(O3754:O3770)</f>
        <v>-126779</v>
      </c>
      <c r="P3753" s="244"/>
      <c r="Q3753" s="316">
        <f t="shared" ref="Q3753:W3753" si="1083">SUM(Q3754:Q3770)</f>
        <v>0</v>
      </c>
      <c r="R3753" s="317">
        <f t="shared" si="1083"/>
        <v>0</v>
      </c>
      <c r="S3753" s="317">
        <f t="shared" si="1083"/>
        <v>125779</v>
      </c>
      <c r="T3753" s="317">
        <f t="shared" si="1083"/>
        <v>-125779</v>
      </c>
      <c r="U3753" s="317">
        <f t="shared" si="1083"/>
        <v>0</v>
      </c>
      <c r="V3753" s="317">
        <f t="shared" si="1083"/>
        <v>0</v>
      </c>
      <c r="W3753" s="426">
        <f t="shared" si="1083"/>
        <v>0</v>
      </c>
      <c r="X3753" s="313">
        <f t="shared" si="1079"/>
        <v>-125779</v>
      </c>
    </row>
    <row r="3754" spans="2:24" ht="18.600000000000001" hidden="1" thickBot="1">
      <c r="B3754" s="136"/>
      <c r="C3754" s="144">
        <v>1011</v>
      </c>
      <c r="D3754" s="163" t="s">
        <v>211</v>
      </c>
      <c r="E3754" s="702"/>
      <c r="F3754" s="449"/>
      <c r="G3754" s="245"/>
      <c r="H3754" s="245"/>
      <c r="I3754" s="476">
        <f t="shared" ref="I3754:I3770" si="1084">F3754+G3754+H3754</f>
        <v>0</v>
      </c>
      <c r="J3754" s="243" t="str">
        <f t="shared" si="1078"/>
        <v/>
      </c>
      <c r="K3754" s="244"/>
      <c r="L3754" s="423"/>
      <c r="M3754" s="252"/>
      <c r="N3754" s="315">
        <f t="shared" ref="N3754:N3770" si="1085">I3754</f>
        <v>0</v>
      </c>
      <c r="O3754" s="424">
        <f t="shared" ref="O3754:O3770" si="1086">L3754+M3754-N3754</f>
        <v>0</v>
      </c>
      <c r="P3754" s="244"/>
      <c r="Q3754" s="423"/>
      <c r="R3754" s="252"/>
      <c r="S3754" s="429">
        <f t="shared" ref="S3754:S3761" si="1087">+IF(+(L3754+M3754)&gt;=I3754,+M3754,+(+I3754-L3754))</f>
        <v>0</v>
      </c>
      <c r="T3754" s="315">
        <f t="shared" ref="T3754:T3761" si="1088">Q3754+R3754-S3754</f>
        <v>0</v>
      </c>
      <c r="U3754" s="252"/>
      <c r="V3754" s="252"/>
      <c r="W3754" s="253"/>
      <c r="X3754" s="313">
        <f t="shared" si="1079"/>
        <v>0</v>
      </c>
    </row>
    <row r="3755" spans="2:24" ht="18.600000000000001" hidden="1" thickBot="1">
      <c r="B3755" s="136"/>
      <c r="C3755" s="137">
        <v>1012</v>
      </c>
      <c r="D3755" s="145" t="s">
        <v>212</v>
      </c>
      <c r="E3755" s="702"/>
      <c r="F3755" s="449"/>
      <c r="G3755" s="245"/>
      <c r="H3755" s="245"/>
      <c r="I3755" s="476">
        <f t="shared" si="1084"/>
        <v>0</v>
      </c>
      <c r="J3755" s="243" t="str">
        <f t="shared" si="1078"/>
        <v/>
      </c>
      <c r="K3755" s="244"/>
      <c r="L3755" s="423"/>
      <c r="M3755" s="252"/>
      <c r="N3755" s="315">
        <f t="shared" si="1085"/>
        <v>0</v>
      </c>
      <c r="O3755" s="424">
        <f t="shared" si="1086"/>
        <v>0</v>
      </c>
      <c r="P3755" s="244"/>
      <c r="Q3755" s="423"/>
      <c r="R3755" s="252"/>
      <c r="S3755" s="429">
        <f t="shared" si="1087"/>
        <v>0</v>
      </c>
      <c r="T3755" s="315">
        <f t="shared" si="1088"/>
        <v>0</v>
      </c>
      <c r="U3755" s="252"/>
      <c r="V3755" s="252"/>
      <c r="W3755" s="253"/>
      <c r="X3755" s="313">
        <f t="shared" si="1079"/>
        <v>0</v>
      </c>
    </row>
    <row r="3756" spans="2:24" ht="18.600000000000001" hidden="1" thickBot="1">
      <c r="B3756" s="136"/>
      <c r="C3756" s="137">
        <v>1013</v>
      </c>
      <c r="D3756" s="145" t="s">
        <v>213</v>
      </c>
      <c r="E3756" s="702"/>
      <c r="F3756" s="449"/>
      <c r="G3756" s="245"/>
      <c r="H3756" s="245"/>
      <c r="I3756" s="476">
        <f t="shared" si="1084"/>
        <v>0</v>
      </c>
      <c r="J3756" s="243" t="str">
        <f t="shared" si="1078"/>
        <v/>
      </c>
      <c r="K3756" s="244"/>
      <c r="L3756" s="423"/>
      <c r="M3756" s="252"/>
      <c r="N3756" s="315">
        <f t="shared" si="1085"/>
        <v>0</v>
      </c>
      <c r="O3756" s="424">
        <f t="shared" si="1086"/>
        <v>0</v>
      </c>
      <c r="P3756" s="244"/>
      <c r="Q3756" s="423"/>
      <c r="R3756" s="252"/>
      <c r="S3756" s="429">
        <f t="shared" si="1087"/>
        <v>0</v>
      </c>
      <c r="T3756" s="315">
        <f t="shared" si="1088"/>
        <v>0</v>
      </c>
      <c r="U3756" s="252"/>
      <c r="V3756" s="252"/>
      <c r="W3756" s="253"/>
      <c r="X3756" s="313">
        <f t="shared" si="1079"/>
        <v>0</v>
      </c>
    </row>
    <row r="3757" spans="2:24" ht="18.600000000000001" hidden="1" thickBot="1">
      <c r="B3757" s="136"/>
      <c r="C3757" s="137">
        <v>1014</v>
      </c>
      <c r="D3757" s="145" t="s">
        <v>214</v>
      </c>
      <c r="E3757" s="702"/>
      <c r="F3757" s="449"/>
      <c r="G3757" s="245"/>
      <c r="H3757" s="245"/>
      <c r="I3757" s="476">
        <f t="shared" si="1084"/>
        <v>0</v>
      </c>
      <c r="J3757" s="243" t="str">
        <f t="shared" si="1078"/>
        <v/>
      </c>
      <c r="K3757" s="244"/>
      <c r="L3757" s="423"/>
      <c r="M3757" s="252"/>
      <c r="N3757" s="315">
        <f t="shared" si="1085"/>
        <v>0</v>
      </c>
      <c r="O3757" s="424">
        <f t="shared" si="1086"/>
        <v>0</v>
      </c>
      <c r="P3757" s="244"/>
      <c r="Q3757" s="423"/>
      <c r="R3757" s="252"/>
      <c r="S3757" s="429">
        <f t="shared" si="1087"/>
        <v>0</v>
      </c>
      <c r="T3757" s="315">
        <f t="shared" si="1088"/>
        <v>0</v>
      </c>
      <c r="U3757" s="252"/>
      <c r="V3757" s="252"/>
      <c r="W3757" s="253"/>
      <c r="X3757" s="313">
        <f t="shared" si="1079"/>
        <v>0</v>
      </c>
    </row>
    <row r="3758" spans="2:24" ht="18.600000000000001" hidden="1" thickBot="1">
      <c r="B3758" s="136"/>
      <c r="C3758" s="137">
        <v>1015</v>
      </c>
      <c r="D3758" s="145" t="s">
        <v>215</v>
      </c>
      <c r="E3758" s="702"/>
      <c r="F3758" s="449"/>
      <c r="G3758" s="245"/>
      <c r="H3758" s="245"/>
      <c r="I3758" s="476">
        <f t="shared" si="1084"/>
        <v>0</v>
      </c>
      <c r="J3758" s="243" t="str">
        <f t="shared" si="1078"/>
        <v/>
      </c>
      <c r="K3758" s="244"/>
      <c r="L3758" s="423"/>
      <c r="M3758" s="252"/>
      <c r="N3758" s="315">
        <f t="shared" si="1085"/>
        <v>0</v>
      </c>
      <c r="O3758" s="424">
        <f t="shared" si="1086"/>
        <v>0</v>
      </c>
      <c r="P3758" s="244"/>
      <c r="Q3758" s="423"/>
      <c r="R3758" s="252"/>
      <c r="S3758" s="429">
        <f t="shared" si="1087"/>
        <v>0</v>
      </c>
      <c r="T3758" s="315">
        <f t="shared" si="1088"/>
        <v>0</v>
      </c>
      <c r="U3758" s="252"/>
      <c r="V3758" s="252"/>
      <c r="W3758" s="253"/>
      <c r="X3758" s="313">
        <f t="shared" si="1079"/>
        <v>0</v>
      </c>
    </row>
    <row r="3759" spans="2:24" ht="18.600000000000001" hidden="1" thickBot="1">
      <c r="B3759" s="136"/>
      <c r="C3759" s="137">
        <v>1016</v>
      </c>
      <c r="D3759" s="145" t="s">
        <v>216</v>
      </c>
      <c r="E3759" s="702"/>
      <c r="F3759" s="449"/>
      <c r="G3759" s="245"/>
      <c r="H3759" s="245"/>
      <c r="I3759" s="476">
        <f t="shared" si="1084"/>
        <v>0</v>
      </c>
      <c r="J3759" s="243" t="str">
        <f t="shared" si="1078"/>
        <v/>
      </c>
      <c r="K3759" s="244"/>
      <c r="L3759" s="423"/>
      <c r="M3759" s="252"/>
      <c r="N3759" s="315">
        <f t="shared" si="1085"/>
        <v>0</v>
      </c>
      <c r="O3759" s="424">
        <f t="shared" si="1086"/>
        <v>0</v>
      </c>
      <c r="P3759" s="244"/>
      <c r="Q3759" s="423"/>
      <c r="R3759" s="252"/>
      <c r="S3759" s="429">
        <f t="shared" si="1087"/>
        <v>0</v>
      </c>
      <c r="T3759" s="315">
        <f t="shared" si="1088"/>
        <v>0</v>
      </c>
      <c r="U3759" s="252"/>
      <c r="V3759" s="252"/>
      <c r="W3759" s="253"/>
      <c r="X3759" s="313">
        <f t="shared" si="1079"/>
        <v>0</v>
      </c>
    </row>
    <row r="3760" spans="2:24" ht="18.600000000000001" thickBot="1">
      <c r="B3760" s="140"/>
      <c r="C3760" s="164">
        <v>1020</v>
      </c>
      <c r="D3760" s="165" t="s">
        <v>217</v>
      </c>
      <c r="E3760" s="702"/>
      <c r="F3760" s="449"/>
      <c r="G3760" s="245">
        <v>115400</v>
      </c>
      <c r="H3760" s="245"/>
      <c r="I3760" s="476">
        <f t="shared" si="1084"/>
        <v>115400</v>
      </c>
      <c r="J3760" s="243">
        <f t="shared" si="1078"/>
        <v>1</v>
      </c>
      <c r="K3760" s="244"/>
      <c r="L3760" s="423"/>
      <c r="M3760" s="252"/>
      <c r="N3760" s="315">
        <f t="shared" si="1085"/>
        <v>115400</v>
      </c>
      <c r="O3760" s="424">
        <f t="shared" si="1086"/>
        <v>-115400</v>
      </c>
      <c r="P3760" s="244"/>
      <c r="Q3760" s="423"/>
      <c r="R3760" s="252"/>
      <c r="S3760" s="429">
        <f t="shared" si="1087"/>
        <v>115400</v>
      </c>
      <c r="T3760" s="315">
        <f t="shared" si="1088"/>
        <v>-115400</v>
      </c>
      <c r="U3760" s="252"/>
      <c r="V3760" s="252"/>
      <c r="W3760" s="253"/>
      <c r="X3760" s="313">
        <f t="shared" si="1079"/>
        <v>-115400</v>
      </c>
    </row>
    <row r="3761" spans="2:24" ht="18.600000000000001" thickBot="1">
      <c r="B3761" s="136"/>
      <c r="C3761" s="137">
        <v>1030</v>
      </c>
      <c r="D3761" s="145" t="s">
        <v>218</v>
      </c>
      <c r="E3761" s="702"/>
      <c r="F3761" s="449"/>
      <c r="G3761" s="245">
        <v>10379</v>
      </c>
      <c r="H3761" s="245"/>
      <c r="I3761" s="476">
        <f t="shared" si="1084"/>
        <v>10379</v>
      </c>
      <c r="J3761" s="243">
        <f t="shared" si="1078"/>
        <v>1</v>
      </c>
      <c r="K3761" s="244"/>
      <c r="L3761" s="423"/>
      <c r="M3761" s="252"/>
      <c r="N3761" s="315">
        <f t="shared" si="1085"/>
        <v>10379</v>
      </c>
      <c r="O3761" s="424">
        <f t="shared" si="1086"/>
        <v>-10379</v>
      </c>
      <c r="P3761" s="244"/>
      <c r="Q3761" s="423"/>
      <c r="R3761" s="252"/>
      <c r="S3761" s="429">
        <f t="shared" si="1087"/>
        <v>10379</v>
      </c>
      <c r="T3761" s="315">
        <f t="shared" si="1088"/>
        <v>-10379</v>
      </c>
      <c r="U3761" s="252"/>
      <c r="V3761" s="252"/>
      <c r="W3761" s="253"/>
      <c r="X3761" s="313">
        <f t="shared" si="1079"/>
        <v>-10379</v>
      </c>
    </row>
    <row r="3762" spans="2:24" ht="18.600000000000001" hidden="1" thickBot="1">
      <c r="B3762" s="136"/>
      <c r="C3762" s="164">
        <v>1051</v>
      </c>
      <c r="D3762" s="167" t="s">
        <v>219</v>
      </c>
      <c r="E3762" s="702"/>
      <c r="F3762" s="449"/>
      <c r="G3762" s="245"/>
      <c r="H3762" s="245"/>
      <c r="I3762" s="476">
        <f t="shared" si="1084"/>
        <v>0</v>
      </c>
      <c r="J3762" s="243" t="str">
        <f t="shared" si="1078"/>
        <v/>
      </c>
      <c r="K3762" s="244"/>
      <c r="L3762" s="423"/>
      <c r="M3762" s="252"/>
      <c r="N3762" s="315">
        <f t="shared" si="1085"/>
        <v>0</v>
      </c>
      <c r="O3762" s="424">
        <f t="shared" si="1086"/>
        <v>0</v>
      </c>
      <c r="P3762" s="244"/>
      <c r="Q3762" s="661"/>
      <c r="R3762" s="665"/>
      <c r="S3762" s="665"/>
      <c r="T3762" s="665"/>
      <c r="U3762" s="665"/>
      <c r="V3762" s="665"/>
      <c r="W3762" s="709"/>
      <c r="X3762" s="313">
        <f t="shared" si="1079"/>
        <v>0</v>
      </c>
    </row>
    <row r="3763" spans="2:24" ht="18.600000000000001" hidden="1" thickBot="1">
      <c r="B3763" s="136"/>
      <c r="C3763" s="137">
        <v>1052</v>
      </c>
      <c r="D3763" s="145" t="s">
        <v>220</v>
      </c>
      <c r="E3763" s="702"/>
      <c r="F3763" s="449"/>
      <c r="G3763" s="245"/>
      <c r="H3763" s="245"/>
      <c r="I3763" s="476">
        <f t="shared" si="1084"/>
        <v>0</v>
      </c>
      <c r="J3763" s="243" t="str">
        <f t="shared" si="1078"/>
        <v/>
      </c>
      <c r="K3763" s="244"/>
      <c r="L3763" s="423"/>
      <c r="M3763" s="252"/>
      <c r="N3763" s="315">
        <f t="shared" si="1085"/>
        <v>0</v>
      </c>
      <c r="O3763" s="424">
        <f t="shared" si="1086"/>
        <v>0</v>
      </c>
      <c r="P3763" s="244"/>
      <c r="Q3763" s="661"/>
      <c r="R3763" s="665"/>
      <c r="S3763" s="665"/>
      <c r="T3763" s="665"/>
      <c r="U3763" s="665"/>
      <c r="V3763" s="665"/>
      <c r="W3763" s="709"/>
      <c r="X3763" s="313">
        <f t="shared" si="1079"/>
        <v>0</v>
      </c>
    </row>
    <row r="3764" spans="2:24" ht="18.600000000000001" hidden="1" thickBot="1">
      <c r="B3764" s="136"/>
      <c r="C3764" s="168">
        <v>1053</v>
      </c>
      <c r="D3764" s="169" t="s">
        <v>1680</v>
      </c>
      <c r="E3764" s="702"/>
      <c r="F3764" s="449"/>
      <c r="G3764" s="245"/>
      <c r="H3764" s="245"/>
      <c r="I3764" s="476">
        <f t="shared" si="1084"/>
        <v>0</v>
      </c>
      <c r="J3764" s="243" t="str">
        <f t="shared" si="1078"/>
        <v/>
      </c>
      <c r="K3764" s="244"/>
      <c r="L3764" s="423"/>
      <c r="M3764" s="252"/>
      <c r="N3764" s="315">
        <f t="shared" si="1085"/>
        <v>0</v>
      </c>
      <c r="O3764" s="424">
        <f t="shared" si="1086"/>
        <v>0</v>
      </c>
      <c r="P3764" s="244"/>
      <c r="Q3764" s="661"/>
      <c r="R3764" s="665"/>
      <c r="S3764" s="665"/>
      <c r="T3764" s="665"/>
      <c r="U3764" s="665"/>
      <c r="V3764" s="665"/>
      <c r="W3764" s="709"/>
      <c r="X3764" s="313">
        <f t="shared" si="1079"/>
        <v>0</v>
      </c>
    </row>
    <row r="3765" spans="2:24" ht="18.600000000000001" hidden="1" thickBot="1">
      <c r="B3765" s="136"/>
      <c r="C3765" s="137">
        <v>1062</v>
      </c>
      <c r="D3765" s="139" t="s">
        <v>221</v>
      </c>
      <c r="E3765" s="702"/>
      <c r="F3765" s="449"/>
      <c r="G3765" s="245"/>
      <c r="H3765" s="245"/>
      <c r="I3765" s="476">
        <f t="shared" si="1084"/>
        <v>0</v>
      </c>
      <c r="J3765" s="243" t="str">
        <f t="shared" si="1078"/>
        <v/>
      </c>
      <c r="K3765" s="244"/>
      <c r="L3765" s="423"/>
      <c r="M3765" s="252"/>
      <c r="N3765" s="315">
        <f t="shared" si="1085"/>
        <v>0</v>
      </c>
      <c r="O3765" s="424">
        <f t="shared" si="1086"/>
        <v>0</v>
      </c>
      <c r="P3765" s="244"/>
      <c r="Q3765" s="423"/>
      <c r="R3765" s="252"/>
      <c r="S3765" s="429">
        <f>+IF(+(L3765+M3765)&gt;=I3765,+M3765,+(+I3765-L3765))</f>
        <v>0</v>
      </c>
      <c r="T3765" s="315">
        <f>Q3765+R3765-S3765</f>
        <v>0</v>
      </c>
      <c r="U3765" s="252"/>
      <c r="V3765" s="252"/>
      <c r="W3765" s="253"/>
      <c r="X3765" s="313">
        <f t="shared" si="1079"/>
        <v>0</v>
      </c>
    </row>
    <row r="3766" spans="2:24" ht="18.600000000000001" thickBot="1">
      <c r="B3766" s="136"/>
      <c r="C3766" s="137">
        <v>1063</v>
      </c>
      <c r="D3766" s="139" t="s">
        <v>222</v>
      </c>
      <c r="E3766" s="702"/>
      <c r="F3766" s="449"/>
      <c r="G3766" s="245">
        <v>1000</v>
      </c>
      <c r="H3766" s="245"/>
      <c r="I3766" s="476">
        <f t="shared" si="1084"/>
        <v>1000</v>
      </c>
      <c r="J3766" s="243">
        <f t="shared" si="1078"/>
        <v>1</v>
      </c>
      <c r="K3766" s="244"/>
      <c r="L3766" s="423"/>
      <c r="M3766" s="252"/>
      <c r="N3766" s="315">
        <f t="shared" si="1085"/>
        <v>1000</v>
      </c>
      <c r="O3766" s="424">
        <f t="shared" si="1086"/>
        <v>-1000</v>
      </c>
      <c r="P3766" s="244"/>
      <c r="Q3766" s="661"/>
      <c r="R3766" s="665"/>
      <c r="S3766" s="665"/>
      <c r="T3766" s="665"/>
      <c r="U3766" s="665"/>
      <c r="V3766" s="665"/>
      <c r="W3766" s="709"/>
      <c r="X3766" s="313">
        <f t="shared" si="1079"/>
        <v>0</v>
      </c>
    </row>
    <row r="3767" spans="2:24" ht="18.600000000000001" hidden="1" thickBot="1">
      <c r="B3767" s="136"/>
      <c r="C3767" s="168">
        <v>1069</v>
      </c>
      <c r="D3767" s="170" t="s">
        <v>223</v>
      </c>
      <c r="E3767" s="702"/>
      <c r="F3767" s="449"/>
      <c r="G3767" s="245"/>
      <c r="H3767" s="245"/>
      <c r="I3767" s="476">
        <f t="shared" si="1084"/>
        <v>0</v>
      </c>
      <c r="J3767" s="243" t="str">
        <f t="shared" ref="J3767:J3798" si="1089">(IF($E3767&lt;&gt;0,$J$2,IF($I3767&lt;&gt;0,$J$2,"")))</f>
        <v/>
      </c>
      <c r="K3767" s="244"/>
      <c r="L3767" s="423"/>
      <c r="M3767" s="252"/>
      <c r="N3767" s="315">
        <f t="shared" si="1085"/>
        <v>0</v>
      </c>
      <c r="O3767" s="424">
        <f t="shared" si="1086"/>
        <v>0</v>
      </c>
      <c r="P3767" s="244"/>
      <c r="Q3767" s="423"/>
      <c r="R3767" s="252"/>
      <c r="S3767" s="429">
        <f>+IF(+(L3767+M3767)&gt;=I3767,+M3767,+(+I3767-L3767))</f>
        <v>0</v>
      </c>
      <c r="T3767" s="315">
        <f>Q3767+R3767-S3767</f>
        <v>0</v>
      </c>
      <c r="U3767" s="252"/>
      <c r="V3767" s="252"/>
      <c r="W3767" s="253"/>
      <c r="X3767" s="313">
        <f t="shared" ref="X3767:X3798" si="1090">T3767-U3767-V3767-W3767</f>
        <v>0</v>
      </c>
    </row>
    <row r="3768" spans="2:24" ht="31.8" hidden="1" thickBot="1">
      <c r="B3768" s="140"/>
      <c r="C3768" s="137">
        <v>1091</v>
      </c>
      <c r="D3768" s="145" t="s">
        <v>224</v>
      </c>
      <c r="E3768" s="702"/>
      <c r="F3768" s="449"/>
      <c r="G3768" s="245"/>
      <c r="H3768" s="245"/>
      <c r="I3768" s="476">
        <f t="shared" si="1084"/>
        <v>0</v>
      </c>
      <c r="J3768" s="243" t="str">
        <f t="shared" si="1089"/>
        <v/>
      </c>
      <c r="K3768" s="244"/>
      <c r="L3768" s="423"/>
      <c r="M3768" s="252"/>
      <c r="N3768" s="315">
        <f t="shared" si="1085"/>
        <v>0</v>
      </c>
      <c r="O3768" s="424">
        <f t="shared" si="1086"/>
        <v>0</v>
      </c>
      <c r="P3768" s="244"/>
      <c r="Q3768" s="423"/>
      <c r="R3768" s="252"/>
      <c r="S3768" s="429">
        <f>+IF(+(L3768+M3768)&gt;=I3768,+M3768,+(+I3768-L3768))</f>
        <v>0</v>
      </c>
      <c r="T3768" s="315">
        <f>Q3768+R3768-S3768</f>
        <v>0</v>
      </c>
      <c r="U3768" s="252"/>
      <c r="V3768" s="252"/>
      <c r="W3768" s="253"/>
      <c r="X3768" s="313">
        <f t="shared" si="1090"/>
        <v>0</v>
      </c>
    </row>
    <row r="3769" spans="2:24" ht="18.600000000000001" hidden="1" thickBot="1">
      <c r="B3769" s="136"/>
      <c r="C3769" s="137">
        <v>1092</v>
      </c>
      <c r="D3769" s="145" t="s">
        <v>351</v>
      </c>
      <c r="E3769" s="702"/>
      <c r="F3769" s="449"/>
      <c r="G3769" s="245"/>
      <c r="H3769" s="245"/>
      <c r="I3769" s="476">
        <f t="shared" si="1084"/>
        <v>0</v>
      </c>
      <c r="J3769" s="243" t="str">
        <f t="shared" si="1089"/>
        <v/>
      </c>
      <c r="K3769" s="244"/>
      <c r="L3769" s="423"/>
      <c r="M3769" s="252"/>
      <c r="N3769" s="315">
        <f t="shared" si="1085"/>
        <v>0</v>
      </c>
      <c r="O3769" s="424">
        <f t="shared" si="1086"/>
        <v>0</v>
      </c>
      <c r="P3769" s="244"/>
      <c r="Q3769" s="661"/>
      <c r="R3769" s="665"/>
      <c r="S3769" s="665"/>
      <c r="T3769" s="665"/>
      <c r="U3769" s="665"/>
      <c r="V3769" s="665"/>
      <c r="W3769" s="709"/>
      <c r="X3769" s="313">
        <f t="shared" si="1090"/>
        <v>0</v>
      </c>
    </row>
    <row r="3770" spans="2:24" ht="18.600000000000001" hidden="1" thickBot="1">
      <c r="B3770" s="136"/>
      <c r="C3770" s="142">
        <v>1098</v>
      </c>
      <c r="D3770" s="146" t="s">
        <v>225</v>
      </c>
      <c r="E3770" s="702"/>
      <c r="F3770" s="449"/>
      <c r="G3770" s="245"/>
      <c r="H3770" s="245"/>
      <c r="I3770" s="476">
        <f t="shared" si="1084"/>
        <v>0</v>
      </c>
      <c r="J3770" s="243" t="str">
        <f t="shared" si="1089"/>
        <v/>
      </c>
      <c r="K3770" s="244"/>
      <c r="L3770" s="423"/>
      <c r="M3770" s="252"/>
      <c r="N3770" s="315">
        <f t="shared" si="1085"/>
        <v>0</v>
      </c>
      <c r="O3770" s="424">
        <f t="shared" si="1086"/>
        <v>0</v>
      </c>
      <c r="P3770" s="244"/>
      <c r="Q3770" s="423"/>
      <c r="R3770" s="252"/>
      <c r="S3770" s="429">
        <f>+IF(+(L3770+M3770)&gt;=I3770,+M3770,+(+I3770-L3770))</f>
        <v>0</v>
      </c>
      <c r="T3770" s="315">
        <f>Q3770+R3770-S3770</f>
        <v>0</v>
      </c>
      <c r="U3770" s="252"/>
      <c r="V3770" s="252"/>
      <c r="W3770" s="253"/>
      <c r="X3770" s="313">
        <f t="shared" si="1090"/>
        <v>0</v>
      </c>
    </row>
    <row r="3771" spans="2:24" ht="18.600000000000001" hidden="1" thickBot="1">
      <c r="B3771" s="684">
        <v>1900</v>
      </c>
      <c r="C3771" s="946" t="s">
        <v>285</v>
      </c>
      <c r="D3771" s="946"/>
      <c r="E3771" s="685"/>
      <c r="F3771" s="686">
        <f>SUM(F3772:F3774)</f>
        <v>0</v>
      </c>
      <c r="G3771" s="687">
        <f>SUM(G3772:G3774)</f>
        <v>0</v>
      </c>
      <c r="H3771" s="687">
        <f>SUM(H3772:H3774)</f>
        <v>0</v>
      </c>
      <c r="I3771" s="687">
        <f>SUM(I3772:I3774)</f>
        <v>0</v>
      </c>
      <c r="J3771" s="243" t="str">
        <f t="shared" si="1089"/>
        <v/>
      </c>
      <c r="K3771" s="244"/>
      <c r="L3771" s="316">
        <f>SUM(L3772:L3774)</f>
        <v>0</v>
      </c>
      <c r="M3771" s="317">
        <f>SUM(M3772:M3774)</f>
        <v>0</v>
      </c>
      <c r="N3771" s="425">
        <f>SUM(N3772:N3774)</f>
        <v>0</v>
      </c>
      <c r="O3771" s="426">
        <f>SUM(O3772:O3774)</f>
        <v>0</v>
      </c>
      <c r="P3771" s="244"/>
      <c r="Q3771" s="663"/>
      <c r="R3771" s="664"/>
      <c r="S3771" s="664"/>
      <c r="T3771" s="664"/>
      <c r="U3771" s="664"/>
      <c r="V3771" s="664"/>
      <c r="W3771" s="710"/>
      <c r="X3771" s="313">
        <f t="shared" si="1090"/>
        <v>0</v>
      </c>
    </row>
    <row r="3772" spans="2:24" ht="18.600000000000001" hidden="1" thickBot="1">
      <c r="B3772" s="136"/>
      <c r="C3772" s="144">
        <v>1901</v>
      </c>
      <c r="D3772" s="138" t="s">
        <v>286</v>
      </c>
      <c r="E3772" s="702"/>
      <c r="F3772" s="449"/>
      <c r="G3772" s="245"/>
      <c r="H3772" s="245"/>
      <c r="I3772" s="476">
        <f>F3772+G3772+H3772</f>
        <v>0</v>
      </c>
      <c r="J3772" s="243" t="str">
        <f t="shared" si="1089"/>
        <v/>
      </c>
      <c r="K3772" s="244"/>
      <c r="L3772" s="423"/>
      <c r="M3772" s="252"/>
      <c r="N3772" s="315">
        <f>I3772</f>
        <v>0</v>
      </c>
      <c r="O3772" s="424">
        <f>L3772+M3772-N3772</f>
        <v>0</v>
      </c>
      <c r="P3772" s="244"/>
      <c r="Q3772" s="661"/>
      <c r="R3772" s="665"/>
      <c r="S3772" s="665"/>
      <c r="T3772" s="665"/>
      <c r="U3772" s="665"/>
      <c r="V3772" s="665"/>
      <c r="W3772" s="709"/>
      <c r="X3772" s="313">
        <f t="shared" si="1090"/>
        <v>0</v>
      </c>
    </row>
    <row r="3773" spans="2:24" ht="18.600000000000001" hidden="1" thickBot="1">
      <c r="B3773" s="136"/>
      <c r="C3773" s="137">
        <v>1981</v>
      </c>
      <c r="D3773" s="139" t="s">
        <v>287</v>
      </c>
      <c r="E3773" s="702"/>
      <c r="F3773" s="449"/>
      <c r="G3773" s="245"/>
      <c r="H3773" s="245"/>
      <c r="I3773" s="476">
        <f>F3773+G3773+H3773</f>
        <v>0</v>
      </c>
      <c r="J3773" s="243" t="str">
        <f t="shared" si="1089"/>
        <v/>
      </c>
      <c r="K3773" s="244"/>
      <c r="L3773" s="423"/>
      <c r="M3773" s="252"/>
      <c r="N3773" s="315">
        <f>I3773</f>
        <v>0</v>
      </c>
      <c r="O3773" s="424">
        <f>L3773+M3773-N3773</f>
        <v>0</v>
      </c>
      <c r="P3773" s="244"/>
      <c r="Q3773" s="661"/>
      <c r="R3773" s="665"/>
      <c r="S3773" s="665"/>
      <c r="T3773" s="665"/>
      <c r="U3773" s="665"/>
      <c r="V3773" s="665"/>
      <c r="W3773" s="709"/>
      <c r="X3773" s="313">
        <f t="shared" si="1090"/>
        <v>0</v>
      </c>
    </row>
    <row r="3774" spans="2:24" ht="18.600000000000001" hidden="1" thickBot="1">
      <c r="B3774" s="136"/>
      <c r="C3774" s="142">
        <v>1991</v>
      </c>
      <c r="D3774" s="141" t="s">
        <v>288</v>
      </c>
      <c r="E3774" s="702"/>
      <c r="F3774" s="449"/>
      <c r="G3774" s="245"/>
      <c r="H3774" s="245"/>
      <c r="I3774" s="476">
        <f>F3774+G3774+H3774</f>
        <v>0</v>
      </c>
      <c r="J3774" s="243" t="str">
        <f t="shared" si="1089"/>
        <v/>
      </c>
      <c r="K3774" s="244"/>
      <c r="L3774" s="423"/>
      <c r="M3774" s="252"/>
      <c r="N3774" s="315">
        <f>I3774</f>
        <v>0</v>
      </c>
      <c r="O3774" s="424">
        <f>L3774+M3774-N3774</f>
        <v>0</v>
      </c>
      <c r="P3774" s="244"/>
      <c r="Q3774" s="661"/>
      <c r="R3774" s="665"/>
      <c r="S3774" s="665"/>
      <c r="T3774" s="665"/>
      <c r="U3774" s="665"/>
      <c r="V3774" s="665"/>
      <c r="W3774" s="709"/>
      <c r="X3774" s="313">
        <f t="shared" si="1090"/>
        <v>0</v>
      </c>
    </row>
    <row r="3775" spans="2:24" ht="18.600000000000001" hidden="1" thickBot="1">
      <c r="B3775" s="684">
        <v>2100</v>
      </c>
      <c r="C3775" s="946" t="s">
        <v>1066</v>
      </c>
      <c r="D3775" s="946"/>
      <c r="E3775" s="685"/>
      <c r="F3775" s="686">
        <f>SUM(F3776:F3780)</f>
        <v>0</v>
      </c>
      <c r="G3775" s="687">
        <f>SUM(G3776:G3780)</f>
        <v>0</v>
      </c>
      <c r="H3775" s="687">
        <f>SUM(H3776:H3780)</f>
        <v>0</v>
      </c>
      <c r="I3775" s="687">
        <f>SUM(I3776:I3780)</f>
        <v>0</v>
      </c>
      <c r="J3775" s="243" t="str">
        <f t="shared" si="1089"/>
        <v/>
      </c>
      <c r="K3775" s="244"/>
      <c r="L3775" s="316">
        <f>SUM(L3776:L3780)</f>
        <v>0</v>
      </c>
      <c r="M3775" s="317">
        <f>SUM(M3776:M3780)</f>
        <v>0</v>
      </c>
      <c r="N3775" s="425">
        <f>SUM(N3776:N3780)</f>
        <v>0</v>
      </c>
      <c r="O3775" s="426">
        <f>SUM(O3776:O3780)</f>
        <v>0</v>
      </c>
      <c r="P3775" s="244"/>
      <c r="Q3775" s="663"/>
      <c r="R3775" s="664"/>
      <c r="S3775" s="664"/>
      <c r="T3775" s="664"/>
      <c r="U3775" s="664"/>
      <c r="V3775" s="664"/>
      <c r="W3775" s="710"/>
      <c r="X3775" s="313">
        <f t="shared" si="1090"/>
        <v>0</v>
      </c>
    </row>
    <row r="3776" spans="2:24" ht="18.600000000000001" hidden="1" thickBot="1">
      <c r="B3776" s="136"/>
      <c r="C3776" s="144">
        <v>2110</v>
      </c>
      <c r="D3776" s="147" t="s">
        <v>226</v>
      </c>
      <c r="E3776" s="702"/>
      <c r="F3776" s="449"/>
      <c r="G3776" s="245"/>
      <c r="H3776" s="245"/>
      <c r="I3776" s="476">
        <f>F3776+G3776+H3776</f>
        <v>0</v>
      </c>
      <c r="J3776" s="243" t="str">
        <f t="shared" si="1089"/>
        <v/>
      </c>
      <c r="K3776" s="244"/>
      <c r="L3776" s="423"/>
      <c r="M3776" s="252"/>
      <c r="N3776" s="315">
        <f>I3776</f>
        <v>0</v>
      </c>
      <c r="O3776" s="424">
        <f>L3776+M3776-N3776</f>
        <v>0</v>
      </c>
      <c r="P3776" s="244"/>
      <c r="Q3776" s="661"/>
      <c r="R3776" s="665"/>
      <c r="S3776" s="665"/>
      <c r="T3776" s="665"/>
      <c r="U3776" s="665"/>
      <c r="V3776" s="665"/>
      <c r="W3776" s="709"/>
      <c r="X3776" s="313">
        <f t="shared" si="1090"/>
        <v>0</v>
      </c>
    </row>
    <row r="3777" spans="2:24" ht="18.600000000000001" hidden="1" thickBot="1">
      <c r="B3777" s="171"/>
      <c r="C3777" s="137">
        <v>2120</v>
      </c>
      <c r="D3777" s="159" t="s">
        <v>227</v>
      </c>
      <c r="E3777" s="702"/>
      <c r="F3777" s="449"/>
      <c r="G3777" s="245"/>
      <c r="H3777" s="245"/>
      <c r="I3777" s="476">
        <f>F3777+G3777+H3777</f>
        <v>0</v>
      </c>
      <c r="J3777" s="243" t="str">
        <f t="shared" si="1089"/>
        <v/>
      </c>
      <c r="K3777" s="244"/>
      <c r="L3777" s="423"/>
      <c r="M3777" s="252"/>
      <c r="N3777" s="315">
        <f>I3777</f>
        <v>0</v>
      </c>
      <c r="O3777" s="424">
        <f>L3777+M3777-N3777</f>
        <v>0</v>
      </c>
      <c r="P3777" s="244"/>
      <c r="Q3777" s="661"/>
      <c r="R3777" s="665"/>
      <c r="S3777" s="665"/>
      <c r="T3777" s="665"/>
      <c r="U3777" s="665"/>
      <c r="V3777" s="665"/>
      <c r="W3777" s="709"/>
      <c r="X3777" s="313">
        <f t="shared" si="1090"/>
        <v>0</v>
      </c>
    </row>
    <row r="3778" spans="2:24" ht="18.600000000000001" hidden="1" thickBot="1">
      <c r="B3778" s="171"/>
      <c r="C3778" s="137">
        <v>2125</v>
      </c>
      <c r="D3778" s="156" t="s">
        <v>1059</v>
      </c>
      <c r="E3778" s="702"/>
      <c r="F3778" s="592">
        <v>0</v>
      </c>
      <c r="G3778" s="592">
        <v>0</v>
      </c>
      <c r="H3778" s="592">
        <v>0</v>
      </c>
      <c r="I3778" s="476">
        <f>F3778+G3778+H3778</f>
        <v>0</v>
      </c>
      <c r="J3778" s="243" t="str">
        <f t="shared" si="1089"/>
        <v/>
      </c>
      <c r="K3778" s="244"/>
      <c r="L3778" s="423"/>
      <c r="M3778" s="252"/>
      <c r="N3778" s="315">
        <f>I3778</f>
        <v>0</v>
      </c>
      <c r="O3778" s="424">
        <f>L3778+M3778-N3778</f>
        <v>0</v>
      </c>
      <c r="P3778" s="244"/>
      <c r="Q3778" s="661"/>
      <c r="R3778" s="665"/>
      <c r="S3778" s="665"/>
      <c r="T3778" s="665"/>
      <c r="U3778" s="665"/>
      <c r="V3778" s="665"/>
      <c r="W3778" s="709"/>
      <c r="X3778" s="313">
        <f t="shared" si="1090"/>
        <v>0</v>
      </c>
    </row>
    <row r="3779" spans="2:24" ht="18.600000000000001" hidden="1" thickBot="1">
      <c r="B3779" s="143"/>
      <c r="C3779" s="137">
        <v>2140</v>
      </c>
      <c r="D3779" s="159" t="s">
        <v>229</v>
      </c>
      <c r="E3779" s="702"/>
      <c r="F3779" s="592">
        <v>0</v>
      </c>
      <c r="G3779" s="592">
        <v>0</v>
      </c>
      <c r="H3779" s="592">
        <v>0</v>
      </c>
      <c r="I3779" s="476">
        <f>F3779+G3779+H3779</f>
        <v>0</v>
      </c>
      <c r="J3779" s="243" t="str">
        <f t="shared" si="1089"/>
        <v/>
      </c>
      <c r="K3779" s="244"/>
      <c r="L3779" s="423"/>
      <c r="M3779" s="252"/>
      <c r="N3779" s="315">
        <f>I3779</f>
        <v>0</v>
      </c>
      <c r="O3779" s="424">
        <f>L3779+M3779-N3779</f>
        <v>0</v>
      </c>
      <c r="P3779" s="244"/>
      <c r="Q3779" s="661"/>
      <c r="R3779" s="665"/>
      <c r="S3779" s="665"/>
      <c r="T3779" s="665"/>
      <c r="U3779" s="665"/>
      <c r="V3779" s="665"/>
      <c r="W3779" s="709"/>
      <c r="X3779" s="313">
        <f t="shared" si="1090"/>
        <v>0</v>
      </c>
    </row>
    <row r="3780" spans="2:24" ht="18.600000000000001" hidden="1" thickBot="1">
      <c r="B3780" s="136"/>
      <c r="C3780" s="142">
        <v>2190</v>
      </c>
      <c r="D3780" s="491" t="s">
        <v>230</v>
      </c>
      <c r="E3780" s="702"/>
      <c r="F3780" s="449"/>
      <c r="G3780" s="245"/>
      <c r="H3780" s="245"/>
      <c r="I3780" s="476">
        <f>F3780+G3780+H3780</f>
        <v>0</v>
      </c>
      <c r="J3780" s="243" t="str">
        <f t="shared" si="1089"/>
        <v/>
      </c>
      <c r="K3780" s="244"/>
      <c r="L3780" s="423"/>
      <c r="M3780" s="252"/>
      <c r="N3780" s="315">
        <f>I3780</f>
        <v>0</v>
      </c>
      <c r="O3780" s="424">
        <f>L3780+M3780-N3780</f>
        <v>0</v>
      </c>
      <c r="P3780" s="244"/>
      <c r="Q3780" s="661"/>
      <c r="R3780" s="665"/>
      <c r="S3780" s="665"/>
      <c r="T3780" s="665"/>
      <c r="U3780" s="665"/>
      <c r="V3780" s="665"/>
      <c r="W3780" s="709"/>
      <c r="X3780" s="313">
        <f t="shared" si="1090"/>
        <v>0</v>
      </c>
    </row>
    <row r="3781" spans="2:24" ht="18.600000000000001" hidden="1" thickBot="1">
      <c r="B3781" s="684">
        <v>2200</v>
      </c>
      <c r="C3781" s="946" t="s">
        <v>231</v>
      </c>
      <c r="D3781" s="946"/>
      <c r="E3781" s="685"/>
      <c r="F3781" s="686">
        <f>SUM(F3782:F3783)</f>
        <v>0</v>
      </c>
      <c r="G3781" s="687">
        <f>SUM(G3782:G3783)</f>
        <v>0</v>
      </c>
      <c r="H3781" s="687">
        <f>SUM(H3782:H3783)</f>
        <v>0</v>
      </c>
      <c r="I3781" s="687">
        <f>SUM(I3782:I3783)</f>
        <v>0</v>
      </c>
      <c r="J3781" s="243" t="str">
        <f t="shared" si="1089"/>
        <v/>
      </c>
      <c r="K3781" s="244"/>
      <c r="L3781" s="316">
        <f>SUM(L3782:L3783)</f>
        <v>0</v>
      </c>
      <c r="M3781" s="317">
        <f>SUM(M3782:M3783)</f>
        <v>0</v>
      </c>
      <c r="N3781" s="425">
        <f>SUM(N3782:N3783)</f>
        <v>0</v>
      </c>
      <c r="O3781" s="426">
        <f>SUM(O3782:O3783)</f>
        <v>0</v>
      </c>
      <c r="P3781" s="244"/>
      <c r="Q3781" s="663"/>
      <c r="R3781" s="664"/>
      <c r="S3781" s="664"/>
      <c r="T3781" s="664"/>
      <c r="U3781" s="664"/>
      <c r="V3781" s="664"/>
      <c r="W3781" s="710"/>
      <c r="X3781" s="313">
        <f t="shared" si="1090"/>
        <v>0</v>
      </c>
    </row>
    <row r="3782" spans="2:24" ht="18.600000000000001" hidden="1" thickBot="1">
      <c r="B3782" s="136"/>
      <c r="C3782" s="137">
        <v>2221</v>
      </c>
      <c r="D3782" s="139" t="s">
        <v>1439</v>
      </c>
      <c r="E3782" s="702"/>
      <c r="F3782" s="449"/>
      <c r="G3782" s="245"/>
      <c r="H3782" s="245"/>
      <c r="I3782" s="476">
        <f>F3782+G3782+H3782</f>
        <v>0</v>
      </c>
      <c r="J3782" s="243" t="str">
        <f t="shared" si="1089"/>
        <v/>
      </c>
      <c r="K3782" s="244"/>
      <c r="L3782" s="423"/>
      <c r="M3782" s="252"/>
      <c r="N3782" s="315">
        <f t="shared" ref="N3782:N3790" si="1091">I3782</f>
        <v>0</v>
      </c>
      <c r="O3782" s="424">
        <f t="shared" ref="O3782:O3790" si="1092">L3782+M3782-N3782</f>
        <v>0</v>
      </c>
      <c r="P3782" s="244"/>
      <c r="Q3782" s="661"/>
      <c r="R3782" s="665"/>
      <c r="S3782" s="665"/>
      <c r="T3782" s="665"/>
      <c r="U3782" s="665"/>
      <c r="V3782" s="665"/>
      <c r="W3782" s="709"/>
      <c r="X3782" s="313">
        <f t="shared" si="1090"/>
        <v>0</v>
      </c>
    </row>
    <row r="3783" spans="2:24" ht="18.600000000000001" hidden="1" thickBot="1">
      <c r="B3783" s="136"/>
      <c r="C3783" s="142">
        <v>2224</v>
      </c>
      <c r="D3783" s="141" t="s">
        <v>232</v>
      </c>
      <c r="E3783" s="702"/>
      <c r="F3783" s="449"/>
      <c r="G3783" s="245"/>
      <c r="H3783" s="245"/>
      <c r="I3783" s="476">
        <f>F3783+G3783+H3783</f>
        <v>0</v>
      </c>
      <c r="J3783" s="243" t="str">
        <f t="shared" si="1089"/>
        <v/>
      </c>
      <c r="K3783" s="244"/>
      <c r="L3783" s="423"/>
      <c r="M3783" s="252"/>
      <c r="N3783" s="315">
        <f t="shared" si="1091"/>
        <v>0</v>
      </c>
      <c r="O3783" s="424">
        <f t="shared" si="1092"/>
        <v>0</v>
      </c>
      <c r="P3783" s="244"/>
      <c r="Q3783" s="661"/>
      <c r="R3783" s="665"/>
      <c r="S3783" s="665"/>
      <c r="T3783" s="665"/>
      <c r="U3783" s="665"/>
      <c r="V3783" s="665"/>
      <c r="W3783" s="709"/>
      <c r="X3783" s="313">
        <f t="shared" si="1090"/>
        <v>0</v>
      </c>
    </row>
    <row r="3784" spans="2:24" ht="18.600000000000001" hidden="1" thickBot="1">
      <c r="B3784" s="684">
        <v>2500</v>
      </c>
      <c r="C3784" s="949" t="s">
        <v>233</v>
      </c>
      <c r="D3784" s="949"/>
      <c r="E3784" s="685"/>
      <c r="F3784" s="688"/>
      <c r="G3784" s="689"/>
      <c r="H3784" s="689"/>
      <c r="I3784" s="690">
        <f>F3784+G3784+H3784</f>
        <v>0</v>
      </c>
      <c r="J3784" s="243" t="str">
        <f t="shared" si="1089"/>
        <v/>
      </c>
      <c r="K3784" s="244"/>
      <c r="L3784" s="428"/>
      <c r="M3784" s="254"/>
      <c r="N3784" s="315">
        <f t="shared" si="1091"/>
        <v>0</v>
      </c>
      <c r="O3784" s="424">
        <f t="shared" si="1092"/>
        <v>0</v>
      </c>
      <c r="P3784" s="244"/>
      <c r="Q3784" s="663"/>
      <c r="R3784" s="664"/>
      <c r="S3784" s="665"/>
      <c r="T3784" s="665"/>
      <c r="U3784" s="664"/>
      <c r="V3784" s="665"/>
      <c r="W3784" s="709"/>
      <c r="X3784" s="313">
        <f t="shared" si="1090"/>
        <v>0</v>
      </c>
    </row>
    <row r="3785" spans="2:24" ht="18.600000000000001" hidden="1" thickBot="1">
      <c r="B3785" s="684">
        <v>2600</v>
      </c>
      <c r="C3785" s="952" t="s">
        <v>234</v>
      </c>
      <c r="D3785" s="962"/>
      <c r="E3785" s="685"/>
      <c r="F3785" s="688"/>
      <c r="G3785" s="689"/>
      <c r="H3785" s="689"/>
      <c r="I3785" s="690">
        <f>F3785+G3785+H3785</f>
        <v>0</v>
      </c>
      <c r="J3785" s="243" t="str">
        <f t="shared" si="1089"/>
        <v/>
      </c>
      <c r="K3785" s="244"/>
      <c r="L3785" s="428"/>
      <c r="M3785" s="254"/>
      <c r="N3785" s="315">
        <f t="shared" si="1091"/>
        <v>0</v>
      </c>
      <c r="O3785" s="424">
        <f t="shared" si="1092"/>
        <v>0</v>
      </c>
      <c r="P3785" s="244"/>
      <c r="Q3785" s="663"/>
      <c r="R3785" s="664"/>
      <c r="S3785" s="665"/>
      <c r="T3785" s="665"/>
      <c r="U3785" s="664"/>
      <c r="V3785" s="665"/>
      <c r="W3785" s="709"/>
      <c r="X3785" s="313">
        <f t="shared" si="1090"/>
        <v>0</v>
      </c>
    </row>
    <row r="3786" spans="2:24" ht="18.600000000000001" hidden="1" thickBot="1">
      <c r="B3786" s="684">
        <v>2700</v>
      </c>
      <c r="C3786" s="952" t="s">
        <v>235</v>
      </c>
      <c r="D3786" s="962"/>
      <c r="E3786" s="685"/>
      <c r="F3786" s="688"/>
      <c r="G3786" s="689"/>
      <c r="H3786" s="689"/>
      <c r="I3786" s="690">
        <f>F3786+G3786+H3786</f>
        <v>0</v>
      </c>
      <c r="J3786" s="243" t="str">
        <f t="shared" si="1089"/>
        <v/>
      </c>
      <c r="K3786" s="244"/>
      <c r="L3786" s="428"/>
      <c r="M3786" s="254"/>
      <c r="N3786" s="315">
        <f t="shared" si="1091"/>
        <v>0</v>
      </c>
      <c r="O3786" s="424">
        <f t="shared" si="1092"/>
        <v>0</v>
      </c>
      <c r="P3786" s="244"/>
      <c r="Q3786" s="663"/>
      <c r="R3786" s="664"/>
      <c r="S3786" s="665"/>
      <c r="T3786" s="665"/>
      <c r="U3786" s="664"/>
      <c r="V3786" s="665"/>
      <c r="W3786" s="709"/>
      <c r="X3786" s="313">
        <f t="shared" si="1090"/>
        <v>0</v>
      </c>
    </row>
    <row r="3787" spans="2:24" ht="18.600000000000001" hidden="1" thickBot="1">
      <c r="B3787" s="684">
        <v>2800</v>
      </c>
      <c r="C3787" s="952" t="s">
        <v>1681</v>
      </c>
      <c r="D3787" s="962"/>
      <c r="E3787" s="685"/>
      <c r="F3787" s="686">
        <f>SUM(F3788:F3790)</f>
        <v>0</v>
      </c>
      <c r="G3787" s="687">
        <f>SUM(G3788:G3790)</f>
        <v>0</v>
      </c>
      <c r="H3787" s="687">
        <f>SUM(H3788:H3790)</f>
        <v>0</v>
      </c>
      <c r="I3787" s="687">
        <f>SUM(I3788:I3790)</f>
        <v>0</v>
      </c>
      <c r="J3787" s="243" t="str">
        <f t="shared" si="1089"/>
        <v/>
      </c>
      <c r="K3787" s="244"/>
      <c r="L3787" s="428"/>
      <c r="M3787" s="254"/>
      <c r="N3787" s="315">
        <f t="shared" si="1091"/>
        <v>0</v>
      </c>
      <c r="O3787" s="424">
        <f t="shared" si="1092"/>
        <v>0</v>
      </c>
      <c r="P3787" s="244"/>
      <c r="Q3787" s="663"/>
      <c r="R3787" s="664"/>
      <c r="S3787" s="665"/>
      <c r="T3787" s="665"/>
      <c r="U3787" s="664"/>
      <c r="V3787" s="665"/>
      <c r="W3787" s="709"/>
      <c r="X3787" s="313">
        <f t="shared" si="1090"/>
        <v>0</v>
      </c>
    </row>
    <row r="3788" spans="2:24" ht="18.600000000000001" hidden="1" thickBot="1">
      <c r="B3788" s="136"/>
      <c r="C3788" s="144">
        <v>2810</v>
      </c>
      <c r="D3788" s="138" t="s">
        <v>1880</v>
      </c>
      <c r="E3788" s="702"/>
      <c r="F3788" s="449"/>
      <c r="G3788" s="245"/>
      <c r="H3788" s="245"/>
      <c r="I3788" s="476"/>
      <c r="J3788" s="243" t="str">
        <f t="shared" si="1089"/>
        <v/>
      </c>
      <c r="K3788" s="244"/>
      <c r="L3788" s="423"/>
      <c r="M3788" s="252"/>
      <c r="N3788" s="315">
        <f t="shared" si="1091"/>
        <v>0</v>
      </c>
      <c r="O3788" s="424">
        <f t="shared" si="1092"/>
        <v>0</v>
      </c>
      <c r="P3788" s="244"/>
      <c r="Q3788" s="661"/>
      <c r="R3788" s="665"/>
      <c r="S3788" s="665"/>
      <c r="T3788" s="665"/>
      <c r="U3788" s="665"/>
      <c r="V3788" s="665"/>
      <c r="W3788" s="709"/>
      <c r="X3788" s="313">
        <f t="shared" si="1090"/>
        <v>0</v>
      </c>
    </row>
    <row r="3789" spans="2:24" ht="18.600000000000001" hidden="1" thickBot="1">
      <c r="B3789" s="136"/>
      <c r="C3789" s="137">
        <v>2820</v>
      </c>
      <c r="D3789" s="139" t="s">
        <v>1881</v>
      </c>
      <c r="E3789" s="702"/>
      <c r="F3789" s="449"/>
      <c r="G3789" s="245"/>
      <c r="H3789" s="245"/>
      <c r="I3789" s="476">
        <f>F3789+G3789+H3789</f>
        <v>0</v>
      </c>
      <c r="J3789" s="243" t="str">
        <f t="shared" si="1089"/>
        <v/>
      </c>
      <c r="K3789" s="244"/>
      <c r="L3789" s="423"/>
      <c r="M3789" s="252"/>
      <c r="N3789" s="315">
        <f t="shared" si="1091"/>
        <v>0</v>
      </c>
      <c r="O3789" s="424">
        <f t="shared" si="1092"/>
        <v>0</v>
      </c>
      <c r="P3789" s="244"/>
      <c r="Q3789" s="661"/>
      <c r="R3789" s="665"/>
      <c r="S3789" s="665"/>
      <c r="T3789" s="665"/>
      <c r="U3789" s="665"/>
      <c r="V3789" s="665"/>
      <c r="W3789" s="709"/>
      <c r="X3789" s="313">
        <f t="shared" si="1090"/>
        <v>0</v>
      </c>
    </row>
    <row r="3790" spans="2:24" ht="31.8" hidden="1" thickBot="1">
      <c r="B3790" s="136"/>
      <c r="C3790" s="142">
        <v>2890</v>
      </c>
      <c r="D3790" s="141" t="s">
        <v>1882</v>
      </c>
      <c r="E3790" s="702"/>
      <c r="F3790" s="449"/>
      <c r="G3790" s="245"/>
      <c r="H3790" s="245"/>
      <c r="I3790" s="476">
        <f>F3790+G3790+H3790</f>
        <v>0</v>
      </c>
      <c r="J3790" s="243" t="str">
        <f t="shared" si="1089"/>
        <v/>
      </c>
      <c r="K3790" s="244"/>
      <c r="L3790" s="423"/>
      <c r="M3790" s="252"/>
      <c r="N3790" s="315">
        <f t="shared" si="1091"/>
        <v>0</v>
      </c>
      <c r="O3790" s="424">
        <f t="shared" si="1092"/>
        <v>0</v>
      </c>
      <c r="P3790" s="244"/>
      <c r="Q3790" s="661"/>
      <c r="R3790" s="665"/>
      <c r="S3790" s="665"/>
      <c r="T3790" s="665"/>
      <c r="U3790" s="665"/>
      <c r="V3790" s="665"/>
      <c r="W3790" s="709"/>
      <c r="X3790" s="313">
        <f t="shared" si="1090"/>
        <v>0</v>
      </c>
    </row>
    <row r="3791" spans="2:24" ht="18.600000000000001" hidden="1" thickBot="1">
      <c r="B3791" s="684">
        <v>2900</v>
      </c>
      <c r="C3791" s="948" t="s">
        <v>236</v>
      </c>
      <c r="D3791" s="966"/>
      <c r="E3791" s="685"/>
      <c r="F3791" s="686">
        <f>SUM(F3792:F3799)</f>
        <v>0</v>
      </c>
      <c r="G3791" s="687">
        <f>SUM(G3792:G3799)</f>
        <v>0</v>
      </c>
      <c r="H3791" s="687">
        <f>SUM(H3792:H3799)</f>
        <v>0</v>
      </c>
      <c r="I3791" s="687">
        <f>SUM(I3792:I3799)</f>
        <v>0</v>
      </c>
      <c r="J3791" s="243" t="str">
        <f t="shared" si="1089"/>
        <v/>
      </c>
      <c r="K3791" s="244"/>
      <c r="L3791" s="316">
        <f>SUM(L3792:L3799)</f>
        <v>0</v>
      </c>
      <c r="M3791" s="317">
        <f>SUM(M3792:M3799)</f>
        <v>0</v>
      </c>
      <c r="N3791" s="425">
        <f>SUM(N3792:N3799)</f>
        <v>0</v>
      </c>
      <c r="O3791" s="426">
        <f>SUM(O3792:O3799)</f>
        <v>0</v>
      </c>
      <c r="P3791" s="244"/>
      <c r="Q3791" s="663"/>
      <c r="R3791" s="664"/>
      <c r="S3791" s="664"/>
      <c r="T3791" s="664"/>
      <c r="U3791" s="664"/>
      <c r="V3791" s="664"/>
      <c r="W3791" s="710"/>
      <c r="X3791" s="313">
        <f t="shared" si="1090"/>
        <v>0</v>
      </c>
    </row>
    <row r="3792" spans="2:24" ht="18.600000000000001" hidden="1" thickBot="1">
      <c r="B3792" s="172"/>
      <c r="C3792" s="144">
        <v>2910</v>
      </c>
      <c r="D3792" s="319" t="s">
        <v>1718</v>
      </c>
      <c r="E3792" s="702"/>
      <c r="F3792" s="449"/>
      <c r="G3792" s="245"/>
      <c r="H3792" s="245"/>
      <c r="I3792" s="476">
        <f t="shared" ref="I3792:I3799" si="1093">F3792+G3792+H3792</f>
        <v>0</v>
      </c>
      <c r="J3792" s="243" t="str">
        <f t="shared" si="1089"/>
        <v/>
      </c>
      <c r="K3792" s="244"/>
      <c r="L3792" s="423"/>
      <c r="M3792" s="252"/>
      <c r="N3792" s="315">
        <f t="shared" ref="N3792:N3799" si="1094">I3792</f>
        <v>0</v>
      </c>
      <c r="O3792" s="424">
        <f t="shared" ref="O3792:O3799" si="1095">L3792+M3792-N3792</f>
        <v>0</v>
      </c>
      <c r="P3792" s="244"/>
      <c r="Q3792" s="661"/>
      <c r="R3792" s="665"/>
      <c r="S3792" s="665"/>
      <c r="T3792" s="665"/>
      <c r="U3792" s="665"/>
      <c r="V3792" s="665"/>
      <c r="W3792" s="709"/>
      <c r="X3792" s="313">
        <f t="shared" si="1090"/>
        <v>0</v>
      </c>
    </row>
    <row r="3793" spans="2:24" ht="18.600000000000001" hidden="1" thickBot="1">
      <c r="B3793" s="172"/>
      <c r="C3793" s="144">
        <v>2920</v>
      </c>
      <c r="D3793" s="319" t="s">
        <v>237</v>
      </c>
      <c r="E3793" s="702"/>
      <c r="F3793" s="449"/>
      <c r="G3793" s="245"/>
      <c r="H3793" s="245"/>
      <c r="I3793" s="476">
        <f t="shared" si="1093"/>
        <v>0</v>
      </c>
      <c r="J3793" s="243" t="str">
        <f t="shared" si="1089"/>
        <v/>
      </c>
      <c r="K3793" s="244"/>
      <c r="L3793" s="423"/>
      <c r="M3793" s="252"/>
      <c r="N3793" s="315">
        <f t="shared" si="1094"/>
        <v>0</v>
      </c>
      <c r="O3793" s="424">
        <f t="shared" si="1095"/>
        <v>0</v>
      </c>
      <c r="P3793" s="244"/>
      <c r="Q3793" s="661"/>
      <c r="R3793" s="665"/>
      <c r="S3793" s="665"/>
      <c r="T3793" s="665"/>
      <c r="U3793" s="665"/>
      <c r="V3793" s="665"/>
      <c r="W3793" s="709"/>
      <c r="X3793" s="313">
        <f t="shared" si="1090"/>
        <v>0</v>
      </c>
    </row>
    <row r="3794" spans="2:24" ht="33" hidden="1" thickBot="1">
      <c r="B3794" s="172"/>
      <c r="C3794" s="168">
        <v>2969</v>
      </c>
      <c r="D3794" s="320" t="s">
        <v>238</v>
      </c>
      <c r="E3794" s="702"/>
      <c r="F3794" s="449"/>
      <c r="G3794" s="245"/>
      <c r="H3794" s="245"/>
      <c r="I3794" s="476">
        <f t="shared" si="1093"/>
        <v>0</v>
      </c>
      <c r="J3794" s="243" t="str">
        <f t="shared" si="1089"/>
        <v/>
      </c>
      <c r="K3794" s="244"/>
      <c r="L3794" s="423"/>
      <c r="M3794" s="252"/>
      <c r="N3794" s="315">
        <f t="shared" si="1094"/>
        <v>0</v>
      </c>
      <c r="O3794" s="424">
        <f t="shared" si="1095"/>
        <v>0</v>
      </c>
      <c r="P3794" s="244"/>
      <c r="Q3794" s="661"/>
      <c r="R3794" s="665"/>
      <c r="S3794" s="665"/>
      <c r="T3794" s="665"/>
      <c r="U3794" s="665"/>
      <c r="V3794" s="665"/>
      <c r="W3794" s="709"/>
      <c r="X3794" s="313">
        <f t="shared" si="1090"/>
        <v>0</v>
      </c>
    </row>
    <row r="3795" spans="2:24" ht="33" hidden="1" thickBot="1">
      <c r="B3795" s="172"/>
      <c r="C3795" s="168">
        <v>2970</v>
      </c>
      <c r="D3795" s="320" t="s">
        <v>239</v>
      </c>
      <c r="E3795" s="702"/>
      <c r="F3795" s="449"/>
      <c r="G3795" s="245"/>
      <c r="H3795" s="245"/>
      <c r="I3795" s="476">
        <f t="shared" si="1093"/>
        <v>0</v>
      </c>
      <c r="J3795" s="243" t="str">
        <f t="shared" si="1089"/>
        <v/>
      </c>
      <c r="K3795" s="244"/>
      <c r="L3795" s="423"/>
      <c r="M3795" s="252"/>
      <c r="N3795" s="315">
        <f t="shared" si="1094"/>
        <v>0</v>
      </c>
      <c r="O3795" s="424">
        <f t="shared" si="1095"/>
        <v>0</v>
      </c>
      <c r="P3795" s="244"/>
      <c r="Q3795" s="661"/>
      <c r="R3795" s="665"/>
      <c r="S3795" s="665"/>
      <c r="T3795" s="665"/>
      <c r="U3795" s="665"/>
      <c r="V3795" s="665"/>
      <c r="W3795" s="709"/>
      <c r="X3795" s="313">
        <f t="shared" si="1090"/>
        <v>0</v>
      </c>
    </row>
    <row r="3796" spans="2:24" ht="18.600000000000001" hidden="1" thickBot="1">
      <c r="B3796" s="172"/>
      <c r="C3796" s="166">
        <v>2989</v>
      </c>
      <c r="D3796" s="321" t="s">
        <v>240</v>
      </c>
      <c r="E3796" s="702"/>
      <c r="F3796" s="449"/>
      <c r="G3796" s="245"/>
      <c r="H3796" s="245"/>
      <c r="I3796" s="476">
        <f t="shared" si="1093"/>
        <v>0</v>
      </c>
      <c r="J3796" s="243" t="str">
        <f t="shared" si="1089"/>
        <v/>
      </c>
      <c r="K3796" s="244"/>
      <c r="L3796" s="423"/>
      <c r="M3796" s="252"/>
      <c r="N3796" s="315">
        <f t="shared" si="1094"/>
        <v>0</v>
      </c>
      <c r="O3796" s="424">
        <f t="shared" si="1095"/>
        <v>0</v>
      </c>
      <c r="P3796" s="244"/>
      <c r="Q3796" s="661"/>
      <c r="R3796" s="665"/>
      <c r="S3796" s="665"/>
      <c r="T3796" s="665"/>
      <c r="U3796" s="665"/>
      <c r="V3796" s="665"/>
      <c r="W3796" s="709"/>
      <c r="X3796" s="313">
        <f t="shared" si="1090"/>
        <v>0</v>
      </c>
    </row>
    <row r="3797" spans="2:24" ht="33" hidden="1" thickBot="1">
      <c r="B3797" s="136"/>
      <c r="C3797" s="137">
        <v>2990</v>
      </c>
      <c r="D3797" s="322" t="s">
        <v>1699</v>
      </c>
      <c r="E3797" s="702"/>
      <c r="F3797" s="449"/>
      <c r="G3797" s="245"/>
      <c r="H3797" s="245"/>
      <c r="I3797" s="476">
        <f t="shared" si="1093"/>
        <v>0</v>
      </c>
      <c r="J3797" s="243" t="str">
        <f t="shared" si="1089"/>
        <v/>
      </c>
      <c r="K3797" s="244"/>
      <c r="L3797" s="423"/>
      <c r="M3797" s="252"/>
      <c r="N3797" s="315">
        <f t="shared" si="1094"/>
        <v>0</v>
      </c>
      <c r="O3797" s="424">
        <f t="shared" si="1095"/>
        <v>0</v>
      </c>
      <c r="P3797" s="244"/>
      <c r="Q3797" s="661"/>
      <c r="R3797" s="665"/>
      <c r="S3797" s="665"/>
      <c r="T3797" s="665"/>
      <c r="U3797" s="665"/>
      <c r="V3797" s="665"/>
      <c r="W3797" s="709"/>
      <c r="X3797" s="313">
        <f t="shared" si="1090"/>
        <v>0</v>
      </c>
    </row>
    <row r="3798" spans="2:24" ht="18.600000000000001" hidden="1" thickBot="1">
      <c r="B3798" s="136"/>
      <c r="C3798" s="137">
        <v>2991</v>
      </c>
      <c r="D3798" s="322" t="s">
        <v>241</v>
      </c>
      <c r="E3798" s="702"/>
      <c r="F3798" s="449"/>
      <c r="G3798" s="245"/>
      <c r="H3798" s="245"/>
      <c r="I3798" s="476">
        <f t="shared" si="1093"/>
        <v>0</v>
      </c>
      <c r="J3798" s="243" t="str">
        <f t="shared" si="1089"/>
        <v/>
      </c>
      <c r="K3798" s="244"/>
      <c r="L3798" s="423"/>
      <c r="M3798" s="252"/>
      <c r="N3798" s="315">
        <f t="shared" si="1094"/>
        <v>0</v>
      </c>
      <c r="O3798" s="424">
        <f t="shared" si="1095"/>
        <v>0</v>
      </c>
      <c r="P3798" s="244"/>
      <c r="Q3798" s="661"/>
      <c r="R3798" s="665"/>
      <c r="S3798" s="665"/>
      <c r="T3798" s="665"/>
      <c r="U3798" s="665"/>
      <c r="V3798" s="665"/>
      <c r="W3798" s="709"/>
      <c r="X3798" s="313">
        <f t="shared" si="1090"/>
        <v>0</v>
      </c>
    </row>
    <row r="3799" spans="2:24" ht="18.600000000000001" hidden="1" thickBot="1">
      <c r="B3799" s="136"/>
      <c r="C3799" s="142">
        <v>2992</v>
      </c>
      <c r="D3799" s="154" t="s">
        <v>242</v>
      </c>
      <c r="E3799" s="702"/>
      <c r="F3799" s="449"/>
      <c r="G3799" s="245"/>
      <c r="H3799" s="245"/>
      <c r="I3799" s="476">
        <f t="shared" si="1093"/>
        <v>0</v>
      </c>
      <c r="J3799" s="243" t="str">
        <f t="shared" ref="J3799:J3830" si="1096">(IF($E3799&lt;&gt;0,$J$2,IF($I3799&lt;&gt;0,$J$2,"")))</f>
        <v/>
      </c>
      <c r="K3799" s="244"/>
      <c r="L3799" s="423"/>
      <c r="M3799" s="252"/>
      <c r="N3799" s="315">
        <f t="shared" si="1094"/>
        <v>0</v>
      </c>
      <c r="O3799" s="424">
        <f t="shared" si="1095"/>
        <v>0</v>
      </c>
      <c r="P3799" s="244"/>
      <c r="Q3799" s="661"/>
      <c r="R3799" s="665"/>
      <c r="S3799" s="665"/>
      <c r="T3799" s="665"/>
      <c r="U3799" s="665"/>
      <c r="V3799" s="665"/>
      <c r="W3799" s="709"/>
      <c r="X3799" s="313">
        <f t="shared" ref="X3799:X3830" si="1097">T3799-U3799-V3799-W3799</f>
        <v>0</v>
      </c>
    </row>
    <row r="3800" spans="2:24" ht="18.600000000000001" hidden="1" thickBot="1">
      <c r="B3800" s="684">
        <v>3300</v>
      </c>
      <c r="C3800" s="948" t="s">
        <v>1738</v>
      </c>
      <c r="D3800" s="948"/>
      <c r="E3800" s="685"/>
      <c r="F3800" s="671">
        <v>0</v>
      </c>
      <c r="G3800" s="671">
        <v>0</v>
      </c>
      <c r="H3800" s="671">
        <v>0</v>
      </c>
      <c r="I3800" s="687">
        <f>SUM(I3801:I3805)</f>
        <v>0</v>
      </c>
      <c r="J3800" s="243" t="str">
        <f t="shared" si="1096"/>
        <v/>
      </c>
      <c r="K3800" s="244"/>
      <c r="L3800" s="663"/>
      <c r="M3800" s="664"/>
      <c r="N3800" s="664"/>
      <c r="O3800" s="710"/>
      <c r="P3800" s="244"/>
      <c r="Q3800" s="663"/>
      <c r="R3800" s="664"/>
      <c r="S3800" s="664"/>
      <c r="T3800" s="664"/>
      <c r="U3800" s="664"/>
      <c r="V3800" s="664"/>
      <c r="W3800" s="710"/>
      <c r="X3800" s="313">
        <f t="shared" si="1097"/>
        <v>0</v>
      </c>
    </row>
    <row r="3801" spans="2:24" ht="18.600000000000001" hidden="1" thickBot="1">
      <c r="B3801" s="143"/>
      <c r="C3801" s="144">
        <v>3301</v>
      </c>
      <c r="D3801" s="460" t="s">
        <v>243</v>
      </c>
      <c r="E3801" s="702"/>
      <c r="F3801" s="592">
        <v>0</v>
      </c>
      <c r="G3801" s="592">
        <v>0</v>
      </c>
      <c r="H3801" s="592">
        <v>0</v>
      </c>
      <c r="I3801" s="476">
        <f t="shared" ref="I3801:I3808" si="1098">F3801+G3801+H3801</f>
        <v>0</v>
      </c>
      <c r="J3801" s="243" t="str">
        <f t="shared" si="1096"/>
        <v/>
      </c>
      <c r="K3801" s="244"/>
      <c r="L3801" s="661"/>
      <c r="M3801" s="665"/>
      <c r="N3801" s="665"/>
      <c r="O3801" s="709"/>
      <c r="P3801" s="244"/>
      <c r="Q3801" s="661"/>
      <c r="R3801" s="665"/>
      <c r="S3801" s="665"/>
      <c r="T3801" s="665"/>
      <c r="U3801" s="665"/>
      <c r="V3801" s="665"/>
      <c r="W3801" s="709"/>
      <c r="X3801" s="313">
        <f t="shared" si="1097"/>
        <v>0</v>
      </c>
    </row>
    <row r="3802" spans="2:24" ht="18.600000000000001" hidden="1" thickBot="1">
      <c r="B3802" s="143"/>
      <c r="C3802" s="168">
        <v>3302</v>
      </c>
      <c r="D3802" s="461" t="s">
        <v>1060</v>
      </c>
      <c r="E3802" s="702"/>
      <c r="F3802" s="592">
        <v>0</v>
      </c>
      <c r="G3802" s="592">
        <v>0</v>
      </c>
      <c r="H3802" s="592">
        <v>0</v>
      </c>
      <c r="I3802" s="476">
        <f t="shared" si="1098"/>
        <v>0</v>
      </c>
      <c r="J3802" s="243" t="str">
        <f t="shared" si="1096"/>
        <v/>
      </c>
      <c r="K3802" s="244"/>
      <c r="L3802" s="661"/>
      <c r="M3802" s="665"/>
      <c r="N3802" s="665"/>
      <c r="O3802" s="709"/>
      <c r="P3802" s="244"/>
      <c r="Q3802" s="661"/>
      <c r="R3802" s="665"/>
      <c r="S3802" s="665"/>
      <c r="T3802" s="665"/>
      <c r="U3802" s="665"/>
      <c r="V3802" s="665"/>
      <c r="W3802" s="709"/>
      <c r="X3802" s="313">
        <f t="shared" si="1097"/>
        <v>0</v>
      </c>
    </row>
    <row r="3803" spans="2:24" ht="18.600000000000001" hidden="1" thickBot="1">
      <c r="B3803" s="143"/>
      <c r="C3803" s="166">
        <v>3304</v>
      </c>
      <c r="D3803" s="462" t="s">
        <v>245</v>
      </c>
      <c r="E3803" s="702"/>
      <c r="F3803" s="592">
        <v>0</v>
      </c>
      <c r="G3803" s="592">
        <v>0</v>
      </c>
      <c r="H3803" s="592">
        <v>0</v>
      </c>
      <c r="I3803" s="476">
        <f t="shared" si="1098"/>
        <v>0</v>
      </c>
      <c r="J3803" s="243" t="str">
        <f t="shared" si="1096"/>
        <v/>
      </c>
      <c r="K3803" s="244"/>
      <c r="L3803" s="661"/>
      <c r="M3803" s="665"/>
      <c r="N3803" s="665"/>
      <c r="O3803" s="709"/>
      <c r="P3803" s="244"/>
      <c r="Q3803" s="661"/>
      <c r="R3803" s="665"/>
      <c r="S3803" s="665"/>
      <c r="T3803" s="665"/>
      <c r="U3803" s="665"/>
      <c r="V3803" s="665"/>
      <c r="W3803" s="709"/>
      <c r="X3803" s="313">
        <f t="shared" si="1097"/>
        <v>0</v>
      </c>
    </row>
    <row r="3804" spans="2:24" ht="47.4" hidden="1" thickBot="1">
      <c r="B3804" s="143"/>
      <c r="C3804" s="142">
        <v>3306</v>
      </c>
      <c r="D3804" s="463" t="s">
        <v>1883</v>
      </c>
      <c r="E3804" s="702"/>
      <c r="F3804" s="592">
        <v>0</v>
      </c>
      <c r="G3804" s="592">
        <v>0</v>
      </c>
      <c r="H3804" s="592">
        <v>0</v>
      </c>
      <c r="I3804" s="476">
        <f t="shared" si="1098"/>
        <v>0</v>
      </c>
      <c r="J3804" s="243" t="str">
        <f t="shared" si="1096"/>
        <v/>
      </c>
      <c r="K3804" s="244"/>
      <c r="L3804" s="661"/>
      <c r="M3804" s="665"/>
      <c r="N3804" s="665"/>
      <c r="O3804" s="709"/>
      <c r="P3804" s="244"/>
      <c r="Q3804" s="661"/>
      <c r="R3804" s="665"/>
      <c r="S3804" s="665"/>
      <c r="T3804" s="665"/>
      <c r="U3804" s="665"/>
      <c r="V3804" s="665"/>
      <c r="W3804" s="709"/>
      <c r="X3804" s="313">
        <f t="shared" si="1097"/>
        <v>0</v>
      </c>
    </row>
    <row r="3805" spans="2:24" ht="18.600000000000001" hidden="1" thickBot="1">
      <c r="B3805" s="143"/>
      <c r="C3805" s="142">
        <v>3307</v>
      </c>
      <c r="D3805" s="463" t="s">
        <v>1771</v>
      </c>
      <c r="E3805" s="702"/>
      <c r="F3805" s="592">
        <v>0</v>
      </c>
      <c r="G3805" s="592">
        <v>0</v>
      </c>
      <c r="H3805" s="592">
        <v>0</v>
      </c>
      <c r="I3805" s="476">
        <f t="shared" si="1098"/>
        <v>0</v>
      </c>
      <c r="J3805" s="243" t="str">
        <f t="shared" si="1096"/>
        <v/>
      </c>
      <c r="K3805" s="244"/>
      <c r="L3805" s="661"/>
      <c r="M3805" s="665"/>
      <c r="N3805" s="665"/>
      <c r="O3805" s="709"/>
      <c r="P3805" s="244"/>
      <c r="Q3805" s="661"/>
      <c r="R3805" s="665"/>
      <c r="S3805" s="665"/>
      <c r="T3805" s="665"/>
      <c r="U3805" s="665"/>
      <c r="V3805" s="665"/>
      <c r="W3805" s="709"/>
      <c r="X3805" s="313">
        <f t="shared" si="1097"/>
        <v>0</v>
      </c>
    </row>
    <row r="3806" spans="2:24" ht="18.600000000000001" hidden="1" thickBot="1">
      <c r="B3806" s="684">
        <v>3900</v>
      </c>
      <c r="C3806" s="949" t="s">
        <v>246</v>
      </c>
      <c r="D3806" s="950"/>
      <c r="E3806" s="685"/>
      <c r="F3806" s="671">
        <v>0</v>
      </c>
      <c r="G3806" s="671">
        <v>0</v>
      </c>
      <c r="H3806" s="671">
        <v>0</v>
      </c>
      <c r="I3806" s="690">
        <f t="shared" si="1098"/>
        <v>0</v>
      </c>
      <c r="J3806" s="243" t="str">
        <f t="shared" si="1096"/>
        <v/>
      </c>
      <c r="K3806" s="244"/>
      <c r="L3806" s="428"/>
      <c r="M3806" s="254"/>
      <c r="N3806" s="317">
        <f>I3806</f>
        <v>0</v>
      </c>
      <c r="O3806" s="424">
        <f>L3806+M3806-N3806</f>
        <v>0</v>
      </c>
      <c r="P3806" s="244"/>
      <c r="Q3806" s="428"/>
      <c r="R3806" s="254"/>
      <c r="S3806" s="429">
        <f>+IF(+(L3806+M3806)&gt;=I3806,+M3806,+(+I3806-L3806))</f>
        <v>0</v>
      </c>
      <c r="T3806" s="315">
        <f>Q3806+R3806-S3806</f>
        <v>0</v>
      </c>
      <c r="U3806" s="254"/>
      <c r="V3806" s="254"/>
      <c r="W3806" s="253"/>
      <c r="X3806" s="313">
        <f t="shared" si="1097"/>
        <v>0</v>
      </c>
    </row>
    <row r="3807" spans="2:24" ht="18.600000000000001" hidden="1" thickBot="1">
      <c r="B3807" s="684">
        <v>4000</v>
      </c>
      <c r="C3807" s="951" t="s">
        <v>247</v>
      </c>
      <c r="D3807" s="951"/>
      <c r="E3807" s="685"/>
      <c r="F3807" s="688"/>
      <c r="G3807" s="689"/>
      <c r="H3807" s="689"/>
      <c r="I3807" s="690">
        <f t="shared" si="1098"/>
        <v>0</v>
      </c>
      <c r="J3807" s="243" t="str">
        <f t="shared" si="1096"/>
        <v/>
      </c>
      <c r="K3807" s="244"/>
      <c r="L3807" s="428"/>
      <c r="M3807" s="254"/>
      <c r="N3807" s="317">
        <f>I3807</f>
        <v>0</v>
      </c>
      <c r="O3807" s="424">
        <f>L3807+M3807-N3807</f>
        <v>0</v>
      </c>
      <c r="P3807" s="244"/>
      <c r="Q3807" s="663"/>
      <c r="R3807" s="664"/>
      <c r="S3807" s="664"/>
      <c r="T3807" s="665"/>
      <c r="U3807" s="664"/>
      <c r="V3807" s="664"/>
      <c r="W3807" s="709"/>
      <c r="X3807" s="313">
        <f t="shared" si="1097"/>
        <v>0</v>
      </c>
    </row>
    <row r="3808" spans="2:24" ht="18.600000000000001" hidden="1" thickBot="1">
      <c r="B3808" s="684">
        <v>4100</v>
      </c>
      <c r="C3808" s="951" t="s">
        <v>248</v>
      </c>
      <c r="D3808" s="951"/>
      <c r="E3808" s="685"/>
      <c r="F3808" s="671">
        <v>0</v>
      </c>
      <c r="G3808" s="671">
        <v>0</v>
      </c>
      <c r="H3808" s="671">
        <v>0</v>
      </c>
      <c r="I3808" s="690">
        <f t="shared" si="1098"/>
        <v>0</v>
      </c>
      <c r="J3808" s="243" t="str">
        <f t="shared" si="1096"/>
        <v/>
      </c>
      <c r="K3808" s="244"/>
      <c r="L3808" s="663"/>
      <c r="M3808" s="664"/>
      <c r="N3808" s="664"/>
      <c r="O3808" s="710"/>
      <c r="P3808" s="244"/>
      <c r="Q3808" s="663"/>
      <c r="R3808" s="664"/>
      <c r="S3808" s="664"/>
      <c r="T3808" s="664"/>
      <c r="U3808" s="664"/>
      <c r="V3808" s="664"/>
      <c r="W3808" s="710"/>
      <c r="X3808" s="313">
        <f t="shared" si="1097"/>
        <v>0</v>
      </c>
    </row>
    <row r="3809" spans="2:24" ht="18.600000000000001" hidden="1" thickBot="1">
      <c r="B3809" s="684">
        <v>4200</v>
      </c>
      <c r="C3809" s="948" t="s">
        <v>249</v>
      </c>
      <c r="D3809" s="966"/>
      <c r="E3809" s="685"/>
      <c r="F3809" s="686">
        <f>SUM(F3810:F3815)</f>
        <v>0</v>
      </c>
      <c r="G3809" s="687">
        <f>SUM(G3810:G3815)</f>
        <v>0</v>
      </c>
      <c r="H3809" s="687">
        <f>SUM(H3810:H3815)</f>
        <v>0</v>
      </c>
      <c r="I3809" s="687">
        <f>SUM(I3810:I3815)</f>
        <v>0</v>
      </c>
      <c r="J3809" s="243" t="str">
        <f t="shared" si="1096"/>
        <v/>
      </c>
      <c r="K3809" s="244"/>
      <c r="L3809" s="316">
        <f>SUM(L3810:L3815)</f>
        <v>0</v>
      </c>
      <c r="M3809" s="317">
        <f>SUM(M3810:M3815)</f>
        <v>0</v>
      </c>
      <c r="N3809" s="425">
        <f>SUM(N3810:N3815)</f>
        <v>0</v>
      </c>
      <c r="O3809" s="426">
        <f>SUM(O3810:O3815)</f>
        <v>0</v>
      </c>
      <c r="P3809" s="244"/>
      <c r="Q3809" s="316">
        <f t="shared" ref="Q3809:W3809" si="1099">SUM(Q3810:Q3815)</f>
        <v>0</v>
      </c>
      <c r="R3809" s="317">
        <f t="shared" si="1099"/>
        <v>0</v>
      </c>
      <c r="S3809" s="317">
        <f t="shared" si="1099"/>
        <v>0</v>
      </c>
      <c r="T3809" s="317">
        <f t="shared" si="1099"/>
        <v>0</v>
      </c>
      <c r="U3809" s="317">
        <f t="shared" si="1099"/>
        <v>0</v>
      </c>
      <c r="V3809" s="317">
        <f t="shared" si="1099"/>
        <v>0</v>
      </c>
      <c r="W3809" s="426">
        <f t="shared" si="1099"/>
        <v>0</v>
      </c>
      <c r="X3809" s="313">
        <f t="shared" si="1097"/>
        <v>0</v>
      </c>
    </row>
    <row r="3810" spans="2:24" ht="18.600000000000001" hidden="1" thickBot="1">
      <c r="B3810" s="173"/>
      <c r="C3810" s="144">
        <v>4201</v>
      </c>
      <c r="D3810" s="138" t="s">
        <v>250</v>
      </c>
      <c r="E3810" s="702"/>
      <c r="F3810" s="449"/>
      <c r="G3810" s="245"/>
      <c r="H3810" s="245"/>
      <c r="I3810" s="476">
        <f t="shared" ref="I3810:I3815" si="1100">F3810+G3810+H3810</f>
        <v>0</v>
      </c>
      <c r="J3810" s="243" t="str">
        <f t="shared" si="1096"/>
        <v/>
      </c>
      <c r="K3810" s="244"/>
      <c r="L3810" s="423"/>
      <c r="M3810" s="252"/>
      <c r="N3810" s="315">
        <f t="shared" ref="N3810:N3815" si="1101">I3810</f>
        <v>0</v>
      </c>
      <c r="O3810" s="424">
        <f t="shared" ref="O3810:O3815" si="1102">L3810+M3810-N3810</f>
        <v>0</v>
      </c>
      <c r="P3810" s="244"/>
      <c r="Q3810" s="423"/>
      <c r="R3810" s="252"/>
      <c r="S3810" s="429">
        <f t="shared" ref="S3810:S3815" si="1103">+IF(+(L3810+M3810)&gt;=I3810,+M3810,+(+I3810-L3810))</f>
        <v>0</v>
      </c>
      <c r="T3810" s="315">
        <f t="shared" ref="T3810:T3815" si="1104">Q3810+R3810-S3810</f>
        <v>0</v>
      </c>
      <c r="U3810" s="252"/>
      <c r="V3810" s="252"/>
      <c r="W3810" s="253"/>
      <c r="X3810" s="313">
        <f t="shared" si="1097"/>
        <v>0</v>
      </c>
    </row>
    <row r="3811" spans="2:24" ht="18.600000000000001" hidden="1" thickBot="1">
      <c r="B3811" s="173"/>
      <c r="C3811" s="137">
        <v>4202</v>
      </c>
      <c r="D3811" s="139" t="s">
        <v>251</v>
      </c>
      <c r="E3811" s="702"/>
      <c r="F3811" s="449"/>
      <c r="G3811" s="245"/>
      <c r="H3811" s="245"/>
      <c r="I3811" s="476">
        <f t="shared" si="1100"/>
        <v>0</v>
      </c>
      <c r="J3811" s="243" t="str">
        <f t="shared" si="1096"/>
        <v/>
      </c>
      <c r="K3811" s="244"/>
      <c r="L3811" s="423"/>
      <c r="M3811" s="252"/>
      <c r="N3811" s="315">
        <f t="shared" si="1101"/>
        <v>0</v>
      </c>
      <c r="O3811" s="424">
        <f t="shared" si="1102"/>
        <v>0</v>
      </c>
      <c r="P3811" s="244"/>
      <c r="Q3811" s="423"/>
      <c r="R3811" s="252"/>
      <c r="S3811" s="429">
        <f t="shared" si="1103"/>
        <v>0</v>
      </c>
      <c r="T3811" s="315">
        <f t="shared" si="1104"/>
        <v>0</v>
      </c>
      <c r="U3811" s="252"/>
      <c r="V3811" s="252"/>
      <c r="W3811" s="253"/>
      <c r="X3811" s="313">
        <f t="shared" si="1097"/>
        <v>0</v>
      </c>
    </row>
    <row r="3812" spans="2:24" ht="18.600000000000001" hidden="1" thickBot="1">
      <c r="B3812" s="173"/>
      <c r="C3812" s="137">
        <v>4214</v>
      </c>
      <c r="D3812" s="139" t="s">
        <v>252</v>
      </c>
      <c r="E3812" s="702"/>
      <c r="F3812" s="449"/>
      <c r="G3812" s="245"/>
      <c r="H3812" s="245"/>
      <c r="I3812" s="476">
        <f t="shared" si="1100"/>
        <v>0</v>
      </c>
      <c r="J3812" s="243" t="str">
        <f t="shared" si="1096"/>
        <v/>
      </c>
      <c r="K3812" s="244"/>
      <c r="L3812" s="423"/>
      <c r="M3812" s="252"/>
      <c r="N3812" s="315">
        <f t="shared" si="1101"/>
        <v>0</v>
      </c>
      <c r="O3812" s="424">
        <f t="shared" si="1102"/>
        <v>0</v>
      </c>
      <c r="P3812" s="244"/>
      <c r="Q3812" s="423"/>
      <c r="R3812" s="252"/>
      <c r="S3812" s="429">
        <f t="shared" si="1103"/>
        <v>0</v>
      </c>
      <c r="T3812" s="315">
        <f t="shared" si="1104"/>
        <v>0</v>
      </c>
      <c r="U3812" s="252"/>
      <c r="V3812" s="252"/>
      <c r="W3812" s="253"/>
      <c r="X3812" s="313">
        <f t="shared" si="1097"/>
        <v>0</v>
      </c>
    </row>
    <row r="3813" spans="2:24" ht="18.600000000000001" hidden="1" thickBot="1">
      <c r="B3813" s="173"/>
      <c r="C3813" s="137">
        <v>4217</v>
      </c>
      <c r="D3813" s="139" t="s">
        <v>253</v>
      </c>
      <c r="E3813" s="702"/>
      <c r="F3813" s="449"/>
      <c r="G3813" s="245"/>
      <c r="H3813" s="245"/>
      <c r="I3813" s="476">
        <f t="shared" si="1100"/>
        <v>0</v>
      </c>
      <c r="J3813" s="243" t="str">
        <f t="shared" si="1096"/>
        <v/>
      </c>
      <c r="K3813" s="244"/>
      <c r="L3813" s="423"/>
      <c r="M3813" s="252"/>
      <c r="N3813" s="315">
        <f t="shared" si="1101"/>
        <v>0</v>
      </c>
      <c r="O3813" s="424">
        <f t="shared" si="1102"/>
        <v>0</v>
      </c>
      <c r="P3813" s="244"/>
      <c r="Q3813" s="423"/>
      <c r="R3813" s="252"/>
      <c r="S3813" s="429">
        <f t="shared" si="1103"/>
        <v>0</v>
      </c>
      <c r="T3813" s="315">
        <f t="shared" si="1104"/>
        <v>0</v>
      </c>
      <c r="U3813" s="252"/>
      <c r="V3813" s="252"/>
      <c r="W3813" s="253"/>
      <c r="X3813" s="313">
        <f t="shared" si="1097"/>
        <v>0</v>
      </c>
    </row>
    <row r="3814" spans="2:24" ht="18.600000000000001" hidden="1" thickBot="1">
      <c r="B3814" s="173"/>
      <c r="C3814" s="137">
        <v>4218</v>
      </c>
      <c r="D3814" s="145" t="s">
        <v>254</v>
      </c>
      <c r="E3814" s="702"/>
      <c r="F3814" s="449"/>
      <c r="G3814" s="245"/>
      <c r="H3814" s="245"/>
      <c r="I3814" s="476">
        <f t="shared" si="1100"/>
        <v>0</v>
      </c>
      <c r="J3814" s="243" t="str">
        <f t="shared" si="1096"/>
        <v/>
      </c>
      <c r="K3814" s="244"/>
      <c r="L3814" s="423"/>
      <c r="M3814" s="252"/>
      <c r="N3814" s="315">
        <f t="shared" si="1101"/>
        <v>0</v>
      </c>
      <c r="O3814" s="424">
        <f t="shared" si="1102"/>
        <v>0</v>
      </c>
      <c r="P3814" s="244"/>
      <c r="Q3814" s="423"/>
      <c r="R3814" s="252"/>
      <c r="S3814" s="429">
        <f t="shared" si="1103"/>
        <v>0</v>
      </c>
      <c r="T3814" s="315">
        <f t="shared" si="1104"/>
        <v>0</v>
      </c>
      <c r="U3814" s="252"/>
      <c r="V3814" s="252"/>
      <c r="W3814" s="253"/>
      <c r="X3814" s="313">
        <f t="shared" si="1097"/>
        <v>0</v>
      </c>
    </row>
    <row r="3815" spans="2:24" ht="18.600000000000001" hidden="1" thickBot="1">
      <c r="B3815" s="173"/>
      <c r="C3815" s="137">
        <v>4219</v>
      </c>
      <c r="D3815" s="156" t="s">
        <v>255</v>
      </c>
      <c r="E3815" s="702"/>
      <c r="F3815" s="449"/>
      <c r="G3815" s="245"/>
      <c r="H3815" s="245"/>
      <c r="I3815" s="476">
        <f t="shared" si="1100"/>
        <v>0</v>
      </c>
      <c r="J3815" s="243" t="str">
        <f t="shared" si="1096"/>
        <v/>
      </c>
      <c r="K3815" s="244"/>
      <c r="L3815" s="423"/>
      <c r="M3815" s="252"/>
      <c r="N3815" s="315">
        <f t="shared" si="1101"/>
        <v>0</v>
      </c>
      <c r="O3815" s="424">
        <f t="shared" si="1102"/>
        <v>0</v>
      </c>
      <c r="P3815" s="244"/>
      <c r="Q3815" s="423"/>
      <c r="R3815" s="252"/>
      <c r="S3815" s="429">
        <f t="shared" si="1103"/>
        <v>0</v>
      </c>
      <c r="T3815" s="315">
        <f t="shared" si="1104"/>
        <v>0</v>
      </c>
      <c r="U3815" s="252"/>
      <c r="V3815" s="252"/>
      <c r="W3815" s="253"/>
      <c r="X3815" s="313">
        <f t="shared" si="1097"/>
        <v>0</v>
      </c>
    </row>
    <row r="3816" spans="2:24" ht="18.600000000000001" hidden="1" thickBot="1">
      <c r="B3816" s="684">
        <v>4300</v>
      </c>
      <c r="C3816" s="946" t="s">
        <v>1683</v>
      </c>
      <c r="D3816" s="946"/>
      <c r="E3816" s="685"/>
      <c r="F3816" s="686">
        <f>SUM(F3817:F3819)</f>
        <v>0</v>
      </c>
      <c r="G3816" s="687">
        <f>SUM(G3817:G3819)</f>
        <v>0</v>
      </c>
      <c r="H3816" s="687">
        <f>SUM(H3817:H3819)</f>
        <v>0</v>
      </c>
      <c r="I3816" s="687">
        <f>SUM(I3817:I3819)</f>
        <v>0</v>
      </c>
      <c r="J3816" s="243" t="str">
        <f t="shared" si="1096"/>
        <v/>
      </c>
      <c r="K3816" s="244"/>
      <c r="L3816" s="316">
        <f>SUM(L3817:L3819)</f>
        <v>0</v>
      </c>
      <c r="M3816" s="317">
        <f>SUM(M3817:M3819)</f>
        <v>0</v>
      </c>
      <c r="N3816" s="425">
        <f>SUM(N3817:N3819)</f>
        <v>0</v>
      </c>
      <c r="O3816" s="426">
        <f>SUM(O3817:O3819)</f>
        <v>0</v>
      </c>
      <c r="P3816" s="244"/>
      <c r="Q3816" s="316">
        <f t="shared" ref="Q3816:W3816" si="1105">SUM(Q3817:Q3819)</f>
        <v>0</v>
      </c>
      <c r="R3816" s="317">
        <f t="shared" si="1105"/>
        <v>0</v>
      </c>
      <c r="S3816" s="317">
        <f t="shared" si="1105"/>
        <v>0</v>
      </c>
      <c r="T3816" s="317">
        <f t="shared" si="1105"/>
        <v>0</v>
      </c>
      <c r="U3816" s="317">
        <f t="shared" si="1105"/>
        <v>0</v>
      </c>
      <c r="V3816" s="317">
        <f t="shared" si="1105"/>
        <v>0</v>
      </c>
      <c r="W3816" s="426">
        <f t="shared" si="1105"/>
        <v>0</v>
      </c>
      <c r="X3816" s="313">
        <f t="shared" si="1097"/>
        <v>0</v>
      </c>
    </row>
    <row r="3817" spans="2:24" ht="18.600000000000001" hidden="1" thickBot="1">
      <c r="B3817" s="173"/>
      <c r="C3817" s="144">
        <v>4301</v>
      </c>
      <c r="D3817" s="163" t="s">
        <v>256</v>
      </c>
      <c r="E3817" s="702"/>
      <c r="F3817" s="449"/>
      <c r="G3817" s="245"/>
      <c r="H3817" s="245"/>
      <c r="I3817" s="476">
        <f t="shared" ref="I3817:I3822" si="1106">F3817+G3817+H3817</f>
        <v>0</v>
      </c>
      <c r="J3817" s="243" t="str">
        <f t="shared" si="1096"/>
        <v/>
      </c>
      <c r="K3817" s="244"/>
      <c r="L3817" s="423"/>
      <c r="M3817" s="252"/>
      <c r="N3817" s="315">
        <f t="shared" ref="N3817:N3822" si="1107">I3817</f>
        <v>0</v>
      </c>
      <c r="O3817" s="424">
        <f t="shared" ref="O3817:O3822" si="1108">L3817+M3817-N3817</f>
        <v>0</v>
      </c>
      <c r="P3817" s="244"/>
      <c r="Q3817" s="423"/>
      <c r="R3817" s="252"/>
      <c r="S3817" s="429">
        <f t="shared" ref="S3817:S3822" si="1109">+IF(+(L3817+M3817)&gt;=I3817,+M3817,+(+I3817-L3817))</f>
        <v>0</v>
      </c>
      <c r="T3817" s="315">
        <f t="shared" ref="T3817:T3822" si="1110">Q3817+R3817-S3817</f>
        <v>0</v>
      </c>
      <c r="U3817" s="252"/>
      <c r="V3817" s="252"/>
      <c r="W3817" s="253"/>
      <c r="X3817" s="313">
        <f t="shared" si="1097"/>
        <v>0</v>
      </c>
    </row>
    <row r="3818" spans="2:24" ht="18.600000000000001" hidden="1" thickBot="1">
      <c r="B3818" s="173"/>
      <c r="C3818" s="137">
        <v>4302</v>
      </c>
      <c r="D3818" s="139" t="s">
        <v>1061</v>
      </c>
      <c r="E3818" s="702"/>
      <c r="F3818" s="449"/>
      <c r="G3818" s="245"/>
      <c r="H3818" s="245"/>
      <c r="I3818" s="476">
        <f t="shared" si="1106"/>
        <v>0</v>
      </c>
      <c r="J3818" s="243" t="str">
        <f t="shared" si="1096"/>
        <v/>
      </c>
      <c r="K3818" s="244"/>
      <c r="L3818" s="423"/>
      <c r="M3818" s="252"/>
      <c r="N3818" s="315">
        <f t="shared" si="1107"/>
        <v>0</v>
      </c>
      <c r="O3818" s="424">
        <f t="shared" si="1108"/>
        <v>0</v>
      </c>
      <c r="P3818" s="244"/>
      <c r="Q3818" s="423"/>
      <c r="R3818" s="252"/>
      <c r="S3818" s="429">
        <f t="shared" si="1109"/>
        <v>0</v>
      </c>
      <c r="T3818" s="315">
        <f t="shared" si="1110"/>
        <v>0</v>
      </c>
      <c r="U3818" s="252"/>
      <c r="V3818" s="252"/>
      <c r="W3818" s="253"/>
      <c r="X3818" s="313">
        <f t="shared" si="1097"/>
        <v>0</v>
      </c>
    </row>
    <row r="3819" spans="2:24" ht="18.600000000000001" hidden="1" thickBot="1">
      <c r="B3819" s="173"/>
      <c r="C3819" s="142">
        <v>4309</v>
      </c>
      <c r="D3819" s="148" t="s">
        <v>258</v>
      </c>
      <c r="E3819" s="702"/>
      <c r="F3819" s="449"/>
      <c r="G3819" s="245"/>
      <c r="H3819" s="245"/>
      <c r="I3819" s="476">
        <f t="shared" si="1106"/>
        <v>0</v>
      </c>
      <c r="J3819" s="243" t="str">
        <f t="shared" si="1096"/>
        <v/>
      </c>
      <c r="K3819" s="244"/>
      <c r="L3819" s="423"/>
      <c r="M3819" s="252"/>
      <c r="N3819" s="315">
        <f t="shared" si="1107"/>
        <v>0</v>
      </c>
      <c r="O3819" s="424">
        <f t="shared" si="1108"/>
        <v>0</v>
      </c>
      <c r="P3819" s="244"/>
      <c r="Q3819" s="423"/>
      <c r="R3819" s="252"/>
      <c r="S3819" s="429">
        <f t="shared" si="1109"/>
        <v>0</v>
      </c>
      <c r="T3819" s="315">
        <f t="shared" si="1110"/>
        <v>0</v>
      </c>
      <c r="U3819" s="252"/>
      <c r="V3819" s="252"/>
      <c r="W3819" s="253"/>
      <c r="X3819" s="313">
        <f t="shared" si="1097"/>
        <v>0</v>
      </c>
    </row>
    <row r="3820" spans="2:24" ht="18.600000000000001" hidden="1" thickBot="1">
      <c r="B3820" s="684">
        <v>4400</v>
      </c>
      <c r="C3820" s="949" t="s">
        <v>1684</v>
      </c>
      <c r="D3820" s="949"/>
      <c r="E3820" s="685"/>
      <c r="F3820" s="688"/>
      <c r="G3820" s="689"/>
      <c r="H3820" s="689"/>
      <c r="I3820" s="690">
        <f t="shared" si="1106"/>
        <v>0</v>
      </c>
      <c r="J3820" s="243" t="str">
        <f t="shared" si="1096"/>
        <v/>
      </c>
      <c r="K3820" s="244"/>
      <c r="L3820" s="428"/>
      <c r="M3820" s="254"/>
      <c r="N3820" s="317">
        <f t="shared" si="1107"/>
        <v>0</v>
      </c>
      <c r="O3820" s="424">
        <f t="shared" si="1108"/>
        <v>0</v>
      </c>
      <c r="P3820" s="244"/>
      <c r="Q3820" s="428"/>
      <c r="R3820" s="254"/>
      <c r="S3820" s="429">
        <f t="shared" si="1109"/>
        <v>0</v>
      </c>
      <c r="T3820" s="315">
        <f t="shared" si="1110"/>
        <v>0</v>
      </c>
      <c r="U3820" s="254"/>
      <c r="V3820" s="254"/>
      <c r="W3820" s="253"/>
      <c r="X3820" s="313">
        <f t="shared" si="1097"/>
        <v>0</v>
      </c>
    </row>
    <row r="3821" spans="2:24" ht="18.600000000000001" hidden="1" thickBot="1">
      <c r="B3821" s="684">
        <v>4500</v>
      </c>
      <c r="C3821" s="951" t="s">
        <v>1685</v>
      </c>
      <c r="D3821" s="951"/>
      <c r="E3821" s="685"/>
      <c r="F3821" s="688"/>
      <c r="G3821" s="689"/>
      <c r="H3821" s="689"/>
      <c r="I3821" s="690">
        <f t="shared" si="1106"/>
        <v>0</v>
      </c>
      <c r="J3821" s="243" t="str">
        <f t="shared" si="1096"/>
        <v/>
      </c>
      <c r="K3821" s="244"/>
      <c r="L3821" s="428"/>
      <c r="M3821" s="254"/>
      <c r="N3821" s="317">
        <f t="shared" si="1107"/>
        <v>0</v>
      </c>
      <c r="O3821" s="424">
        <f t="shared" si="1108"/>
        <v>0</v>
      </c>
      <c r="P3821" s="244"/>
      <c r="Q3821" s="428"/>
      <c r="R3821" s="254"/>
      <c r="S3821" s="429">
        <f t="shared" si="1109"/>
        <v>0</v>
      </c>
      <c r="T3821" s="315">
        <f t="shared" si="1110"/>
        <v>0</v>
      </c>
      <c r="U3821" s="254"/>
      <c r="V3821" s="254"/>
      <c r="W3821" s="253"/>
      <c r="X3821" s="313">
        <f t="shared" si="1097"/>
        <v>0</v>
      </c>
    </row>
    <row r="3822" spans="2:24" ht="18.600000000000001" hidden="1" thickBot="1">
      <c r="B3822" s="684">
        <v>4600</v>
      </c>
      <c r="C3822" s="952" t="s">
        <v>259</v>
      </c>
      <c r="D3822" s="953"/>
      <c r="E3822" s="685"/>
      <c r="F3822" s="688"/>
      <c r="G3822" s="689"/>
      <c r="H3822" s="689"/>
      <c r="I3822" s="690">
        <f t="shared" si="1106"/>
        <v>0</v>
      </c>
      <c r="J3822" s="243" t="str">
        <f t="shared" si="1096"/>
        <v/>
      </c>
      <c r="K3822" s="244"/>
      <c r="L3822" s="428"/>
      <c r="M3822" s="254"/>
      <c r="N3822" s="317">
        <f t="shared" si="1107"/>
        <v>0</v>
      </c>
      <c r="O3822" s="424">
        <f t="shared" si="1108"/>
        <v>0</v>
      </c>
      <c r="P3822" s="244"/>
      <c r="Q3822" s="428"/>
      <c r="R3822" s="254"/>
      <c r="S3822" s="429">
        <f t="shared" si="1109"/>
        <v>0</v>
      </c>
      <c r="T3822" s="315">
        <f t="shared" si="1110"/>
        <v>0</v>
      </c>
      <c r="U3822" s="254"/>
      <c r="V3822" s="254"/>
      <c r="W3822" s="253"/>
      <c r="X3822" s="313">
        <f t="shared" si="1097"/>
        <v>0</v>
      </c>
    </row>
    <row r="3823" spans="2:24" ht="18.600000000000001" hidden="1" thickBot="1">
      <c r="B3823" s="684">
        <v>4900</v>
      </c>
      <c r="C3823" s="948" t="s">
        <v>289</v>
      </c>
      <c r="D3823" s="948"/>
      <c r="E3823" s="685"/>
      <c r="F3823" s="686">
        <f>+F3824+F3825</f>
        <v>0</v>
      </c>
      <c r="G3823" s="687">
        <f>+G3824+G3825</f>
        <v>0</v>
      </c>
      <c r="H3823" s="687">
        <f>+H3824+H3825</f>
        <v>0</v>
      </c>
      <c r="I3823" s="687">
        <f>+I3824+I3825</f>
        <v>0</v>
      </c>
      <c r="J3823" s="243" t="str">
        <f t="shared" si="1096"/>
        <v/>
      </c>
      <c r="K3823" s="244"/>
      <c r="L3823" s="663"/>
      <c r="M3823" s="664"/>
      <c r="N3823" s="664"/>
      <c r="O3823" s="710"/>
      <c r="P3823" s="244"/>
      <c r="Q3823" s="663"/>
      <c r="R3823" s="664"/>
      <c r="S3823" s="664"/>
      <c r="T3823" s="664"/>
      <c r="U3823" s="664"/>
      <c r="V3823" s="664"/>
      <c r="W3823" s="710"/>
      <c r="X3823" s="313">
        <f t="shared" si="1097"/>
        <v>0</v>
      </c>
    </row>
    <row r="3824" spans="2:24" ht="18.600000000000001" hidden="1" thickBot="1">
      <c r="B3824" s="173"/>
      <c r="C3824" s="144">
        <v>4901</v>
      </c>
      <c r="D3824" s="174" t="s">
        <v>290</v>
      </c>
      <c r="E3824" s="702"/>
      <c r="F3824" s="449"/>
      <c r="G3824" s="245"/>
      <c r="H3824" s="245"/>
      <c r="I3824" s="476">
        <f>F3824+G3824+H3824</f>
        <v>0</v>
      </c>
      <c r="J3824" s="243" t="str">
        <f t="shared" si="1096"/>
        <v/>
      </c>
      <c r="K3824" s="244"/>
      <c r="L3824" s="661"/>
      <c r="M3824" s="665"/>
      <c r="N3824" s="665"/>
      <c r="O3824" s="709"/>
      <c r="P3824" s="244"/>
      <c r="Q3824" s="661"/>
      <c r="R3824" s="665"/>
      <c r="S3824" s="665"/>
      <c r="T3824" s="665"/>
      <c r="U3824" s="665"/>
      <c r="V3824" s="665"/>
      <c r="W3824" s="709"/>
      <c r="X3824" s="313">
        <f t="shared" si="1097"/>
        <v>0</v>
      </c>
    </row>
    <row r="3825" spans="2:24" ht="18.600000000000001" hidden="1" thickBot="1">
      <c r="B3825" s="173"/>
      <c r="C3825" s="142">
        <v>4902</v>
      </c>
      <c r="D3825" s="148" t="s">
        <v>291</v>
      </c>
      <c r="E3825" s="702"/>
      <c r="F3825" s="449"/>
      <c r="G3825" s="245"/>
      <c r="H3825" s="245"/>
      <c r="I3825" s="476">
        <f>F3825+G3825+H3825</f>
        <v>0</v>
      </c>
      <c r="J3825" s="243" t="str">
        <f t="shared" si="1096"/>
        <v/>
      </c>
      <c r="K3825" s="244"/>
      <c r="L3825" s="661"/>
      <c r="M3825" s="665"/>
      <c r="N3825" s="665"/>
      <c r="O3825" s="709"/>
      <c r="P3825" s="244"/>
      <c r="Q3825" s="661"/>
      <c r="R3825" s="665"/>
      <c r="S3825" s="665"/>
      <c r="T3825" s="665"/>
      <c r="U3825" s="665"/>
      <c r="V3825" s="665"/>
      <c r="W3825" s="709"/>
      <c r="X3825" s="313">
        <f t="shared" si="1097"/>
        <v>0</v>
      </c>
    </row>
    <row r="3826" spans="2:24" ht="18.600000000000001" thickBot="1">
      <c r="B3826" s="691">
        <v>5100</v>
      </c>
      <c r="C3826" s="963" t="s">
        <v>260</v>
      </c>
      <c r="D3826" s="963"/>
      <c r="E3826" s="692"/>
      <c r="F3826" s="693"/>
      <c r="G3826" s="694">
        <v>198800</v>
      </c>
      <c r="H3826" s="694"/>
      <c r="I3826" s="690">
        <f>F3826+G3826+H3826</f>
        <v>198800</v>
      </c>
      <c r="J3826" s="243">
        <f t="shared" si="1096"/>
        <v>1</v>
      </c>
      <c r="K3826" s="244"/>
      <c r="L3826" s="430"/>
      <c r="M3826" s="431"/>
      <c r="N3826" s="327">
        <f>I3826</f>
        <v>198800</v>
      </c>
      <c r="O3826" s="424">
        <f>L3826+M3826-N3826</f>
        <v>-198800</v>
      </c>
      <c r="P3826" s="244"/>
      <c r="Q3826" s="430"/>
      <c r="R3826" s="431"/>
      <c r="S3826" s="429">
        <f>+IF(+(L3826+M3826)&gt;=I3826,+M3826,+(+I3826-L3826))</f>
        <v>198800</v>
      </c>
      <c r="T3826" s="315">
        <f>Q3826+R3826-S3826</f>
        <v>-198800</v>
      </c>
      <c r="U3826" s="431"/>
      <c r="V3826" s="431"/>
      <c r="W3826" s="253"/>
      <c r="X3826" s="313">
        <f t="shared" si="1097"/>
        <v>-198800</v>
      </c>
    </row>
    <row r="3827" spans="2:24" ht="18.600000000000001" hidden="1" thickBot="1">
      <c r="B3827" s="691">
        <v>5200</v>
      </c>
      <c r="C3827" s="947" t="s">
        <v>261</v>
      </c>
      <c r="D3827" s="947"/>
      <c r="E3827" s="692"/>
      <c r="F3827" s="695">
        <f>SUM(F3828:F3834)</f>
        <v>0</v>
      </c>
      <c r="G3827" s="696">
        <f>SUM(G3828:G3834)</f>
        <v>0</v>
      </c>
      <c r="H3827" s="696">
        <f>SUM(H3828:H3834)</f>
        <v>0</v>
      </c>
      <c r="I3827" s="696">
        <f>SUM(I3828:I3834)</f>
        <v>0</v>
      </c>
      <c r="J3827" s="243" t="str">
        <f t="shared" si="1096"/>
        <v/>
      </c>
      <c r="K3827" s="244"/>
      <c r="L3827" s="326">
        <f>SUM(L3828:L3834)</f>
        <v>0</v>
      </c>
      <c r="M3827" s="327">
        <f>SUM(M3828:M3834)</f>
        <v>0</v>
      </c>
      <c r="N3827" s="432">
        <f>SUM(N3828:N3834)</f>
        <v>0</v>
      </c>
      <c r="O3827" s="433">
        <f>SUM(O3828:O3834)</f>
        <v>0</v>
      </c>
      <c r="P3827" s="244"/>
      <c r="Q3827" s="326">
        <f t="shared" ref="Q3827:W3827" si="1111">SUM(Q3828:Q3834)</f>
        <v>0</v>
      </c>
      <c r="R3827" s="327">
        <f t="shared" si="1111"/>
        <v>0</v>
      </c>
      <c r="S3827" s="327">
        <f t="shared" si="1111"/>
        <v>0</v>
      </c>
      <c r="T3827" s="327">
        <f t="shared" si="1111"/>
        <v>0</v>
      </c>
      <c r="U3827" s="327">
        <f t="shared" si="1111"/>
        <v>0</v>
      </c>
      <c r="V3827" s="327">
        <f t="shared" si="1111"/>
        <v>0</v>
      </c>
      <c r="W3827" s="433">
        <f t="shared" si="1111"/>
        <v>0</v>
      </c>
      <c r="X3827" s="313">
        <f t="shared" si="1097"/>
        <v>0</v>
      </c>
    </row>
    <row r="3828" spans="2:24" ht="18.600000000000001" hidden="1" thickBot="1">
      <c r="B3828" s="175"/>
      <c r="C3828" s="176">
        <v>5201</v>
      </c>
      <c r="D3828" s="177" t="s">
        <v>262</v>
      </c>
      <c r="E3828" s="703"/>
      <c r="F3828" s="473"/>
      <c r="G3828" s="434"/>
      <c r="H3828" s="434"/>
      <c r="I3828" s="476">
        <f t="shared" ref="I3828:I3834" si="1112">F3828+G3828+H3828</f>
        <v>0</v>
      </c>
      <c r="J3828" s="243" t="str">
        <f t="shared" si="1096"/>
        <v/>
      </c>
      <c r="K3828" s="244"/>
      <c r="L3828" s="435"/>
      <c r="M3828" s="436"/>
      <c r="N3828" s="330">
        <f t="shared" ref="N3828:N3834" si="1113">I3828</f>
        <v>0</v>
      </c>
      <c r="O3828" s="424">
        <f t="shared" ref="O3828:O3834" si="1114">L3828+M3828-N3828</f>
        <v>0</v>
      </c>
      <c r="P3828" s="244"/>
      <c r="Q3828" s="435"/>
      <c r="R3828" s="436"/>
      <c r="S3828" s="429">
        <f t="shared" ref="S3828:S3834" si="1115">+IF(+(L3828+M3828)&gt;=I3828,+M3828,+(+I3828-L3828))</f>
        <v>0</v>
      </c>
      <c r="T3828" s="315">
        <f t="shared" ref="T3828:T3834" si="1116">Q3828+R3828-S3828</f>
        <v>0</v>
      </c>
      <c r="U3828" s="436"/>
      <c r="V3828" s="436"/>
      <c r="W3828" s="253"/>
      <c r="X3828" s="313">
        <f t="shared" si="1097"/>
        <v>0</v>
      </c>
    </row>
    <row r="3829" spans="2:24" ht="18.600000000000001" hidden="1" thickBot="1">
      <c r="B3829" s="175"/>
      <c r="C3829" s="178">
        <v>5202</v>
      </c>
      <c r="D3829" s="179" t="s">
        <v>263</v>
      </c>
      <c r="E3829" s="703"/>
      <c r="F3829" s="473"/>
      <c r="G3829" s="434"/>
      <c r="H3829" s="434"/>
      <c r="I3829" s="476">
        <f t="shared" si="1112"/>
        <v>0</v>
      </c>
      <c r="J3829" s="243" t="str">
        <f t="shared" si="1096"/>
        <v/>
      </c>
      <c r="K3829" s="244"/>
      <c r="L3829" s="435"/>
      <c r="M3829" s="436"/>
      <c r="N3829" s="330">
        <f t="shared" si="1113"/>
        <v>0</v>
      </c>
      <c r="O3829" s="424">
        <f t="shared" si="1114"/>
        <v>0</v>
      </c>
      <c r="P3829" s="244"/>
      <c r="Q3829" s="435"/>
      <c r="R3829" s="436"/>
      <c r="S3829" s="429">
        <f t="shared" si="1115"/>
        <v>0</v>
      </c>
      <c r="T3829" s="315">
        <f t="shared" si="1116"/>
        <v>0</v>
      </c>
      <c r="U3829" s="436"/>
      <c r="V3829" s="436"/>
      <c r="W3829" s="253"/>
      <c r="X3829" s="313">
        <f t="shared" si="1097"/>
        <v>0</v>
      </c>
    </row>
    <row r="3830" spans="2:24" ht="18.600000000000001" hidden="1" thickBot="1">
      <c r="B3830" s="175"/>
      <c r="C3830" s="178">
        <v>5203</v>
      </c>
      <c r="D3830" s="179" t="s">
        <v>923</v>
      </c>
      <c r="E3830" s="703"/>
      <c r="F3830" s="473"/>
      <c r="G3830" s="434"/>
      <c r="H3830" s="434"/>
      <c r="I3830" s="476">
        <f t="shared" si="1112"/>
        <v>0</v>
      </c>
      <c r="J3830" s="243" t="str">
        <f t="shared" si="1096"/>
        <v/>
      </c>
      <c r="K3830" s="244"/>
      <c r="L3830" s="435"/>
      <c r="M3830" s="436"/>
      <c r="N3830" s="330">
        <f t="shared" si="1113"/>
        <v>0</v>
      </c>
      <c r="O3830" s="424">
        <f t="shared" si="1114"/>
        <v>0</v>
      </c>
      <c r="P3830" s="244"/>
      <c r="Q3830" s="435"/>
      <c r="R3830" s="436"/>
      <c r="S3830" s="429">
        <f t="shared" si="1115"/>
        <v>0</v>
      </c>
      <c r="T3830" s="315">
        <f t="shared" si="1116"/>
        <v>0</v>
      </c>
      <c r="U3830" s="436"/>
      <c r="V3830" s="436"/>
      <c r="W3830" s="253"/>
      <c r="X3830" s="313">
        <f t="shared" si="1097"/>
        <v>0</v>
      </c>
    </row>
    <row r="3831" spans="2:24" ht="18.600000000000001" hidden="1" thickBot="1">
      <c r="B3831" s="175"/>
      <c r="C3831" s="178">
        <v>5204</v>
      </c>
      <c r="D3831" s="179" t="s">
        <v>924</v>
      </c>
      <c r="E3831" s="703"/>
      <c r="F3831" s="473"/>
      <c r="G3831" s="434"/>
      <c r="H3831" s="434"/>
      <c r="I3831" s="476">
        <f t="shared" si="1112"/>
        <v>0</v>
      </c>
      <c r="J3831" s="243" t="str">
        <f t="shared" ref="J3831:J3853" si="1117">(IF($E3831&lt;&gt;0,$J$2,IF($I3831&lt;&gt;0,$J$2,"")))</f>
        <v/>
      </c>
      <c r="K3831" s="244"/>
      <c r="L3831" s="435"/>
      <c r="M3831" s="436"/>
      <c r="N3831" s="330">
        <f t="shared" si="1113"/>
        <v>0</v>
      </c>
      <c r="O3831" s="424">
        <f t="shared" si="1114"/>
        <v>0</v>
      </c>
      <c r="P3831" s="244"/>
      <c r="Q3831" s="435"/>
      <c r="R3831" s="436"/>
      <c r="S3831" s="429">
        <f t="shared" si="1115"/>
        <v>0</v>
      </c>
      <c r="T3831" s="315">
        <f t="shared" si="1116"/>
        <v>0</v>
      </c>
      <c r="U3831" s="436"/>
      <c r="V3831" s="436"/>
      <c r="W3831" s="253"/>
      <c r="X3831" s="313">
        <f t="shared" ref="X3831:X3862" si="1118">T3831-U3831-V3831-W3831</f>
        <v>0</v>
      </c>
    </row>
    <row r="3832" spans="2:24" ht="18.600000000000001" hidden="1" thickBot="1">
      <c r="B3832" s="175"/>
      <c r="C3832" s="178">
        <v>5205</v>
      </c>
      <c r="D3832" s="179" t="s">
        <v>925</v>
      </c>
      <c r="E3832" s="703"/>
      <c r="F3832" s="473"/>
      <c r="G3832" s="434"/>
      <c r="H3832" s="434"/>
      <c r="I3832" s="476">
        <f t="shared" si="1112"/>
        <v>0</v>
      </c>
      <c r="J3832" s="243" t="str">
        <f t="shared" si="1117"/>
        <v/>
      </c>
      <c r="K3832" s="244"/>
      <c r="L3832" s="435"/>
      <c r="M3832" s="436"/>
      <c r="N3832" s="330">
        <f t="shared" si="1113"/>
        <v>0</v>
      </c>
      <c r="O3832" s="424">
        <f t="shared" si="1114"/>
        <v>0</v>
      </c>
      <c r="P3832" s="244"/>
      <c r="Q3832" s="435"/>
      <c r="R3832" s="436"/>
      <c r="S3832" s="429">
        <f t="shared" si="1115"/>
        <v>0</v>
      </c>
      <c r="T3832" s="315">
        <f t="shared" si="1116"/>
        <v>0</v>
      </c>
      <c r="U3832" s="436"/>
      <c r="V3832" s="436"/>
      <c r="W3832" s="253"/>
      <c r="X3832" s="313">
        <f t="shared" si="1118"/>
        <v>0</v>
      </c>
    </row>
    <row r="3833" spans="2:24" ht="18.600000000000001" hidden="1" thickBot="1">
      <c r="B3833" s="175"/>
      <c r="C3833" s="178">
        <v>5206</v>
      </c>
      <c r="D3833" s="179" t="s">
        <v>926</v>
      </c>
      <c r="E3833" s="703"/>
      <c r="F3833" s="473"/>
      <c r="G3833" s="434"/>
      <c r="H3833" s="434"/>
      <c r="I3833" s="476">
        <f t="shared" si="1112"/>
        <v>0</v>
      </c>
      <c r="J3833" s="243" t="str">
        <f t="shared" si="1117"/>
        <v/>
      </c>
      <c r="K3833" s="244"/>
      <c r="L3833" s="435"/>
      <c r="M3833" s="436"/>
      <c r="N3833" s="330">
        <f t="shared" si="1113"/>
        <v>0</v>
      </c>
      <c r="O3833" s="424">
        <f t="shared" si="1114"/>
        <v>0</v>
      </c>
      <c r="P3833" s="244"/>
      <c r="Q3833" s="435"/>
      <c r="R3833" s="436"/>
      <c r="S3833" s="429">
        <f t="shared" si="1115"/>
        <v>0</v>
      </c>
      <c r="T3833" s="315">
        <f t="shared" si="1116"/>
        <v>0</v>
      </c>
      <c r="U3833" s="436"/>
      <c r="V3833" s="436"/>
      <c r="W3833" s="253"/>
      <c r="X3833" s="313">
        <f t="shared" si="1118"/>
        <v>0</v>
      </c>
    </row>
    <row r="3834" spans="2:24" ht="18.600000000000001" hidden="1" thickBot="1">
      <c r="B3834" s="175"/>
      <c r="C3834" s="180">
        <v>5219</v>
      </c>
      <c r="D3834" s="181" t="s">
        <v>927</v>
      </c>
      <c r="E3834" s="703"/>
      <c r="F3834" s="473"/>
      <c r="G3834" s="434"/>
      <c r="H3834" s="434"/>
      <c r="I3834" s="476">
        <f t="shared" si="1112"/>
        <v>0</v>
      </c>
      <c r="J3834" s="243" t="str">
        <f t="shared" si="1117"/>
        <v/>
      </c>
      <c r="K3834" s="244"/>
      <c r="L3834" s="435"/>
      <c r="M3834" s="436"/>
      <c r="N3834" s="330">
        <f t="shared" si="1113"/>
        <v>0</v>
      </c>
      <c r="O3834" s="424">
        <f t="shared" si="1114"/>
        <v>0</v>
      </c>
      <c r="P3834" s="244"/>
      <c r="Q3834" s="435"/>
      <c r="R3834" s="436"/>
      <c r="S3834" s="429">
        <f t="shared" si="1115"/>
        <v>0</v>
      </c>
      <c r="T3834" s="315">
        <f t="shared" si="1116"/>
        <v>0</v>
      </c>
      <c r="U3834" s="436"/>
      <c r="V3834" s="436"/>
      <c r="W3834" s="253"/>
      <c r="X3834" s="313">
        <f t="shared" si="1118"/>
        <v>0</v>
      </c>
    </row>
    <row r="3835" spans="2:24" ht="18.600000000000001" hidden="1" thickBot="1">
      <c r="B3835" s="691">
        <v>5300</v>
      </c>
      <c r="C3835" s="954" t="s">
        <v>928</v>
      </c>
      <c r="D3835" s="954"/>
      <c r="E3835" s="692"/>
      <c r="F3835" s="695">
        <f>SUM(F3836:F3837)</f>
        <v>0</v>
      </c>
      <c r="G3835" s="696">
        <f>SUM(G3836:G3837)</f>
        <v>0</v>
      </c>
      <c r="H3835" s="696">
        <f>SUM(H3836:H3837)</f>
        <v>0</v>
      </c>
      <c r="I3835" s="696">
        <f>SUM(I3836:I3837)</f>
        <v>0</v>
      </c>
      <c r="J3835" s="243" t="str">
        <f t="shared" si="1117"/>
        <v/>
      </c>
      <c r="K3835" s="244"/>
      <c r="L3835" s="326">
        <f>SUM(L3836:L3837)</f>
        <v>0</v>
      </c>
      <c r="M3835" s="327">
        <f>SUM(M3836:M3837)</f>
        <v>0</v>
      </c>
      <c r="N3835" s="432">
        <f>SUM(N3836:N3837)</f>
        <v>0</v>
      </c>
      <c r="O3835" s="433">
        <f>SUM(O3836:O3837)</f>
        <v>0</v>
      </c>
      <c r="P3835" s="244"/>
      <c r="Q3835" s="326">
        <f t="shared" ref="Q3835:W3835" si="1119">SUM(Q3836:Q3837)</f>
        <v>0</v>
      </c>
      <c r="R3835" s="327">
        <f t="shared" si="1119"/>
        <v>0</v>
      </c>
      <c r="S3835" s="327">
        <f t="shared" si="1119"/>
        <v>0</v>
      </c>
      <c r="T3835" s="327">
        <f t="shared" si="1119"/>
        <v>0</v>
      </c>
      <c r="U3835" s="327">
        <f t="shared" si="1119"/>
        <v>0</v>
      </c>
      <c r="V3835" s="327">
        <f t="shared" si="1119"/>
        <v>0</v>
      </c>
      <c r="W3835" s="433">
        <f t="shared" si="1119"/>
        <v>0</v>
      </c>
      <c r="X3835" s="313">
        <f t="shared" si="1118"/>
        <v>0</v>
      </c>
    </row>
    <row r="3836" spans="2:24" ht="18.600000000000001" hidden="1" thickBot="1">
      <c r="B3836" s="175"/>
      <c r="C3836" s="176">
        <v>5301</v>
      </c>
      <c r="D3836" s="177" t="s">
        <v>1440</v>
      </c>
      <c r="E3836" s="703"/>
      <c r="F3836" s="473"/>
      <c r="G3836" s="434"/>
      <c r="H3836" s="434"/>
      <c r="I3836" s="476">
        <f>F3836+G3836+H3836</f>
        <v>0</v>
      </c>
      <c r="J3836" s="243" t="str">
        <f t="shared" si="1117"/>
        <v/>
      </c>
      <c r="K3836" s="244"/>
      <c r="L3836" s="435"/>
      <c r="M3836" s="436"/>
      <c r="N3836" s="330">
        <f>I3836</f>
        <v>0</v>
      </c>
      <c r="O3836" s="424">
        <f>L3836+M3836-N3836</f>
        <v>0</v>
      </c>
      <c r="P3836" s="244"/>
      <c r="Q3836" s="435"/>
      <c r="R3836" s="436"/>
      <c r="S3836" s="429">
        <f>+IF(+(L3836+M3836)&gt;=I3836,+M3836,+(+I3836-L3836))</f>
        <v>0</v>
      </c>
      <c r="T3836" s="315">
        <f>Q3836+R3836-S3836</f>
        <v>0</v>
      </c>
      <c r="U3836" s="436"/>
      <c r="V3836" s="436"/>
      <c r="W3836" s="253"/>
      <c r="X3836" s="313">
        <f t="shared" si="1118"/>
        <v>0</v>
      </c>
    </row>
    <row r="3837" spans="2:24" ht="18.600000000000001" hidden="1" thickBot="1">
      <c r="B3837" s="175"/>
      <c r="C3837" s="180">
        <v>5309</v>
      </c>
      <c r="D3837" s="181" t="s">
        <v>929</v>
      </c>
      <c r="E3837" s="703"/>
      <c r="F3837" s="473"/>
      <c r="G3837" s="434"/>
      <c r="H3837" s="434"/>
      <c r="I3837" s="476">
        <f>F3837+G3837+H3837</f>
        <v>0</v>
      </c>
      <c r="J3837" s="243" t="str">
        <f t="shared" si="1117"/>
        <v/>
      </c>
      <c r="K3837" s="244"/>
      <c r="L3837" s="435"/>
      <c r="M3837" s="436"/>
      <c r="N3837" s="330">
        <f>I3837</f>
        <v>0</v>
      </c>
      <c r="O3837" s="424">
        <f>L3837+M3837-N3837</f>
        <v>0</v>
      </c>
      <c r="P3837" s="244"/>
      <c r="Q3837" s="435"/>
      <c r="R3837" s="436"/>
      <c r="S3837" s="429">
        <f>+IF(+(L3837+M3837)&gt;=I3837,+M3837,+(+I3837-L3837))</f>
        <v>0</v>
      </c>
      <c r="T3837" s="315">
        <f>Q3837+R3837-S3837</f>
        <v>0</v>
      </c>
      <c r="U3837" s="436"/>
      <c r="V3837" s="436"/>
      <c r="W3837" s="253"/>
      <c r="X3837" s="313">
        <f t="shared" si="1118"/>
        <v>0</v>
      </c>
    </row>
    <row r="3838" spans="2:24" ht="18.600000000000001" hidden="1" thickBot="1">
      <c r="B3838" s="691">
        <v>5400</v>
      </c>
      <c r="C3838" s="963" t="s">
        <v>1010</v>
      </c>
      <c r="D3838" s="963"/>
      <c r="E3838" s="692"/>
      <c r="F3838" s="693"/>
      <c r="G3838" s="694"/>
      <c r="H3838" s="694"/>
      <c r="I3838" s="690">
        <f>F3838+G3838+H3838</f>
        <v>0</v>
      </c>
      <c r="J3838" s="243" t="str">
        <f t="shared" si="1117"/>
        <v/>
      </c>
      <c r="K3838" s="244"/>
      <c r="L3838" s="430"/>
      <c r="M3838" s="431"/>
      <c r="N3838" s="327">
        <f>I3838</f>
        <v>0</v>
      </c>
      <c r="O3838" s="424">
        <f>L3838+M3838-N3838</f>
        <v>0</v>
      </c>
      <c r="P3838" s="244"/>
      <c r="Q3838" s="430"/>
      <c r="R3838" s="431"/>
      <c r="S3838" s="429">
        <f>+IF(+(L3838+M3838)&gt;=I3838,+M3838,+(+I3838-L3838))</f>
        <v>0</v>
      </c>
      <c r="T3838" s="315">
        <f>Q3838+R3838-S3838</f>
        <v>0</v>
      </c>
      <c r="U3838" s="431"/>
      <c r="V3838" s="431"/>
      <c r="W3838" s="253"/>
      <c r="X3838" s="313">
        <f t="shared" si="1118"/>
        <v>0</v>
      </c>
    </row>
    <row r="3839" spans="2:24" ht="18.600000000000001" hidden="1" thickBot="1">
      <c r="B3839" s="684">
        <v>5500</v>
      </c>
      <c r="C3839" s="948" t="s">
        <v>1011</v>
      </c>
      <c r="D3839" s="948"/>
      <c r="E3839" s="685"/>
      <c r="F3839" s="686">
        <f>SUM(F3840:F3843)</f>
        <v>0</v>
      </c>
      <c r="G3839" s="687">
        <f>SUM(G3840:G3843)</f>
        <v>0</v>
      </c>
      <c r="H3839" s="687">
        <f>SUM(H3840:H3843)</f>
        <v>0</v>
      </c>
      <c r="I3839" s="687">
        <f>SUM(I3840:I3843)</f>
        <v>0</v>
      </c>
      <c r="J3839" s="243" t="str">
        <f t="shared" si="1117"/>
        <v/>
      </c>
      <c r="K3839" s="244"/>
      <c r="L3839" s="316">
        <f>SUM(L3840:L3843)</f>
        <v>0</v>
      </c>
      <c r="M3839" s="317">
        <f>SUM(M3840:M3843)</f>
        <v>0</v>
      </c>
      <c r="N3839" s="425">
        <f>SUM(N3840:N3843)</f>
        <v>0</v>
      </c>
      <c r="O3839" s="426">
        <f>SUM(O3840:O3843)</f>
        <v>0</v>
      </c>
      <c r="P3839" s="244"/>
      <c r="Q3839" s="316">
        <f t="shared" ref="Q3839:W3839" si="1120">SUM(Q3840:Q3843)</f>
        <v>0</v>
      </c>
      <c r="R3839" s="317">
        <f t="shared" si="1120"/>
        <v>0</v>
      </c>
      <c r="S3839" s="317">
        <f t="shared" si="1120"/>
        <v>0</v>
      </c>
      <c r="T3839" s="317">
        <f t="shared" si="1120"/>
        <v>0</v>
      </c>
      <c r="U3839" s="317">
        <f t="shared" si="1120"/>
        <v>0</v>
      </c>
      <c r="V3839" s="317">
        <f t="shared" si="1120"/>
        <v>0</v>
      </c>
      <c r="W3839" s="426">
        <f t="shared" si="1120"/>
        <v>0</v>
      </c>
      <c r="X3839" s="313">
        <f t="shared" si="1118"/>
        <v>0</v>
      </c>
    </row>
    <row r="3840" spans="2:24" ht="18.600000000000001" hidden="1" thickBot="1">
      <c r="B3840" s="173"/>
      <c r="C3840" s="144">
        <v>5501</v>
      </c>
      <c r="D3840" s="163" t="s">
        <v>1012</v>
      </c>
      <c r="E3840" s="702"/>
      <c r="F3840" s="449"/>
      <c r="G3840" s="245"/>
      <c r="H3840" s="245"/>
      <c r="I3840" s="476">
        <f>F3840+G3840+H3840</f>
        <v>0</v>
      </c>
      <c r="J3840" s="243" t="str">
        <f t="shared" si="1117"/>
        <v/>
      </c>
      <c r="K3840" s="244"/>
      <c r="L3840" s="423"/>
      <c r="M3840" s="252"/>
      <c r="N3840" s="315">
        <f>I3840</f>
        <v>0</v>
      </c>
      <c r="O3840" s="424">
        <f>L3840+M3840-N3840</f>
        <v>0</v>
      </c>
      <c r="P3840" s="244"/>
      <c r="Q3840" s="423"/>
      <c r="R3840" s="252"/>
      <c r="S3840" s="429">
        <f>+IF(+(L3840+M3840)&gt;=I3840,+M3840,+(+I3840-L3840))</f>
        <v>0</v>
      </c>
      <c r="T3840" s="315">
        <f>Q3840+R3840-S3840</f>
        <v>0</v>
      </c>
      <c r="U3840" s="252"/>
      <c r="V3840" s="252"/>
      <c r="W3840" s="253"/>
      <c r="X3840" s="313">
        <f t="shared" si="1118"/>
        <v>0</v>
      </c>
    </row>
    <row r="3841" spans="2:24" ht="18.600000000000001" hidden="1" thickBot="1">
      <c r="B3841" s="173"/>
      <c r="C3841" s="137">
        <v>5502</v>
      </c>
      <c r="D3841" s="145" t="s">
        <v>1013</v>
      </c>
      <c r="E3841" s="702"/>
      <c r="F3841" s="449"/>
      <c r="G3841" s="245"/>
      <c r="H3841" s="245"/>
      <c r="I3841" s="476">
        <f>F3841+G3841+H3841</f>
        <v>0</v>
      </c>
      <c r="J3841" s="243" t="str">
        <f t="shared" si="1117"/>
        <v/>
      </c>
      <c r="K3841" s="244"/>
      <c r="L3841" s="423"/>
      <c r="M3841" s="252"/>
      <c r="N3841" s="315">
        <f>I3841</f>
        <v>0</v>
      </c>
      <c r="O3841" s="424">
        <f>L3841+M3841-N3841</f>
        <v>0</v>
      </c>
      <c r="P3841" s="244"/>
      <c r="Q3841" s="423"/>
      <c r="R3841" s="252"/>
      <c r="S3841" s="429">
        <f>+IF(+(L3841+M3841)&gt;=I3841,+M3841,+(+I3841-L3841))</f>
        <v>0</v>
      </c>
      <c r="T3841" s="315">
        <f>Q3841+R3841-S3841</f>
        <v>0</v>
      </c>
      <c r="U3841" s="252"/>
      <c r="V3841" s="252"/>
      <c r="W3841" s="253"/>
      <c r="X3841" s="313">
        <f t="shared" si="1118"/>
        <v>0</v>
      </c>
    </row>
    <row r="3842" spans="2:24" ht="18.600000000000001" hidden="1" thickBot="1">
      <c r="B3842" s="173"/>
      <c r="C3842" s="137">
        <v>5503</v>
      </c>
      <c r="D3842" s="139" t="s">
        <v>1014</v>
      </c>
      <c r="E3842" s="702"/>
      <c r="F3842" s="449"/>
      <c r="G3842" s="245"/>
      <c r="H3842" s="245"/>
      <c r="I3842" s="476">
        <f>F3842+G3842+H3842</f>
        <v>0</v>
      </c>
      <c r="J3842" s="243" t="str">
        <f t="shared" si="1117"/>
        <v/>
      </c>
      <c r="K3842" s="244"/>
      <c r="L3842" s="423"/>
      <c r="M3842" s="252"/>
      <c r="N3842" s="315">
        <f>I3842</f>
        <v>0</v>
      </c>
      <c r="O3842" s="424">
        <f>L3842+M3842-N3842</f>
        <v>0</v>
      </c>
      <c r="P3842" s="244"/>
      <c r="Q3842" s="423"/>
      <c r="R3842" s="252"/>
      <c r="S3842" s="429">
        <f>+IF(+(L3842+M3842)&gt;=I3842,+M3842,+(+I3842-L3842))</f>
        <v>0</v>
      </c>
      <c r="T3842" s="315">
        <f>Q3842+R3842-S3842</f>
        <v>0</v>
      </c>
      <c r="U3842" s="252"/>
      <c r="V3842" s="252"/>
      <c r="W3842" s="253"/>
      <c r="X3842" s="313">
        <f t="shared" si="1118"/>
        <v>0</v>
      </c>
    </row>
    <row r="3843" spans="2:24" ht="18.600000000000001" hidden="1" thickBot="1">
      <c r="B3843" s="173"/>
      <c r="C3843" s="137">
        <v>5504</v>
      </c>
      <c r="D3843" s="145" t="s">
        <v>1015</v>
      </c>
      <c r="E3843" s="702"/>
      <c r="F3843" s="449"/>
      <c r="G3843" s="245"/>
      <c r="H3843" s="245"/>
      <c r="I3843" s="476">
        <f>F3843+G3843+H3843</f>
        <v>0</v>
      </c>
      <c r="J3843" s="243" t="str">
        <f t="shared" si="1117"/>
        <v/>
      </c>
      <c r="K3843" s="244"/>
      <c r="L3843" s="423"/>
      <c r="M3843" s="252"/>
      <c r="N3843" s="315">
        <f>I3843</f>
        <v>0</v>
      </c>
      <c r="O3843" s="424">
        <f>L3843+M3843-N3843</f>
        <v>0</v>
      </c>
      <c r="P3843" s="244"/>
      <c r="Q3843" s="423"/>
      <c r="R3843" s="252"/>
      <c r="S3843" s="429">
        <f>+IF(+(L3843+M3843)&gt;=I3843,+M3843,+(+I3843-L3843))</f>
        <v>0</v>
      </c>
      <c r="T3843" s="315">
        <f>Q3843+R3843-S3843</f>
        <v>0</v>
      </c>
      <c r="U3843" s="252"/>
      <c r="V3843" s="252"/>
      <c r="W3843" s="253"/>
      <c r="X3843" s="313">
        <f t="shared" si="1118"/>
        <v>0</v>
      </c>
    </row>
    <row r="3844" spans="2:24" ht="18.600000000000001" hidden="1" thickBot="1">
      <c r="B3844" s="684">
        <v>5700</v>
      </c>
      <c r="C3844" s="964" t="s">
        <v>1016</v>
      </c>
      <c r="D3844" s="965"/>
      <c r="E3844" s="692"/>
      <c r="F3844" s="671">
        <v>0</v>
      </c>
      <c r="G3844" s="671">
        <v>0</v>
      </c>
      <c r="H3844" s="671">
        <v>0</v>
      </c>
      <c r="I3844" s="696">
        <f>SUM(I3845:I3847)</f>
        <v>0</v>
      </c>
      <c r="J3844" s="243" t="str">
        <f t="shared" si="1117"/>
        <v/>
      </c>
      <c r="K3844" s="244"/>
      <c r="L3844" s="326">
        <f>SUM(L3845:L3847)</f>
        <v>0</v>
      </c>
      <c r="M3844" s="327">
        <f>SUM(M3845:M3847)</f>
        <v>0</v>
      </c>
      <c r="N3844" s="432">
        <f>SUM(N3845:N3846)</f>
        <v>0</v>
      </c>
      <c r="O3844" s="433">
        <f>SUM(O3845:O3847)</f>
        <v>0</v>
      </c>
      <c r="P3844" s="244"/>
      <c r="Q3844" s="326">
        <f>SUM(Q3845:Q3847)</f>
        <v>0</v>
      </c>
      <c r="R3844" s="327">
        <f>SUM(R3845:R3847)</f>
        <v>0</v>
      </c>
      <c r="S3844" s="327">
        <f>SUM(S3845:S3847)</f>
        <v>0</v>
      </c>
      <c r="T3844" s="327">
        <f>SUM(T3845:T3847)</f>
        <v>0</v>
      </c>
      <c r="U3844" s="327">
        <f>SUM(U3845:U3847)</f>
        <v>0</v>
      </c>
      <c r="V3844" s="327">
        <f>SUM(V3845:V3846)</f>
        <v>0</v>
      </c>
      <c r="W3844" s="433">
        <f>SUM(W3845:W3847)</f>
        <v>0</v>
      </c>
      <c r="X3844" s="313">
        <f t="shared" si="1118"/>
        <v>0</v>
      </c>
    </row>
    <row r="3845" spans="2:24" ht="18.600000000000001" hidden="1" thickBot="1">
      <c r="B3845" s="175"/>
      <c r="C3845" s="176">
        <v>5701</v>
      </c>
      <c r="D3845" s="177" t="s">
        <v>1017</v>
      </c>
      <c r="E3845" s="703"/>
      <c r="F3845" s="592">
        <v>0</v>
      </c>
      <c r="G3845" s="592">
        <v>0</v>
      </c>
      <c r="H3845" s="592">
        <v>0</v>
      </c>
      <c r="I3845" s="476">
        <f>F3845+G3845+H3845</f>
        <v>0</v>
      </c>
      <c r="J3845" s="243" t="str">
        <f t="shared" si="1117"/>
        <v/>
      </c>
      <c r="K3845" s="244"/>
      <c r="L3845" s="435"/>
      <c r="M3845" s="436"/>
      <c r="N3845" s="330">
        <f>I3845</f>
        <v>0</v>
      </c>
      <c r="O3845" s="424">
        <f>L3845+M3845-N3845</f>
        <v>0</v>
      </c>
      <c r="P3845" s="244"/>
      <c r="Q3845" s="435"/>
      <c r="R3845" s="436"/>
      <c r="S3845" s="429">
        <f>+IF(+(L3845+M3845)&gt;=I3845,+M3845,+(+I3845-L3845))</f>
        <v>0</v>
      </c>
      <c r="T3845" s="315">
        <f>Q3845+R3845-S3845</f>
        <v>0</v>
      </c>
      <c r="U3845" s="436"/>
      <c r="V3845" s="436"/>
      <c r="W3845" s="253"/>
      <c r="X3845" s="313">
        <f t="shared" si="1118"/>
        <v>0</v>
      </c>
    </row>
    <row r="3846" spans="2:24" ht="18.600000000000001" hidden="1" thickBot="1">
      <c r="B3846" s="175"/>
      <c r="C3846" s="180">
        <v>5702</v>
      </c>
      <c r="D3846" s="181" t="s">
        <v>1018</v>
      </c>
      <c r="E3846" s="703"/>
      <c r="F3846" s="592">
        <v>0</v>
      </c>
      <c r="G3846" s="592">
        <v>0</v>
      </c>
      <c r="H3846" s="592">
        <v>0</v>
      </c>
      <c r="I3846" s="476">
        <f>F3846+G3846+H3846</f>
        <v>0</v>
      </c>
      <c r="J3846" s="243" t="str">
        <f t="shared" si="1117"/>
        <v/>
      </c>
      <c r="K3846" s="244"/>
      <c r="L3846" s="435"/>
      <c r="M3846" s="436"/>
      <c r="N3846" s="330">
        <f>I3846</f>
        <v>0</v>
      </c>
      <c r="O3846" s="424">
        <f>L3846+M3846-N3846</f>
        <v>0</v>
      </c>
      <c r="P3846" s="244"/>
      <c r="Q3846" s="435"/>
      <c r="R3846" s="436"/>
      <c r="S3846" s="429">
        <f>+IF(+(L3846+M3846)&gt;=I3846,+M3846,+(+I3846-L3846))</f>
        <v>0</v>
      </c>
      <c r="T3846" s="315">
        <f>Q3846+R3846-S3846</f>
        <v>0</v>
      </c>
      <c r="U3846" s="436"/>
      <c r="V3846" s="436"/>
      <c r="W3846" s="253"/>
      <c r="X3846" s="313">
        <f t="shared" si="1118"/>
        <v>0</v>
      </c>
    </row>
    <row r="3847" spans="2:24" ht="18.600000000000001" hidden="1" thickBot="1">
      <c r="B3847" s="136"/>
      <c r="C3847" s="182">
        <v>4071</v>
      </c>
      <c r="D3847" s="464" t="s">
        <v>1019</v>
      </c>
      <c r="E3847" s="702"/>
      <c r="F3847" s="592">
        <v>0</v>
      </c>
      <c r="G3847" s="592">
        <v>0</v>
      </c>
      <c r="H3847" s="592">
        <v>0</v>
      </c>
      <c r="I3847" s="476">
        <f>F3847+G3847+H3847</f>
        <v>0</v>
      </c>
      <c r="J3847" s="243" t="str">
        <f t="shared" si="1117"/>
        <v/>
      </c>
      <c r="K3847" s="244"/>
      <c r="L3847" s="711"/>
      <c r="M3847" s="665"/>
      <c r="N3847" s="665"/>
      <c r="O3847" s="712"/>
      <c r="P3847" s="244"/>
      <c r="Q3847" s="661"/>
      <c r="R3847" s="665"/>
      <c r="S3847" s="665"/>
      <c r="T3847" s="665"/>
      <c r="U3847" s="665"/>
      <c r="V3847" s="665"/>
      <c r="W3847" s="709"/>
      <c r="X3847" s="313">
        <f t="shared" si="1118"/>
        <v>0</v>
      </c>
    </row>
    <row r="3848" spans="2:24" ht="16.2" hidden="1" thickBot="1">
      <c r="B3848" s="173"/>
      <c r="C3848" s="183"/>
      <c r="D3848" s="334"/>
      <c r="E3848" s="704"/>
      <c r="F3848" s="248"/>
      <c r="G3848" s="248"/>
      <c r="H3848" s="248"/>
      <c r="I3848" s="249"/>
      <c r="J3848" s="243" t="str">
        <f t="shared" si="1117"/>
        <v/>
      </c>
      <c r="K3848" s="244"/>
      <c r="L3848" s="437"/>
      <c r="M3848" s="438"/>
      <c r="N3848" s="323"/>
      <c r="O3848" s="324"/>
      <c r="P3848" s="244"/>
      <c r="Q3848" s="437"/>
      <c r="R3848" s="438"/>
      <c r="S3848" s="323"/>
      <c r="T3848" s="323"/>
      <c r="U3848" s="438"/>
      <c r="V3848" s="323"/>
      <c r="W3848" s="324"/>
      <c r="X3848" s="324"/>
    </row>
    <row r="3849" spans="2:24" ht="18.600000000000001" hidden="1" thickBot="1">
      <c r="B3849" s="697">
        <v>98</v>
      </c>
      <c r="C3849" s="945" t="s">
        <v>1020</v>
      </c>
      <c r="D3849" s="946"/>
      <c r="E3849" s="685"/>
      <c r="F3849" s="688"/>
      <c r="G3849" s="689"/>
      <c r="H3849" s="689"/>
      <c r="I3849" s="690">
        <f>F3849+G3849+H3849</f>
        <v>0</v>
      </c>
      <c r="J3849" s="243" t="str">
        <f t="shared" si="1117"/>
        <v/>
      </c>
      <c r="K3849" s="244"/>
      <c r="L3849" s="428"/>
      <c r="M3849" s="254"/>
      <c r="N3849" s="317">
        <f>I3849</f>
        <v>0</v>
      </c>
      <c r="O3849" s="424">
        <f>L3849+M3849-N3849</f>
        <v>0</v>
      </c>
      <c r="P3849" s="244"/>
      <c r="Q3849" s="428"/>
      <c r="R3849" s="254"/>
      <c r="S3849" s="429">
        <f>+IF(+(L3849+M3849)&gt;=I3849,+M3849,+(+I3849-L3849))</f>
        <v>0</v>
      </c>
      <c r="T3849" s="315">
        <f>Q3849+R3849-S3849</f>
        <v>0</v>
      </c>
      <c r="U3849" s="254"/>
      <c r="V3849" s="254"/>
      <c r="W3849" s="253"/>
      <c r="X3849" s="313">
        <f>T3849-U3849-V3849-W3849</f>
        <v>0</v>
      </c>
    </row>
    <row r="3850" spans="2:24" ht="16.8" hidden="1" thickBot="1">
      <c r="B3850" s="184"/>
      <c r="C3850" s="335" t="s">
        <v>1021</v>
      </c>
      <c r="D3850" s="336"/>
      <c r="E3850" s="395"/>
      <c r="F3850" s="395"/>
      <c r="G3850" s="395"/>
      <c r="H3850" s="395"/>
      <c r="I3850" s="337"/>
      <c r="J3850" s="243" t="str">
        <f t="shared" si="1117"/>
        <v/>
      </c>
      <c r="K3850" s="244"/>
      <c r="L3850" s="338"/>
      <c r="M3850" s="339"/>
      <c r="N3850" s="339"/>
      <c r="O3850" s="340"/>
      <c r="P3850" s="244"/>
      <c r="Q3850" s="338"/>
      <c r="R3850" s="339"/>
      <c r="S3850" s="339"/>
      <c r="T3850" s="339"/>
      <c r="U3850" s="339"/>
      <c r="V3850" s="339"/>
      <c r="W3850" s="340"/>
      <c r="X3850" s="340"/>
    </row>
    <row r="3851" spans="2:24" ht="16.8" hidden="1" thickBot="1">
      <c r="B3851" s="184"/>
      <c r="C3851" s="341" t="s">
        <v>1022</v>
      </c>
      <c r="D3851" s="334"/>
      <c r="E3851" s="384"/>
      <c r="F3851" s="384"/>
      <c r="G3851" s="384"/>
      <c r="H3851" s="384"/>
      <c r="I3851" s="307"/>
      <c r="J3851" s="243" t="str">
        <f t="shared" si="1117"/>
        <v/>
      </c>
      <c r="K3851" s="244"/>
      <c r="L3851" s="342"/>
      <c r="M3851" s="343"/>
      <c r="N3851" s="343"/>
      <c r="O3851" s="344"/>
      <c r="P3851" s="244"/>
      <c r="Q3851" s="342"/>
      <c r="R3851" s="343"/>
      <c r="S3851" s="343"/>
      <c r="T3851" s="343"/>
      <c r="U3851" s="343"/>
      <c r="V3851" s="343"/>
      <c r="W3851" s="344"/>
      <c r="X3851" s="344"/>
    </row>
    <row r="3852" spans="2:24" ht="16.8" hidden="1" thickBot="1">
      <c r="B3852" s="185"/>
      <c r="C3852" s="345" t="s">
        <v>1686</v>
      </c>
      <c r="D3852" s="346"/>
      <c r="E3852" s="396"/>
      <c r="F3852" s="396"/>
      <c r="G3852" s="396"/>
      <c r="H3852" s="396"/>
      <c r="I3852" s="309"/>
      <c r="J3852" s="243" t="str">
        <f t="shared" si="1117"/>
        <v/>
      </c>
      <c r="K3852" s="244"/>
      <c r="L3852" s="347"/>
      <c r="M3852" s="348"/>
      <c r="N3852" s="348"/>
      <c r="O3852" s="349"/>
      <c r="P3852" s="244"/>
      <c r="Q3852" s="347"/>
      <c r="R3852" s="348"/>
      <c r="S3852" s="348"/>
      <c r="T3852" s="348"/>
      <c r="U3852" s="348"/>
      <c r="V3852" s="348"/>
      <c r="W3852" s="349"/>
      <c r="X3852" s="349"/>
    </row>
    <row r="3853" spans="2:24" ht="18.600000000000001" thickBot="1">
      <c r="B3853" s="607"/>
      <c r="C3853" s="608" t="s">
        <v>1241</v>
      </c>
      <c r="D3853" s="609" t="s">
        <v>1023</v>
      </c>
      <c r="E3853" s="698"/>
      <c r="F3853" s="698">
        <f>SUM(F3735,F3738,F3744,F3752,F3753,F3771,F3775,F3781,F3784,F3785,F3786,F3787,F3791,F3800,F3806,F3807,F3808,F3809,F3816,F3820,F3821,F3822,F3823,F3826,F3827,F3835,F3838,F3839,F3844)+F3849</f>
        <v>0</v>
      </c>
      <c r="G3853" s="698">
        <f>SUM(G3735,G3738,G3744,G3752,G3753,G3771,G3775,G3781,G3784,G3785,G3786,G3787,G3791,G3800,G3806,G3807,G3808,G3809,G3816,G3820,G3821,G3822,G3823,G3826,G3827,G3835,G3838,G3839,G3844)+G3849</f>
        <v>325579</v>
      </c>
      <c r="H3853" s="698">
        <f>SUM(H3735,H3738,H3744,H3752,H3753,H3771,H3775,H3781,H3784,H3785,H3786,H3787,H3791,H3800,H3806,H3807,H3808,H3809,H3816,H3820,H3821,H3822,H3823,H3826,H3827,H3835,H3838,H3839,H3844)+H3849</f>
        <v>0</v>
      </c>
      <c r="I3853" s="698">
        <f>SUM(I3735,I3738,I3744,I3752,I3753,I3771,I3775,I3781,I3784,I3785,I3786,I3787,I3791,I3800,I3806,I3807,I3808,I3809,I3816,I3820,I3821,I3822,I3823,I3826,I3827,I3835,I3838,I3839,I3844)+I3849</f>
        <v>325579</v>
      </c>
      <c r="J3853" s="243">
        <f t="shared" si="1117"/>
        <v>1</v>
      </c>
      <c r="K3853" s="439" t="str">
        <f>LEFT(C3732,1)</f>
        <v>8</v>
      </c>
      <c r="L3853" s="276">
        <f>SUM(L3735,L3738,L3744,L3752,L3753,L3771,L3775,L3781,L3784,L3785,L3786,L3787,L3791,L3800,L3806,L3807,L3808,L3809,L3816,L3820,L3821,L3822,L3823,L3826,L3827,L3835,L3838,L3839,L3844)+L3849</f>
        <v>0</v>
      </c>
      <c r="M3853" s="276">
        <f>SUM(M3735,M3738,M3744,M3752,M3753,M3771,M3775,M3781,M3784,M3785,M3786,M3787,M3791,M3800,M3806,M3807,M3808,M3809,M3816,M3820,M3821,M3822,M3823,M3826,M3827,M3835,M3838,M3839,M3844)+M3849</f>
        <v>0</v>
      </c>
      <c r="N3853" s="276">
        <f>SUM(N3735,N3738,N3744,N3752,N3753,N3771,N3775,N3781,N3784,N3785,N3786,N3787,N3791,N3800,N3806,N3807,N3808,N3809,N3816,N3820,N3821,N3822,N3823,N3826,N3827,N3835,N3838,N3839,N3844)+N3849</f>
        <v>325579</v>
      </c>
      <c r="O3853" s="276">
        <f>SUM(O3735,O3738,O3744,O3752,O3753,O3771,O3775,O3781,O3784,O3785,O3786,O3787,O3791,O3800,O3806,O3807,O3808,O3809,O3816,O3820,O3821,O3822,O3823,O3826,O3827,O3835,O3838,O3839,O3844)+O3849</f>
        <v>-325579</v>
      </c>
      <c r="P3853" s="222"/>
      <c r="Q3853" s="276">
        <f t="shared" ref="Q3853:W3853" si="1121">SUM(Q3735,Q3738,Q3744,Q3752,Q3753,Q3771,Q3775,Q3781,Q3784,Q3785,Q3786,Q3787,Q3791,Q3800,Q3806,Q3807,Q3808,Q3809,Q3816,Q3820,Q3821,Q3822,Q3823,Q3826,Q3827,Q3835,Q3838,Q3839,Q3844)+Q3849</f>
        <v>0</v>
      </c>
      <c r="R3853" s="276">
        <f t="shared" si="1121"/>
        <v>0</v>
      </c>
      <c r="S3853" s="276">
        <f t="shared" si="1121"/>
        <v>324579</v>
      </c>
      <c r="T3853" s="276">
        <f t="shared" si="1121"/>
        <v>-324579</v>
      </c>
      <c r="U3853" s="276">
        <f t="shared" si="1121"/>
        <v>0</v>
      </c>
      <c r="V3853" s="276">
        <f t="shared" si="1121"/>
        <v>0</v>
      </c>
      <c r="W3853" s="276">
        <f t="shared" si="1121"/>
        <v>0</v>
      </c>
      <c r="X3853" s="313">
        <f>T3853-U3853-V3853-W3853</f>
        <v>-324579</v>
      </c>
    </row>
    <row r="3854" spans="2:24">
      <c r="B3854" s="554" t="s">
        <v>32</v>
      </c>
      <c r="C3854" s="186"/>
      <c r="I3854" s="219"/>
      <c r="J3854" s="221">
        <f>J3853</f>
        <v>1</v>
      </c>
      <c r="P3854"/>
    </row>
    <row r="3855" spans="2:24">
      <c r="B3855" s="392"/>
      <c r="C3855" s="392"/>
      <c r="D3855" s="393"/>
      <c r="E3855" s="392"/>
      <c r="F3855" s="392"/>
      <c r="G3855" s="392"/>
      <c r="H3855" s="392"/>
      <c r="I3855" s="394"/>
      <c r="J3855" s="221">
        <f>J3853</f>
        <v>1</v>
      </c>
      <c r="L3855" s="392"/>
      <c r="M3855" s="392"/>
      <c r="N3855" s="394"/>
      <c r="O3855" s="394"/>
      <c r="P3855" s="394"/>
      <c r="Q3855" s="392"/>
      <c r="R3855" s="392"/>
      <c r="S3855" s="394"/>
      <c r="T3855" s="394"/>
      <c r="U3855" s="392"/>
      <c r="V3855" s="394"/>
      <c r="W3855" s="394"/>
      <c r="X3855" s="394"/>
    </row>
    <row r="3856" spans="2:24" ht="18" hidden="1">
      <c r="B3856" s="402"/>
      <c r="C3856" s="402"/>
      <c r="D3856" s="402"/>
      <c r="E3856" s="402"/>
      <c r="F3856" s="402"/>
      <c r="G3856" s="402"/>
      <c r="H3856" s="402"/>
      <c r="I3856" s="484"/>
      <c r="J3856" s="440">
        <f>(IF(E3853&lt;&gt;0,$G$2,IF(I3853&lt;&gt;0,$G$2,"")))</f>
        <v>0</v>
      </c>
    </row>
    <row r="3857" spans="2:24" ht="18" hidden="1">
      <c r="B3857" s="402"/>
      <c r="C3857" s="402"/>
      <c r="D3857" s="474"/>
      <c r="E3857" s="402"/>
      <c r="F3857" s="402"/>
      <c r="G3857" s="402"/>
      <c r="H3857" s="402"/>
      <c r="I3857" s="484"/>
      <c r="J3857" s="440" t="str">
        <f>(IF(E3854&lt;&gt;0,$G$2,IF(I3854&lt;&gt;0,$G$2,"")))</f>
        <v/>
      </c>
    </row>
    <row r="3858" spans="2:24">
      <c r="E3858" s="278"/>
      <c r="F3858" s="278"/>
      <c r="G3858" s="278"/>
      <c r="H3858" s="278"/>
      <c r="I3858" s="282"/>
      <c r="J3858" s="221">
        <f>(IF($E3994&lt;&gt;0,$J$2,IF($I3994&lt;&gt;0,$J$2,"")))</f>
        <v>1</v>
      </c>
      <c r="L3858" s="278"/>
      <c r="M3858" s="278"/>
      <c r="N3858" s="282"/>
      <c r="O3858" s="282"/>
      <c r="P3858" s="282"/>
      <c r="Q3858" s="278"/>
      <c r="R3858" s="278"/>
      <c r="S3858" s="282"/>
      <c r="T3858" s="282"/>
      <c r="U3858" s="278"/>
      <c r="V3858" s="282"/>
      <c r="W3858" s="282"/>
    </row>
    <row r="3859" spans="2:24">
      <c r="C3859" s="227"/>
      <c r="D3859" s="228"/>
      <c r="E3859" s="278"/>
      <c r="F3859" s="278"/>
      <c r="G3859" s="278"/>
      <c r="H3859" s="278"/>
      <c r="I3859" s="282"/>
      <c r="J3859" s="221">
        <f>(IF($E3994&lt;&gt;0,$J$2,IF($I3994&lt;&gt;0,$J$2,"")))</f>
        <v>1</v>
      </c>
      <c r="L3859" s="278"/>
      <c r="M3859" s="278"/>
      <c r="N3859" s="282"/>
      <c r="O3859" s="282"/>
      <c r="P3859" s="282"/>
      <c r="Q3859" s="278"/>
      <c r="R3859" s="278"/>
      <c r="S3859" s="282"/>
      <c r="T3859" s="282"/>
      <c r="U3859" s="278"/>
      <c r="V3859" s="282"/>
      <c r="W3859" s="282"/>
    </row>
    <row r="3860" spans="2:24">
      <c r="B3860" s="935" t="str">
        <f>$B$7</f>
        <v>БЮДЖЕТ - НАЧАЛЕН ПЛАН
ПО ПЪЛНА ЕДИННА БЮДЖЕТНА КЛАСИФИКАЦИЯ</v>
      </c>
      <c r="C3860" s="936"/>
      <c r="D3860" s="936"/>
      <c r="E3860" s="278"/>
      <c r="F3860" s="278"/>
      <c r="G3860" s="278"/>
      <c r="H3860" s="278"/>
      <c r="I3860" s="282"/>
      <c r="J3860" s="221">
        <f>(IF($E3994&lt;&gt;0,$J$2,IF($I3994&lt;&gt;0,$J$2,"")))</f>
        <v>1</v>
      </c>
      <c r="L3860" s="278"/>
      <c r="M3860" s="278"/>
      <c r="N3860" s="282"/>
      <c r="O3860" s="282"/>
      <c r="P3860" s="282"/>
      <c r="Q3860" s="278"/>
      <c r="R3860" s="278"/>
      <c r="S3860" s="282"/>
      <c r="T3860" s="282"/>
      <c r="U3860" s="278"/>
      <c r="V3860" s="282"/>
      <c r="W3860" s="282"/>
    </row>
    <row r="3861" spans="2:24">
      <c r="C3861" s="227"/>
      <c r="D3861" s="228"/>
      <c r="E3861" s="279" t="s">
        <v>1654</v>
      </c>
      <c r="F3861" s="279" t="s">
        <v>1522</v>
      </c>
      <c r="G3861" s="278"/>
      <c r="H3861" s="278"/>
      <c r="I3861" s="282"/>
      <c r="J3861" s="221">
        <f>(IF($E3994&lt;&gt;0,$J$2,IF($I3994&lt;&gt;0,$J$2,"")))</f>
        <v>1</v>
      </c>
      <c r="L3861" s="278"/>
      <c r="M3861" s="278"/>
      <c r="N3861" s="282"/>
      <c r="O3861" s="282"/>
      <c r="P3861" s="282"/>
      <c r="Q3861" s="278"/>
      <c r="R3861" s="278"/>
      <c r="S3861" s="282"/>
      <c r="T3861" s="282"/>
      <c r="U3861" s="278"/>
      <c r="V3861" s="282"/>
      <c r="W3861" s="282"/>
    </row>
    <row r="3862" spans="2:24" ht="17.399999999999999">
      <c r="B3862" s="937" t="str">
        <f>$B$9</f>
        <v>Маджарово</v>
      </c>
      <c r="C3862" s="938"/>
      <c r="D3862" s="939"/>
      <c r="E3862" s="578">
        <f>$E$9</f>
        <v>45292</v>
      </c>
      <c r="F3862" s="579">
        <f>$F$9</f>
        <v>45657</v>
      </c>
      <c r="G3862" s="278"/>
      <c r="H3862" s="278"/>
      <c r="I3862" s="282"/>
      <c r="J3862" s="221">
        <f>(IF($E3994&lt;&gt;0,$J$2,IF($I3994&lt;&gt;0,$J$2,"")))</f>
        <v>1</v>
      </c>
      <c r="L3862" s="278"/>
      <c r="M3862" s="278"/>
      <c r="N3862" s="282"/>
      <c r="O3862" s="282"/>
      <c r="P3862" s="282"/>
      <c r="Q3862" s="278"/>
      <c r="R3862" s="278"/>
      <c r="S3862" s="282"/>
      <c r="T3862" s="282"/>
      <c r="U3862" s="278"/>
      <c r="V3862" s="282"/>
      <c r="W3862" s="282"/>
    </row>
    <row r="3863" spans="2:24">
      <c r="B3863" s="230" t="str">
        <f>$B$10</f>
        <v>(наименование на разпоредителя с бюджет)</v>
      </c>
      <c r="E3863" s="278"/>
      <c r="F3863" s="280">
        <f>$F$10</f>
        <v>0</v>
      </c>
      <c r="G3863" s="278"/>
      <c r="H3863" s="278"/>
      <c r="I3863" s="282"/>
      <c r="J3863" s="221">
        <f>(IF($E3994&lt;&gt;0,$J$2,IF($I3994&lt;&gt;0,$J$2,"")))</f>
        <v>1</v>
      </c>
      <c r="L3863" s="278"/>
      <c r="M3863" s="278"/>
      <c r="N3863" s="282"/>
      <c r="O3863" s="282"/>
      <c r="P3863" s="282"/>
      <c r="Q3863" s="278"/>
      <c r="R3863" s="278"/>
      <c r="S3863" s="282"/>
      <c r="T3863" s="282"/>
      <c r="U3863" s="278"/>
      <c r="V3863" s="282"/>
      <c r="W3863" s="282"/>
    </row>
    <row r="3864" spans="2:24">
      <c r="B3864" s="230"/>
      <c r="E3864" s="281"/>
      <c r="F3864" s="278"/>
      <c r="G3864" s="278"/>
      <c r="H3864" s="278"/>
      <c r="I3864" s="282"/>
      <c r="J3864" s="221">
        <f>(IF($E3994&lt;&gt;0,$J$2,IF($I3994&lt;&gt;0,$J$2,"")))</f>
        <v>1</v>
      </c>
      <c r="L3864" s="278"/>
      <c r="M3864" s="278"/>
      <c r="N3864" s="282"/>
      <c r="O3864" s="282"/>
      <c r="P3864" s="282"/>
      <c r="Q3864" s="278"/>
      <c r="R3864" s="278"/>
      <c r="S3864" s="282"/>
      <c r="T3864" s="282"/>
      <c r="U3864" s="278"/>
      <c r="V3864" s="282"/>
      <c r="W3864" s="282"/>
    </row>
    <row r="3865" spans="2:24" ht="18">
      <c r="B3865" s="906" t="str">
        <f>$B$12</f>
        <v>Маджарово</v>
      </c>
      <c r="C3865" s="907"/>
      <c r="D3865" s="908"/>
      <c r="E3865" s="229" t="s">
        <v>1655</v>
      </c>
      <c r="F3865" s="580" t="str">
        <f>$F$12</f>
        <v>7604</v>
      </c>
      <c r="G3865" s="278"/>
      <c r="H3865" s="278"/>
      <c r="I3865" s="282"/>
      <c r="J3865" s="221">
        <f>(IF($E3994&lt;&gt;0,$J$2,IF($I3994&lt;&gt;0,$J$2,"")))</f>
        <v>1</v>
      </c>
      <c r="L3865" s="278"/>
      <c r="M3865" s="278"/>
      <c r="N3865" s="282"/>
      <c r="O3865" s="282"/>
      <c r="P3865" s="282"/>
      <c r="Q3865" s="278"/>
      <c r="R3865" s="278"/>
      <c r="S3865" s="282"/>
      <c r="T3865" s="282"/>
      <c r="U3865" s="278"/>
      <c r="V3865" s="282"/>
      <c r="W3865" s="282"/>
    </row>
    <row r="3866" spans="2:24">
      <c r="B3866" s="581" t="str">
        <f>$B$13</f>
        <v>(наименование на първостепенния разпоредител с бюджет)</v>
      </c>
      <c r="E3866" s="281" t="s">
        <v>1656</v>
      </c>
      <c r="F3866" s="278"/>
      <c r="G3866" s="278"/>
      <c r="H3866" s="278"/>
      <c r="I3866" s="282"/>
      <c r="J3866" s="221">
        <f>(IF($E3994&lt;&gt;0,$J$2,IF($I3994&lt;&gt;0,$J$2,"")))</f>
        <v>1</v>
      </c>
      <c r="L3866" s="278"/>
      <c r="M3866" s="278"/>
      <c r="N3866" s="282"/>
      <c r="O3866" s="282"/>
      <c r="P3866" s="282"/>
      <c r="Q3866" s="278"/>
      <c r="R3866" s="278"/>
      <c r="S3866" s="282"/>
      <c r="T3866" s="282"/>
      <c r="U3866" s="278"/>
      <c r="V3866" s="282"/>
      <c r="W3866" s="282"/>
    </row>
    <row r="3867" spans="2:24" ht="18">
      <c r="B3867" s="230"/>
      <c r="D3867" s="441"/>
      <c r="E3867" s="277"/>
      <c r="F3867" s="277"/>
      <c r="G3867" s="277"/>
      <c r="H3867" s="277"/>
      <c r="I3867" s="384"/>
      <c r="J3867" s="221">
        <f>(IF($E3994&lt;&gt;0,$J$2,IF($I3994&lt;&gt;0,$J$2,"")))</f>
        <v>1</v>
      </c>
      <c r="L3867" s="278"/>
      <c r="M3867" s="278"/>
      <c r="N3867" s="282"/>
      <c r="O3867" s="282"/>
      <c r="P3867" s="282"/>
      <c r="Q3867" s="278"/>
      <c r="R3867" s="278"/>
      <c r="S3867" s="282"/>
      <c r="T3867" s="282"/>
      <c r="U3867" s="278"/>
      <c r="V3867" s="282"/>
      <c r="W3867" s="282"/>
    </row>
    <row r="3868" spans="2:24" ht="16.8" thickBot="1">
      <c r="C3868" s="227"/>
      <c r="D3868" s="228"/>
      <c r="E3868" s="278"/>
      <c r="F3868" s="281"/>
      <c r="G3868" s="281"/>
      <c r="H3868" s="281"/>
      <c r="I3868" s="284" t="s">
        <v>1657</v>
      </c>
      <c r="J3868" s="221">
        <f>(IF($E3994&lt;&gt;0,$J$2,IF($I3994&lt;&gt;0,$J$2,"")))</f>
        <v>1</v>
      </c>
      <c r="L3868" s="283" t="s">
        <v>91</v>
      </c>
      <c r="M3868" s="278"/>
      <c r="N3868" s="282"/>
      <c r="O3868" s="284" t="s">
        <v>1657</v>
      </c>
      <c r="P3868" s="282"/>
      <c r="Q3868" s="283" t="s">
        <v>92</v>
      </c>
      <c r="R3868" s="278"/>
      <c r="S3868" s="282"/>
      <c r="T3868" s="284" t="s">
        <v>1657</v>
      </c>
      <c r="U3868" s="278"/>
      <c r="V3868" s="282"/>
      <c r="W3868" s="284" t="s">
        <v>1657</v>
      </c>
    </row>
    <row r="3869" spans="2:24" ht="18.600000000000001" thickBot="1">
      <c r="B3869" s="672"/>
      <c r="C3869" s="673"/>
      <c r="D3869" s="674" t="s">
        <v>1054</v>
      </c>
      <c r="E3869" s="675"/>
      <c r="F3869" s="956" t="s">
        <v>1459</v>
      </c>
      <c r="G3869" s="957"/>
      <c r="H3869" s="958"/>
      <c r="I3869" s="959"/>
      <c r="J3869" s="221">
        <f>(IF($E3994&lt;&gt;0,$J$2,IF($I3994&lt;&gt;0,$J$2,"")))</f>
        <v>1</v>
      </c>
      <c r="L3869" s="916" t="s">
        <v>1893</v>
      </c>
      <c r="M3869" s="916" t="s">
        <v>1894</v>
      </c>
      <c r="N3869" s="918" t="s">
        <v>1895</v>
      </c>
      <c r="O3869" s="918" t="s">
        <v>93</v>
      </c>
      <c r="P3869" s="222"/>
      <c r="Q3869" s="918" t="s">
        <v>1896</v>
      </c>
      <c r="R3869" s="918" t="s">
        <v>1897</v>
      </c>
      <c r="S3869" s="918" t="s">
        <v>1898</v>
      </c>
      <c r="T3869" s="918" t="s">
        <v>94</v>
      </c>
      <c r="U3869" s="409" t="s">
        <v>95</v>
      </c>
      <c r="V3869" s="410"/>
      <c r="W3869" s="411"/>
      <c r="X3869" s="291"/>
    </row>
    <row r="3870" spans="2:24" ht="31.8" thickBot="1">
      <c r="B3870" s="676" t="s">
        <v>1573</v>
      </c>
      <c r="C3870" s="677" t="s">
        <v>1658</v>
      </c>
      <c r="D3870" s="678" t="s">
        <v>1055</v>
      </c>
      <c r="E3870" s="679"/>
      <c r="F3870" s="605" t="s">
        <v>1460</v>
      </c>
      <c r="G3870" s="605" t="s">
        <v>1461</v>
      </c>
      <c r="H3870" s="605" t="s">
        <v>1458</v>
      </c>
      <c r="I3870" s="605" t="s">
        <v>1048</v>
      </c>
      <c r="J3870" s="221">
        <f>(IF($E3994&lt;&gt;0,$J$2,IF($I3994&lt;&gt;0,$J$2,"")))</f>
        <v>1</v>
      </c>
      <c r="L3870" s="970"/>
      <c r="M3870" s="955"/>
      <c r="N3870" s="970"/>
      <c r="O3870" s="955"/>
      <c r="P3870" s="222"/>
      <c r="Q3870" s="967"/>
      <c r="R3870" s="967"/>
      <c r="S3870" s="967"/>
      <c r="T3870" s="967"/>
      <c r="U3870" s="412">
        <f>$C$3</f>
        <v>2024</v>
      </c>
      <c r="V3870" s="412">
        <f>$C$3+1</f>
        <v>2025</v>
      </c>
      <c r="W3870" s="412" t="str">
        <f>CONCATENATE("след ",$C$3+1)</f>
        <v>след 2025</v>
      </c>
      <c r="X3870" s="413" t="s">
        <v>96</v>
      </c>
    </row>
    <row r="3871" spans="2:24" ht="18" thickBot="1">
      <c r="B3871" s="506"/>
      <c r="C3871" s="397"/>
      <c r="D3871" s="295" t="s">
        <v>1243</v>
      </c>
      <c r="E3871" s="699"/>
      <c r="F3871" s="296"/>
      <c r="G3871" s="296"/>
      <c r="H3871" s="296"/>
      <c r="I3871" s="483"/>
      <c r="J3871" s="221">
        <f>(IF($E3994&lt;&gt;0,$J$2,IF($I3994&lt;&gt;0,$J$2,"")))</f>
        <v>1</v>
      </c>
      <c r="L3871" s="297" t="s">
        <v>97</v>
      </c>
      <c r="M3871" s="297" t="s">
        <v>98</v>
      </c>
      <c r="N3871" s="298" t="s">
        <v>99</v>
      </c>
      <c r="O3871" s="298" t="s">
        <v>100</v>
      </c>
      <c r="P3871" s="222"/>
      <c r="Q3871" s="504" t="s">
        <v>101</v>
      </c>
      <c r="R3871" s="504" t="s">
        <v>102</v>
      </c>
      <c r="S3871" s="504" t="s">
        <v>103</v>
      </c>
      <c r="T3871" s="504" t="s">
        <v>104</v>
      </c>
      <c r="U3871" s="504" t="s">
        <v>1025</v>
      </c>
      <c r="V3871" s="504" t="s">
        <v>1026</v>
      </c>
      <c r="W3871" s="504" t="s">
        <v>1027</v>
      </c>
      <c r="X3871" s="414" t="s">
        <v>1028</v>
      </c>
    </row>
    <row r="3872" spans="2:24" ht="122.4" thickBot="1">
      <c r="B3872" s="236"/>
      <c r="C3872" s="511">
        <f>VLOOKUP(D3872,OP_LIST2,2,FALSE)</f>
        <v>0</v>
      </c>
      <c r="D3872" s="512" t="s">
        <v>943</v>
      </c>
      <c r="E3872" s="700"/>
      <c r="F3872" s="368"/>
      <c r="G3872" s="368"/>
      <c r="H3872" s="368"/>
      <c r="I3872" s="303"/>
      <c r="J3872" s="221">
        <f>(IF($E3994&lt;&gt;0,$J$2,IF($I3994&lt;&gt;0,$J$2,"")))</f>
        <v>1</v>
      </c>
      <c r="L3872" s="415" t="s">
        <v>1029</v>
      </c>
      <c r="M3872" s="415" t="s">
        <v>1029</v>
      </c>
      <c r="N3872" s="415" t="s">
        <v>1030</v>
      </c>
      <c r="O3872" s="415" t="s">
        <v>1031</v>
      </c>
      <c r="P3872" s="222"/>
      <c r="Q3872" s="415" t="s">
        <v>1029</v>
      </c>
      <c r="R3872" s="415" t="s">
        <v>1029</v>
      </c>
      <c r="S3872" s="415" t="s">
        <v>1056</v>
      </c>
      <c r="T3872" s="415" t="s">
        <v>1033</v>
      </c>
      <c r="U3872" s="415" t="s">
        <v>1029</v>
      </c>
      <c r="V3872" s="415" t="s">
        <v>1029</v>
      </c>
      <c r="W3872" s="415" t="s">
        <v>1029</v>
      </c>
      <c r="X3872" s="306" t="s">
        <v>1034</v>
      </c>
    </row>
    <row r="3873" spans="2:24" ht="18" thickBot="1">
      <c r="B3873" s="510"/>
      <c r="C3873" s="513">
        <f>VLOOKUP(D3874,EBK_DEIN2,2,FALSE)</f>
        <v>9910</v>
      </c>
      <c r="D3873" s="505" t="s">
        <v>1443</v>
      </c>
      <c r="E3873" s="701"/>
      <c r="F3873" s="368"/>
      <c r="G3873" s="368"/>
      <c r="H3873" s="368"/>
      <c r="I3873" s="303"/>
      <c r="J3873" s="221">
        <f>(IF($E3994&lt;&gt;0,$J$2,IF($I3994&lt;&gt;0,$J$2,"")))</f>
        <v>1</v>
      </c>
      <c r="L3873" s="416"/>
      <c r="M3873" s="416"/>
      <c r="N3873" s="344"/>
      <c r="O3873" s="417"/>
      <c r="P3873" s="222"/>
      <c r="Q3873" s="416"/>
      <c r="R3873" s="416"/>
      <c r="S3873" s="344"/>
      <c r="T3873" s="417"/>
      <c r="U3873" s="416"/>
      <c r="V3873" s="344"/>
      <c r="W3873" s="417"/>
      <c r="X3873" s="418"/>
    </row>
    <row r="3874" spans="2:24" ht="18">
      <c r="B3874" s="419"/>
      <c r="C3874" s="238"/>
      <c r="D3874" s="502" t="s">
        <v>940</v>
      </c>
      <c r="E3874" s="701"/>
      <c r="F3874" s="368"/>
      <c r="G3874" s="368"/>
      <c r="H3874" s="368"/>
      <c r="I3874" s="303"/>
      <c r="J3874" s="221">
        <f>(IF($E3994&lt;&gt;0,$J$2,IF($I3994&lt;&gt;0,$J$2,"")))</f>
        <v>1</v>
      </c>
      <c r="L3874" s="416"/>
      <c r="M3874" s="416"/>
      <c r="N3874" s="344"/>
      <c r="O3874" s="420">
        <f>SUMIF(O3877:O3878,"&lt;0")+SUMIF(O3880:O3884,"&lt;0")+SUMIF(O3886:O3893,"&lt;0")+SUMIF(O3895:O3911,"&lt;0")+SUMIF(O3917:O3921,"&lt;0")+SUMIF(O3923:O3928,"&lt;0")+SUMIF(O3934:O3940,"&lt;0")+SUMIF(O3947:O3948,"&lt;0")+SUMIF(O3951:O3956,"&lt;0")+SUMIF(O3958:O3963,"&lt;0")+SUMIF(O3967,"&lt;0")+SUMIF(O3969:O3975,"&lt;0")+SUMIF(O3977:O3979,"&lt;0")+SUMIF(O3981:O3984,"&lt;0")+SUMIF(O3986:O3987,"&lt;0")+SUMIF(O3990,"&lt;0")</f>
        <v>-7000</v>
      </c>
      <c r="P3874" s="222"/>
      <c r="Q3874" s="416"/>
      <c r="R3874" s="416"/>
      <c r="S3874" s="344"/>
      <c r="T3874" s="420">
        <f>SUMIF(T3877:T3878,"&lt;0")+SUMIF(T3880:T3884,"&lt;0")+SUMIF(T3886:T3893,"&lt;0")+SUMIF(T3895:T3911,"&lt;0")+SUMIF(T3917:T3921,"&lt;0")+SUMIF(T3923:T3928,"&lt;0")+SUMIF(T3934:T3940,"&lt;0")+SUMIF(T3947:T3948,"&lt;0")+SUMIF(T3951:T3956,"&lt;0")+SUMIF(T3958:T3963,"&lt;0")+SUMIF(T3967,"&lt;0")+SUMIF(T3969:T3975,"&lt;0")+SUMIF(T3977:T3979,"&lt;0")+SUMIF(T3981:T3984,"&lt;0")+SUMIF(T3986:T3987,"&lt;0")+SUMIF(T3990,"&lt;0")</f>
        <v>0</v>
      </c>
      <c r="U3874" s="416"/>
      <c r="V3874" s="344"/>
      <c r="W3874" s="417"/>
      <c r="X3874" s="308"/>
    </row>
    <row r="3875" spans="2:24" ht="18.600000000000001" thickBot="1">
      <c r="B3875" s="354"/>
      <c r="C3875" s="238"/>
      <c r="D3875" s="292" t="s">
        <v>1057</v>
      </c>
      <c r="E3875" s="701"/>
      <c r="F3875" s="368"/>
      <c r="G3875" s="368"/>
      <c r="H3875" s="368"/>
      <c r="I3875" s="303"/>
      <c r="J3875" s="221">
        <f>(IF($E3994&lt;&gt;0,$J$2,IF($I3994&lt;&gt;0,$J$2,"")))</f>
        <v>1</v>
      </c>
      <c r="L3875" s="416"/>
      <c r="M3875" s="416"/>
      <c r="N3875" s="344"/>
      <c r="O3875" s="417"/>
      <c r="P3875" s="222"/>
      <c r="Q3875" s="416"/>
      <c r="R3875" s="416"/>
      <c r="S3875" s="344"/>
      <c r="T3875" s="417"/>
      <c r="U3875" s="416"/>
      <c r="V3875" s="344"/>
      <c r="W3875" s="417"/>
      <c r="X3875" s="310"/>
    </row>
    <row r="3876" spans="2:24" ht="18.600000000000001" hidden="1" thickBot="1">
      <c r="B3876" s="680">
        <v>100</v>
      </c>
      <c r="C3876" s="960" t="s">
        <v>1244</v>
      </c>
      <c r="D3876" s="961"/>
      <c r="E3876" s="681"/>
      <c r="F3876" s="682">
        <f>SUM(F3877:F3878)</f>
        <v>0</v>
      </c>
      <c r="G3876" s="683">
        <f>SUM(G3877:G3878)</f>
        <v>0</v>
      </c>
      <c r="H3876" s="683">
        <f>SUM(H3877:H3878)</f>
        <v>0</v>
      </c>
      <c r="I3876" s="683">
        <f>SUM(I3877:I3878)</f>
        <v>0</v>
      </c>
      <c r="J3876" s="243" t="str">
        <f t="shared" ref="J3876:J3907" si="1122">(IF($E3876&lt;&gt;0,$J$2,IF($I3876&lt;&gt;0,$J$2,"")))</f>
        <v/>
      </c>
      <c r="K3876" s="244"/>
      <c r="L3876" s="311">
        <f>SUM(L3877:L3878)</f>
        <v>0</v>
      </c>
      <c r="M3876" s="312">
        <f>SUM(M3877:M3878)</f>
        <v>0</v>
      </c>
      <c r="N3876" s="421">
        <f>SUM(N3877:N3878)</f>
        <v>0</v>
      </c>
      <c r="O3876" s="422">
        <f>SUM(O3877:O3878)</f>
        <v>0</v>
      </c>
      <c r="P3876" s="244"/>
      <c r="Q3876" s="705"/>
      <c r="R3876" s="706"/>
      <c r="S3876" s="707"/>
      <c r="T3876" s="706"/>
      <c r="U3876" s="706"/>
      <c r="V3876" s="706"/>
      <c r="W3876" s="708"/>
      <c r="X3876" s="313">
        <f t="shared" ref="X3876:X3907" si="1123">T3876-U3876-V3876-W3876</f>
        <v>0</v>
      </c>
    </row>
    <row r="3877" spans="2:24" ht="18.600000000000001" hidden="1" thickBot="1">
      <c r="B3877" s="140"/>
      <c r="C3877" s="144">
        <v>101</v>
      </c>
      <c r="D3877" s="138" t="s">
        <v>1245</v>
      </c>
      <c r="E3877" s="702"/>
      <c r="F3877" s="449"/>
      <c r="G3877" s="245"/>
      <c r="H3877" s="245"/>
      <c r="I3877" s="476">
        <f>F3877+G3877+H3877</f>
        <v>0</v>
      </c>
      <c r="J3877" s="243" t="str">
        <f t="shared" si="1122"/>
        <v/>
      </c>
      <c r="K3877" s="244"/>
      <c r="L3877" s="423"/>
      <c r="M3877" s="252"/>
      <c r="N3877" s="315">
        <f>I3877</f>
        <v>0</v>
      </c>
      <c r="O3877" s="424">
        <f>L3877+M3877-N3877</f>
        <v>0</v>
      </c>
      <c r="P3877" s="244"/>
      <c r="Q3877" s="661"/>
      <c r="R3877" s="665"/>
      <c r="S3877" s="665"/>
      <c r="T3877" s="665"/>
      <c r="U3877" s="665"/>
      <c r="V3877" s="665"/>
      <c r="W3877" s="709"/>
      <c r="X3877" s="313">
        <f t="shared" si="1123"/>
        <v>0</v>
      </c>
    </row>
    <row r="3878" spans="2:24" ht="18.600000000000001" hidden="1" thickBot="1">
      <c r="B3878" s="140"/>
      <c r="C3878" s="137">
        <v>102</v>
      </c>
      <c r="D3878" s="139" t="s">
        <v>1246</v>
      </c>
      <c r="E3878" s="702"/>
      <c r="F3878" s="449"/>
      <c r="G3878" s="245"/>
      <c r="H3878" s="245"/>
      <c r="I3878" s="476">
        <f>F3878+G3878+H3878</f>
        <v>0</v>
      </c>
      <c r="J3878" s="243" t="str">
        <f t="shared" si="1122"/>
        <v/>
      </c>
      <c r="K3878" s="244"/>
      <c r="L3878" s="423"/>
      <c r="M3878" s="252"/>
      <c r="N3878" s="315">
        <f>I3878</f>
        <v>0</v>
      </c>
      <c r="O3878" s="424">
        <f>L3878+M3878-N3878</f>
        <v>0</v>
      </c>
      <c r="P3878" s="244"/>
      <c r="Q3878" s="661"/>
      <c r="R3878" s="665"/>
      <c r="S3878" s="665"/>
      <c r="T3878" s="665"/>
      <c r="U3878" s="665"/>
      <c r="V3878" s="665"/>
      <c r="W3878" s="709"/>
      <c r="X3878" s="313">
        <f t="shared" si="1123"/>
        <v>0</v>
      </c>
    </row>
    <row r="3879" spans="2:24" ht="18.600000000000001" hidden="1" thickBot="1">
      <c r="B3879" s="684">
        <v>200</v>
      </c>
      <c r="C3879" s="968" t="s">
        <v>1247</v>
      </c>
      <c r="D3879" s="968"/>
      <c r="E3879" s="685"/>
      <c r="F3879" s="686">
        <f>SUM(F3880:F3884)</f>
        <v>0</v>
      </c>
      <c r="G3879" s="687">
        <f>SUM(G3880:G3884)</f>
        <v>0</v>
      </c>
      <c r="H3879" s="687">
        <f>SUM(H3880:H3884)</f>
        <v>0</v>
      </c>
      <c r="I3879" s="687">
        <f>SUM(I3880:I3884)</f>
        <v>0</v>
      </c>
      <c r="J3879" s="243" t="str">
        <f t="shared" si="1122"/>
        <v/>
      </c>
      <c r="K3879" s="244"/>
      <c r="L3879" s="316">
        <f>SUM(L3880:L3884)</f>
        <v>0</v>
      </c>
      <c r="M3879" s="317">
        <f>SUM(M3880:M3884)</f>
        <v>0</v>
      </c>
      <c r="N3879" s="425">
        <f>SUM(N3880:N3884)</f>
        <v>0</v>
      </c>
      <c r="O3879" s="426">
        <f>SUM(O3880:O3884)</f>
        <v>0</v>
      </c>
      <c r="P3879" s="244"/>
      <c r="Q3879" s="663"/>
      <c r="R3879" s="664"/>
      <c r="S3879" s="664"/>
      <c r="T3879" s="664"/>
      <c r="U3879" s="664"/>
      <c r="V3879" s="664"/>
      <c r="W3879" s="710"/>
      <c r="X3879" s="313">
        <f t="shared" si="1123"/>
        <v>0</v>
      </c>
    </row>
    <row r="3880" spans="2:24" ht="18.600000000000001" hidden="1" thickBot="1">
      <c r="B3880" s="143"/>
      <c r="C3880" s="144">
        <v>201</v>
      </c>
      <c r="D3880" s="138" t="s">
        <v>1248</v>
      </c>
      <c r="E3880" s="702"/>
      <c r="F3880" s="449"/>
      <c r="G3880" s="245"/>
      <c r="H3880" s="245"/>
      <c r="I3880" s="476">
        <f>F3880+G3880+H3880</f>
        <v>0</v>
      </c>
      <c r="J3880" s="243" t="str">
        <f t="shared" si="1122"/>
        <v/>
      </c>
      <c r="K3880" s="244"/>
      <c r="L3880" s="423"/>
      <c r="M3880" s="252"/>
      <c r="N3880" s="315">
        <f>I3880</f>
        <v>0</v>
      </c>
      <c r="O3880" s="424">
        <f>L3880+M3880-N3880</f>
        <v>0</v>
      </c>
      <c r="P3880" s="244"/>
      <c r="Q3880" s="661"/>
      <c r="R3880" s="665"/>
      <c r="S3880" s="665"/>
      <c r="T3880" s="665"/>
      <c r="U3880" s="665"/>
      <c r="V3880" s="665"/>
      <c r="W3880" s="709"/>
      <c r="X3880" s="313">
        <f t="shared" si="1123"/>
        <v>0</v>
      </c>
    </row>
    <row r="3881" spans="2:24" ht="18.600000000000001" hidden="1" thickBot="1">
      <c r="B3881" s="136"/>
      <c r="C3881" s="137">
        <v>202</v>
      </c>
      <c r="D3881" s="145" t="s">
        <v>1249</v>
      </c>
      <c r="E3881" s="702"/>
      <c r="F3881" s="449"/>
      <c r="G3881" s="245"/>
      <c r="H3881" s="245"/>
      <c r="I3881" s="476">
        <f>F3881+G3881+H3881</f>
        <v>0</v>
      </c>
      <c r="J3881" s="243" t="str">
        <f t="shared" si="1122"/>
        <v/>
      </c>
      <c r="K3881" s="244"/>
      <c r="L3881" s="423"/>
      <c r="M3881" s="252"/>
      <c r="N3881" s="315">
        <f>I3881</f>
        <v>0</v>
      </c>
      <c r="O3881" s="424">
        <f>L3881+M3881-N3881</f>
        <v>0</v>
      </c>
      <c r="P3881" s="244"/>
      <c r="Q3881" s="661"/>
      <c r="R3881" s="665"/>
      <c r="S3881" s="665"/>
      <c r="T3881" s="665"/>
      <c r="U3881" s="665"/>
      <c r="V3881" s="665"/>
      <c r="W3881" s="709"/>
      <c r="X3881" s="313">
        <f t="shared" si="1123"/>
        <v>0</v>
      </c>
    </row>
    <row r="3882" spans="2:24" ht="32.4" hidden="1" thickBot="1">
      <c r="B3882" s="152"/>
      <c r="C3882" s="137">
        <v>205</v>
      </c>
      <c r="D3882" s="145" t="s">
        <v>900</v>
      </c>
      <c r="E3882" s="702"/>
      <c r="F3882" s="449"/>
      <c r="G3882" s="245"/>
      <c r="H3882" s="245"/>
      <c r="I3882" s="476">
        <f>F3882+G3882+H3882</f>
        <v>0</v>
      </c>
      <c r="J3882" s="243" t="str">
        <f t="shared" si="1122"/>
        <v/>
      </c>
      <c r="K3882" s="244"/>
      <c r="L3882" s="423"/>
      <c r="M3882" s="252"/>
      <c r="N3882" s="315">
        <f>I3882</f>
        <v>0</v>
      </c>
      <c r="O3882" s="424">
        <f>L3882+M3882-N3882</f>
        <v>0</v>
      </c>
      <c r="P3882" s="244"/>
      <c r="Q3882" s="661"/>
      <c r="R3882" s="665"/>
      <c r="S3882" s="665"/>
      <c r="T3882" s="665"/>
      <c r="U3882" s="665"/>
      <c r="V3882" s="665"/>
      <c r="W3882" s="709"/>
      <c r="X3882" s="313">
        <f t="shared" si="1123"/>
        <v>0</v>
      </c>
    </row>
    <row r="3883" spans="2:24" ht="18.600000000000001" hidden="1" thickBot="1">
      <c r="B3883" s="152"/>
      <c r="C3883" s="137">
        <v>208</v>
      </c>
      <c r="D3883" s="159" t="s">
        <v>901</v>
      </c>
      <c r="E3883" s="702"/>
      <c r="F3883" s="449"/>
      <c r="G3883" s="245"/>
      <c r="H3883" s="245"/>
      <c r="I3883" s="476">
        <f>F3883+G3883+H3883</f>
        <v>0</v>
      </c>
      <c r="J3883" s="243" t="str">
        <f t="shared" si="1122"/>
        <v/>
      </c>
      <c r="K3883" s="244"/>
      <c r="L3883" s="423"/>
      <c r="M3883" s="252"/>
      <c r="N3883" s="315">
        <f>I3883</f>
        <v>0</v>
      </c>
      <c r="O3883" s="424">
        <f>L3883+M3883-N3883</f>
        <v>0</v>
      </c>
      <c r="P3883" s="244"/>
      <c r="Q3883" s="661"/>
      <c r="R3883" s="665"/>
      <c r="S3883" s="665"/>
      <c r="T3883" s="665"/>
      <c r="U3883" s="665"/>
      <c r="V3883" s="665"/>
      <c r="W3883" s="709"/>
      <c r="X3883" s="313">
        <f t="shared" si="1123"/>
        <v>0</v>
      </c>
    </row>
    <row r="3884" spans="2:24" ht="18.600000000000001" hidden="1" thickBot="1">
      <c r="B3884" s="143"/>
      <c r="C3884" s="142">
        <v>209</v>
      </c>
      <c r="D3884" s="148" t="s">
        <v>902</v>
      </c>
      <c r="E3884" s="702"/>
      <c r="F3884" s="449"/>
      <c r="G3884" s="245"/>
      <c r="H3884" s="245"/>
      <c r="I3884" s="476">
        <f>F3884+G3884+H3884</f>
        <v>0</v>
      </c>
      <c r="J3884" s="243" t="str">
        <f t="shared" si="1122"/>
        <v/>
      </c>
      <c r="K3884" s="244"/>
      <c r="L3884" s="423"/>
      <c r="M3884" s="252"/>
      <c r="N3884" s="315">
        <f>I3884</f>
        <v>0</v>
      </c>
      <c r="O3884" s="424">
        <f>L3884+M3884-N3884</f>
        <v>0</v>
      </c>
      <c r="P3884" s="244"/>
      <c r="Q3884" s="661"/>
      <c r="R3884" s="665"/>
      <c r="S3884" s="665"/>
      <c r="T3884" s="665"/>
      <c r="U3884" s="665"/>
      <c r="V3884" s="665"/>
      <c r="W3884" s="709"/>
      <c r="X3884" s="313">
        <f t="shared" si="1123"/>
        <v>0</v>
      </c>
    </row>
    <row r="3885" spans="2:24" ht="18.600000000000001" hidden="1" thickBot="1">
      <c r="B3885" s="684">
        <v>500</v>
      </c>
      <c r="C3885" s="969" t="s">
        <v>203</v>
      </c>
      <c r="D3885" s="969"/>
      <c r="E3885" s="685"/>
      <c r="F3885" s="686">
        <f>SUM(F3886:F3892)</f>
        <v>0</v>
      </c>
      <c r="G3885" s="687">
        <f>SUM(G3886:G3892)</f>
        <v>0</v>
      </c>
      <c r="H3885" s="687">
        <f>SUM(H3886:H3892)</f>
        <v>0</v>
      </c>
      <c r="I3885" s="687">
        <f>SUM(I3886:I3892)</f>
        <v>0</v>
      </c>
      <c r="J3885" s="243" t="str">
        <f t="shared" si="1122"/>
        <v/>
      </c>
      <c r="K3885" s="244"/>
      <c r="L3885" s="316">
        <f>SUM(L3886:L3892)</f>
        <v>0</v>
      </c>
      <c r="M3885" s="317">
        <f>SUM(M3886:M3892)</f>
        <v>0</v>
      </c>
      <c r="N3885" s="425">
        <f>SUM(N3886:N3892)</f>
        <v>0</v>
      </c>
      <c r="O3885" s="426">
        <f>SUM(O3886:O3892)</f>
        <v>0</v>
      </c>
      <c r="P3885" s="244"/>
      <c r="Q3885" s="663"/>
      <c r="R3885" s="664"/>
      <c r="S3885" s="665"/>
      <c r="T3885" s="664"/>
      <c r="U3885" s="664"/>
      <c r="V3885" s="664"/>
      <c r="W3885" s="710"/>
      <c r="X3885" s="313">
        <f t="shared" si="1123"/>
        <v>0</v>
      </c>
    </row>
    <row r="3886" spans="2:24" ht="18.600000000000001" hidden="1" thickBot="1">
      <c r="B3886" s="143"/>
      <c r="C3886" s="160">
        <v>551</v>
      </c>
      <c r="D3886" s="456" t="s">
        <v>204</v>
      </c>
      <c r="E3886" s="702"/>
      <c r="F3886" s="449"/>
      <c r="G3886" s="245"/>
      <c r="H3886" s="245"/>
      <c r="I3886" s="476">
        <f t="shared" ref="I3886:I3893" si="1124">F3886+G3886+H3886</f>
        <v>0</v>
      </c>
      <c r="J3886" s="243" t="str">
        <f t="shared" si="1122"/>
        <v/>
      </c>
      <c r="K3886" s="244"/>
      <c r="L3886" s="423"/>
      <c r="M3886" s="252"/>
      <c r="N3886" s="315">
        <f t="shared" ref="N3886:N3893" si="1125">I3886</f>
        <v>0</v>
      </c>
      <c r="O3886" s="424">
        <f t="shared" ref="O3886:O3893" si="1126">L3886+M3886-N3886</f>
        <v>0</v>
      </c>
      <c r="P3886" s="244"/>
      <c r="Q3886" s="661"/>
      <c r="R3886" s="665"/>
      <c r="S3886" s="665"/>
      <c r="T3886" s="665"/>
      <c r="U3886" s="665"/>
      <c r="V3886" s="665"/>
      <c r="W3886" s="709"/>
      <c r="X3886" s="313">
        <f t="shared" si="1123"/>
        <v>0</v>
      </c>
    </row>
    <row r="3887" spans="2:24" ht="18.600000000000001" hidden="1" thickBot="1">
      <c r="B3887" s="143"/>
      <c r="C3887" s="161">
        <v>552</v>
      </c>
      <c r="D3887" s="457" t="s">
        <v>205</v>
      </c>
      <c r="E3887" s="702"/>
      <c r="F3887" s="449"/>
      <c r="G3887" s="245"/>
      <c r="H3887" s="245"/>
      <c r="I3887" s="476">
        <f t="shared" si="1124"/>
        <v>0</v>
      </c>
      <c r="J3887" s="243" t="str">
        <f t="shared" si="1122"/>
        <v/>
      </c>
      <c r="K3887" s="244"/>
      <c r="L3887" s="423"/>
      <c r="M3887" s="252"/>
      <c r="N3887" s="315">
        <f t="shared" si="1125"/>
        <v>0</v>
      </c>
      <c r="O3887" s="424">
        <f t="shared" si="1126"/>
        <v>0</v>
      </c>
      <c r="P3887" s="244"/>
      <c r="Q3887" s="661"/>
      <c r="R3887" s="665"/>
      <c r="S3887" s="665"/>
      <c r="T3887" s="665"/>
      <c r="U3887" s="665"/>
      <c r="V3887" s="665"/>
      <c r="W3887" s="709"/>
      <c r="X3887" s="313">
        <f t="shared" si="1123"/>
        <v>0</v>
      </c>
    </row>
    <row r="3888" spans="2:24" ht="18.600000000000001" hidden="1" thickBot="1">
      <c r="B3888" s="143"/>
      <c r="C3888" s="161">
        <v>558</v>
      </c>
      <c r="D3888" s="457" t="s">
        <v>1674</v>
      </c>
      <c r="E3888" s="702"/>
      <c r="F3888" s="592">
        <v>0</v>
      </c>
      <c r="G3888" s="592">
        <v>0</v>
      </c>
      <c r="H3888" s="592">
        <v>0</v>
      </c>
      <c r="I3888" s="476">
        <f t="shared" si="1124"/>
        <v>0</v>
      </c>
      <c r="J3888" s="243" t="str">
        <f t="shared" si="1122"/>
        <v/>
      </c>
      <c r="K3888" s="244"/>
      <c r="L3888" s="423"/>
      <c r="M3888" s="252"/>
      <c r="N3888" s="315">
        <f t="shared" si="1125"/>
        <v>0</v>
      </c>
      <c r="O3888" s="424">
        <f t="shared" si="1126"/>
        <v>0</v>
      </c>
      <c r="P3888" s="244"/>
      <c r="Q3888" s="661"/>
      <c r="R3888" s="665"/>
      <c r="S3888" s="665"/>
      <c r="T3888" s="665"/>
      <c r="U3888" s="665"/>
      <c r="V3888" s="665"/>
      <c r="W3888" s="709"/>
      <c r="X3888" s="313">
        <f t="shared" si="1123"/>
        <v>0</v>
      </c>
    </row>
    <row r="3889" spans="2:24" ht="18.600000000000001" hidden="1" thickBot="1">
      <c r="B3889" s="143"/>
      <c r="C3889" s="161">
        <v>560</v>
      </c>
      <c r="D3889" s="458" t="s">
        <v>206</v>
      </c>
      <c r="E3889" s="702"/>
      <c r="F3889" s="449"/>
      <c r="G3889" s="245"/>
      <c r="H3889" s="245"/>
      <c r="I3889" s="476">
        <f t="shared" si="1124"/>
        <v>0</v>
      </c>
      <c r="J3889" s="243" t="str">
        <f t="shared" si="1122"/>
        <v/>
      </c>
      <c r="K3889" s="244"/>
      <c r="L3889" s="423"/>
      <c r="M3889" s="252"/>
      <c r="N3889" s="315">
        <f t="shared" si="1125"/>
        <v>0</v>
      </c>
      <c r="O3889" s="424">
        <f t="shared" si="1126"/>
        <v>0</v>
      </c>
      <c r="P3889" s="244"/>
      <c r="Q3889" s="661"/>
      <c r="R3889" s="665"/>
      <c r="S3889" s="665"/>
      <c r="T3889" s="665"/>
      <c r="U3889" s="665"/>
      <c r="V3889" s="665"/>
      <c r="W3889" s="709"/>
      <c r="X3889" s="313">
        <f t="shared" si="1123"/>
        <v>0</v>
      </c>
    </row>
    <row r="3890" spans="2:24" ht="18.600000000000001" hidden="1" thickBot="1">
      <c r="B3890" s="143"/>
      <c r="C3890" s="161">
        <v>580</v>
      </c>
      <c r="D3890" s="457" t="s">
        <v>207</v>
      </c>
      <c r="E3890" s="702"/>
      <c r="F3890" s="449"/>
      <c r="G3890" s="245"/>
      <c r="H3890" s="245"/>
      <c r="I3890" s="476">
        <f t="shared" si="1124"/>
        <v>0</v>
      </c>
      <c r="J3890" s="243" t="str">
        <f t="shared" si="1122"/>
        <v/>
      </c>
      <c r="K3890" s="244"/>
      <c r="L3890" s="423"/>
      <c r="M3890" s="252"/>
      <c r="N3890" s="315">
        <f t="shared" si="1125"/>
        <v>0</v>
      </c>
      <c r="O3890" s="424">
        <f t="shared" si="1126"/>
        <v>0</v>
      </c>
      <c r="P3890" s="244"/>
      <c r="Q3890" s="661"/>
      <c r="R3890" s="665"/>
      <c r="S3890" s="665"/>
      <c r="T3890" s="665"/>
      <c r="U3890" s="665"/>
      <c r="V3890" s="665"/>
      <c r="W3890" s="709"/>
      <c r="X3890" s="313">
        <f t="shared" si="1123"/>
        <v>0</v>
      </c>
    </row>
    <row r="3891" spans="2:24" ht="18.600000000000001" hidden="1" thickBot="1">
      <c r="B3891" s="143"/>
      <c r="C3891" s="161">
        <v>588</v>
      </c>
      <c r="D3891" s="457" t="s">
        <v>1679</v>
      </c>
      <c r="E3891" s="702"/>
      <c r="F3891" s="592">
        <v>0</v>
      </c>
      <c r="G3891" s="592">
        <v>0</v>
      </c>
      <c r="H3891" s="592">
        <v>0</v>
      </c>
      <c r="I3891" s="476">
        <f t="shared" si="1124"/>
        <v>0</v>
      </c>
      <c r="J3891" s="243" t="str">
        <f t="shared" si="1122"/>
        <v/>
      </c>
      <c r="K3891" s="244"/>
      <c r="L3891" s="423"/>
      <c r="M3891" s="252"/>
      <c r="N3891" s="315">
        <f t="shared" si="1125"/>
        <v>0</v>
      </c>
      <c r="O3891" s="424">
        <f t="shared" si="1126"/>
        <v>0</v>
      </c>
      <c r="P3891" s="244"/>
      <c r="Q3891" s="661"/>
      <c r="R3891" s="665"/>
      <c r="S3891" s="665"/>
      <c r="T3891" s="665"/>
      <c r="U3891" s="665"/>
      <c r="V3891" s="665"/>
      <c r="W3891" s="709"/>
      <c r="X3891" s="313">
        <f t="shared" si="1123"/>
        <v>0</v>
      </c>
    </row>
    <row r="3892" spans="2:24" ht="32.4" hidden="1" thickBot="1">
      <c r="B3892" s="143"/>
      <c r="C3892" s="162">
        <v>590</v>
      </c>
      <c r="D3892" s="459" t="s">
        <v>208</v>
      </c>
      <c r="E3892" s="702"/>
      <c r="F3892" s="449"/>
      <c r="G3892" s="245"/>
      <c r="H3892" s="245"/>
      <c r="I3892" s="476">
        <f t="shared" si="1124"/>
        <v>0</v>
      </c>
      <c r="J3892" s="243" t="str">
        <f t="shared" si="1122"/>
        <v/>
      </c>
      <c r="K3892" s="244"/>
      <c r="L3892" s="423"/>
      <c r="M3892" s="252"/>
      <c r="N3892" s="315">
        <f t="shared" si="1125"/>
        <v>0</v>
      </c>
      <c r="O3892" s="424">
        <f t="shared" si="1126"/>
        <v>0</v>
      </c>
      <c r="P3892" s="244"/>
      <c r="Q3892" s="661"/>
      <c r="R3892" s="665"/>
      <c r="S3892" s="665"/>
      <c r="T3892" s="665"/>
      <c r="U3892" s="665"/>
      <c r="V3892" s="665"/>
      <c r="W3892" s="709"/>
      <c r="X3892" s="313">
        <f t="shared" si="1123"/>
        <v>0</v>
      </c>
    </row>
    <row r="3893" spans="2:24" ht="18.600000000000001" hidden="1" thickBot="1">
      <c r="B3893" s="684">
        <v>800</v>
      </c>
      <c r="C3893" s="969" t="s">
        <v>1058</v>
      </c>
      <c r="D3893" s="969"/>
      <c r="E3893" s="685"/>
      <c r="F3893" s="688"/>
      <c r="G3893" s="689"/>
      <c r="H3893" s="689"/>
      <c r="I3893" s="690">
        <f t="shared" si="1124"/>
        <v>0</v>
      </c>
      <c r="J3893" s="243" t="str">
        <f t="shared" si="1122"/>
        <v/>
      </c>
      <c r="K3893" s="244"/>
      <c r="L3893" s="428"/>
      <c r="M3893" s="254"/>
      <c r="N3893" s="315">
        <f t="shared" si="1125"/>
        <v>0</v>
      </c>
      <c r="O3893" s="424">
        <f t="shared" si="1126"/>
        <v>0</v>
      </c>
      <c r="P3893" s="244"/>
      <c r="Q3893" s="663"/>
      <c r="R3893" s="664"/>
      <c r="S3893" s="665"/>
      <c r="T3893" s="665"/>
      <c r="U3893" s="664"/>
      <c r="V3893" s="665"/>
      <c r="W3893" s="709"/>
      <c r="X3893" s="313">
        <f t="shared" si="1123"/>
        <v>0</v>
      </c>
    </row>
    <row r="3894" spans="2:24" ht="18.600000000000001" hidden="1" thickBot="1">
      <c r="B3894" s="684">
        <v>1000</v>
      </c>
      <c r="C3894" s="971" t="s">
        <v>210</v>
      </c>
      <c r="D3894" s="971"/>
      <c r="E3894" s="685"/>
      <c r="F3894" s="686">
        <f>SUM(F3895:F3911)</f>
        <v>0</v>
      </c>
      <c r="G3894" s="687">
        <f>SUM(G3895:G3911)</f>
        <v>0</v>
      </c>
      <c r="H3894" s="687">
        <f>SUM(H3895:H3911)</f>
        <v>0</v>
      </c>
      <c r="I3894" s="687">
        <f>SUM(I3895:I3911)</f>
        <v>0</v>
      </c>
      <c r="J3894" s="243" t="str">
        <f t="shared" si="1122"/>
        <v/>
      </c>
      <c r="K3894" s="244"/>
      <c r="L3894" s="316">
        <f>SUM(L3895:L3911)</f>
        <v>0</v>
      </c>
      <c r="M3894" s="317">
        <f>SUM(M3895:M3911)</f>
        <v>0</v>
      </c>
      <c r="N3894" s="425">
        <f>SUM(N3895:N3911)</f>
        <v>0</v>
      </c>
      <c r="O3894" s="426">
        <f>SUM(O3895:O3911)</f>
        <v>0</v>
      </c>
      <c r="P3894" s="244"/>
      <c r="Q3894" s="316">
        <f t="shared" ref="Q3894:W3894" si="1127">SUM(Q3895:Q3911)</f>
        <v>0</v>
      </c>
      <c r="R3894" s="317">
        <f t="shared" si="1127"/>
        <v>0</v>
      </c>
      <c r="S3894" s="317">
        <f t="shared" si="1127"/>
        <v>0</v>
      </c>
      <c r="T3894" s="317">
        <f t="shared" si="1127"/>
        <v>0</v>
      </c>
      <c r="U3894" s="317">
        <f t="shared" si="1127"/>
        <v>0</v>
      </c>
      <c r="V3894" s="317">
        <f t="shared" si="1127"/>
        <v>0</v>
      </c>
      <c r="W3894" s="426">
        <f t="shared" si="1127"/>
        <v>0</v>
      </c>
      <c r="X3894" s="313">
        <f t="shared" si="1123"/>
        <v>0</v>
      </c>
    </row>
    <row r="3895" spans="2:24" ht="18.600000000000001" hidden="1" thickBot="1">
      <c r="B3895" s="136"/>
      <c r="C3895" s="144">
        <v>1011</v>
      </c>
      <c r="D3895" s="163" t="s">
        <v>211</v>
      </c>
      <c r="E3895" s="702"/>
      <c r="F3895" s="449"/>
      <c r="G3895" s="245"/>
      <c r="H3895" s="245"/>
      <c r="I3895" s="476">
        <f t="shared" ref="I3895:I3911" si="1128">F3895+G3895+H3895</f>
        <v>0</v>
      </c>
      <c r="J3895" s="243" t="str">
        <f t="shared" si="1122"/>
        <v/>
      </c>
      <c r="K3895" s="244"/>
      <c r="L3895" s="423"/>
      <c r="M3895" s="252"/>
      <c r="N3895" s="315">
        <f t="shared" ref="N3895:N3911" si="1129">I3895</f>
        <v>0</v>
      </c>
      <c r="O3895" s="424">
        <f t="shared" ref="O3895:O3911" si="1130">L3895+M3895-N3895</f>
        <v>0</v>
      </c>
      <c r="P3895" s="244"/>
      <c r="Q3895" s="423"/>
      <c r="R3895" s="252"/>
      <c r="S3895" s="429">
        <f t="shared" ref="S3895:S3902" si="1131">+IF(+(L3895+M3895)&gt;=I3895,+M3895,+(+I3895-L3895))</f>
        <v>0</v>
      </c>
      <c r="T3895" s="315">
        <f t="shared" ref="T3895:T3902" si="1132">Q3895+R3895-S3895</f>
        <v>0</v>
      </c>
      <c r="U3895" s="252"/>
      <c r="V3895" s="252"/>
      <c r="W3895" s="253"/>
      <c r="X3895" s="313">
        <f t="shared" si="1123"/>
        <v>0</v>
      </c>
    </row>
    <row r="3896" spans="2:24" ht="18.600000000000001" hidden="1" thickBot="1">
      <c r="B3896" s="136"/>
      <c r="C3896" s="137">
        <v>1012</v>
      </c>
      <c r="D3896" s="145" t="s">
        <v>212</v>
      </c>
      <c r="E3896" s="702"/>
      <c r="F3896" s="449"/>
      <c r="G3896" s="245"/>
      <c r="H3896" s="245"/>
      <c r="I3896" s="476">
        <f t="shared" si="1128"/>
        <v>0</v>
      </c>
      <c r="J3896" s="243" t="str">
        <f t="shared" si="1122"/>
        <v/>
      </c>
      <c r="K3896" s="244"/>
      <c r="L3896" s="423"/>
      <c r="M3896" s="252"/>
      <c r="N3896" s="315">
        <f t="shared" si="1129"/>
        <v>0</v>
      </c>
      <c r="O3896" s="424">
        <f t="shared" si="1130"/>
        <v>0</v>
      </c>
      <c r="P3896" s="244"/>
      <c r="Q3896" s="423"/>
      <c r="R3896" s="252"/>
      <c r="S3896" s="429">
        <f t="shared" si="1131"/>
        <v>0</v>
      </c>
      <c r="T3896" s="315">
        <f t="shared" si="1132"/>
        <v>0</v>
      </c>
      <c r="U3896" s="252"/>
      <c r="V3896" s="252"/>
      <c r="W3896" s="253"/>
      <c r="X3896" s="313">
        <f t="shared" si="1123"/>
        <v>0</v>
      </c>
    </row>
    <row r="3897" spans="2:24" ht="18.600000000000001" hidden="1" thickBot="1">
      <c r="B3897" s="136"/>
      <c r="C3897" s="137">
        <v>1013</v>
      </c>
      <c r="D3897" s="145" t="s">
        <v>213</v>
      </c>
      <c r="E3897" s="702"/>
      <c r="F3897" s="449"/>
      <c r="G3897" s="245"/>
      <c r="H3897" s="245"/>
      <c r="I3897" s="476">
        <f t="shared" si="1128"/>
        <v>0</v>
      </c>
      <c r="J3897" s="243" t="str">
        <f t="shared" si="1122"/>
        <v/>
      </c>
      <c r="K3897" s="244"/>
      <c r="L3897" s="423"/>
      <c r="M3897" s="252"/>
      <c r="N3897" s="315">
        <f t="shared" si="1129"/>
        <v>0</v>
      </c>
      <c r="O3897" s="424">
        <f t="shared" si="1130"/>
        <v>0</v>
      </c>
      <c r="P3897" s="244"/>
      <c r="Q3897" s="423"/>
      <c r="R3897" s="252"/>
      <c r="S3897" s="429">
        <f t="shared" si="1131"/>
        <v>0</v>
      </c>
      <c r="T3897" s="315">
        <f t="shared" si="1132"/>
        <v>0</v>
      </c>
      <c r="U3897" s="252"/>
      <c r="V3897" s="252"/>
      <c r="W3897" s="253"/>
      <c r="X3897" s="313">
        <f t="shared" si="1123"/>
        <v>0</v>
      </c>
    </row>
    <row r="3898" spans="2:24" ht="18.600000000000001" hidden="1" thickBot="1">
      <c r="B3898" s="136"/>
      <c r="C3898" s="137">
        <v>1014</v>
      </c>
      <c r="D3898" s="145" t="s">
        <v>214</v>
      </c>
      <c r="E3898" s="702"/>
      <c r="F3898" s="449"/>
      <c r="G3898" s="245"/>
      <c r="H3898" s="245"/>
      <c r="I3898" s="476">
        <f t="shared" si="1128"/>
        <v>0</v>
      </c>
      <c r="J3898" s="243" t="str">
        <f t="shared" si="1122"/>
        <v/>
      </c>
      <c r="K3898" s="244"/>
      <c r="L3898" s="423"/>
      <c r="M3898" s="252"/>
      <c r="N3898" s="315">
        <f t="shared" si="1129"/>
        <v>0</v>
      </c>
      <c r="O3898" s="424">
        <f t="shared" si="1130"/>
        <v>0</v>
      </c>
      <c r="P3898" s="244"/>
      <c r="Q3898" s="423"/>
      <c r="R3898" s="252"/>
      <c r="S3898" s="429">
        <f t="shared" si="1131"/>
        <v>0</v>
      </c>
      <c r="T3898" s="315">
        <f t="shared" si="1132"/>
        <v>0</v>
      </c>
      <c r="U3898" s="252"/>
      <c r="V3898" s="252"/>
      <c r="W3898" s="253"/>
      <c r="X3898" s="313">
        <f t="shared" si="1123"/>
        <v>0</v>
      </c>
    </row>
    <row r="3899" spans="2:24" ht="18.600000000000001" hidden="1" thickBot="1">
      <c r="B3899" s="136"/>
      <c r="C3899" s="137">
        <v>1015</v>
      </c>
      <c r="D3899" s="145" t="s">
        <v>215</v>
      </c>
      <c r="E3899" s="702"/>
      <c r="F3899" s="449"/>
      <c r="G3899" s="245"/>
      <c r="H3899" s="245"/>
      <c r="I3899" s="476">
        <f t="shared" si="1128"/>
        <v>0</v>
      </c>
      <c r="J3899" s="243" t="str">
        <f t="shared" si="1122"/>
        <v/>
      </c>
      <c r="K3899" s="244"/>
      <c r="L3899" s="423"/>
      <c r="M3899" s="252"/>
      <c r="N3899" s="315">
        <f t="shared" si="1129"/>
        <v>0</v>
      </c>
      <c r="O3899" s="424">
        <f t="shared" si="1130"/>
        <v>0</v>
      </c>
      <c r="P3899" s="244"/>
      <c r="Q3899" s="423"/>
      <c r="R3899" s="252"/>
      <c r="S3899" s="429">
        <f t="shared" si="1131"/>
        <v>0</v>
      </c>
      <c r="T3899" s="315">
        <f t="shared" si="1132"/>
        <v>0</v>
      </c>
      <c r="U3899" s="252"/>
      <c r="V3899" s="252"/>
      <c r="W3899" s="253"/>
      <c r="X3899" s="313">
        <f t="shared" si="1123"/>
        <v>0</v>
      </c>
    </row>
    <row r="3900" spans="2:24" ht="18.600000000000001" hidden="1" thickBot="1">
      <c r="B3900" s="136"/>
      <c r="C3900" s="137">
        <v>1016</v>
      </c>
      <c r="D3900" s="145" t="s">
        <v>216</v>
      </c>
      <c r="E3900" s="702"/>
      <c r="F3900" s="449"/>
      <c r="G3900" s="245"/>
      <c r="H3900" s="245"/>
      <c r="I3900" s="476">
        <f t="shared" si="1128"/>
        <v>0</v>
      </c>
      <c r="J3900" s="243" t="str">
        <f t="shared" si="1122"/>
        <v/>
      </c>
      <c r="K3900" s="244"/>
      <c r="L3900" s="423"/>
      <c r="M3900" s="252"/>
      <c r="N3900" s="315">
        <f t="shared" si="1129"/>
        <v>0</v>
      </c>
      <c r="O3900" s="424">
        <f t="shared" si="1130"/>
        <v>0</v>
      </c>
      <c r="P3900" s="244"/>
      <c r="Q3900" s="423"/>
      <c r="R3900" s="252"/>
      <c r="S3900" s="429">
        <f t="shared" si="1131"/>
        <v>0</v>
      </c>
      <c r="T3900" s="315">
        <f t="shared" si="1132"/>
        <v>0</v>
      </c>
      <c r="U3900" s="252"/>
      <c r="V3900" s="252"/>
      <c r="W3900" s="253"/>
      <c r="X3900" s="313">
        <f t="shared" si="1123"/>
        <v>0</v>
      </c>
    </row>
    <row r="3901" spans="2:24" ht="18.600000000000001" hidden="1" thickBot="1">
      <c r="B3901" s="140"/>
      <c r="C3901" s="164">
        <v>1020</v>
      </c>
      <c r="D3901" s="165" t="s">
        <v>217</v>
      </c>
      <c r="E3901" s="702"/>
      <c r="F3901" s="449"/>
      <c r="G3901" s="245"/>
      <c r="H3901" s="245"/>
      <c r="I3901" s="476">
        <f t="shared" si="1128"/>
        <v>0</v>
      </c>
      <c r="J3901" s="243" t="str">
        <f t="shared" si="1122"/>
        <v/>
      </c>
      <c r="K3901" s="244"/>
      <c r="L3901" s="423"/>
      <c r="M3901" s="252"/>
      <c r="N3901" s="315">
        <f t="shared" si="1129"/>
        <v>0</v>
      </c>
      <c r="O3901" s="424">
        <f t="shared" si="1130"/>
        <v>0</v>
      </c>
      <c r="P3901" s="244"/>
      <c r="Q3901" s="423"/>
      <c r="R3901" s="252"/>
      <c r="S3901" s="429">
        <f t="shared" si="1131"/>
        <v>0</v>
      </c>
      <c r="T3901" s="315">
        <f t="shared" si="1132"/>
        <v>0</v>
      </c>
      <c r="U3901" s="252"/>
      <c r="V3901" s="252"/>
      <c r="W3901" s="253"/>
      <c r="X3901" s="313">
        <f t="shared" si="1123"/>
        <v>0</v>
      </c>
    </row>
    <row r="3902" spans="2:24" ht="18.600000000000001" hidden="1" thickBot="1">
      <c r="B3902" s="136"/>
      <c r="C3902" s="137">
        <v>1030</v>
      </c>
      <c r="D3902" s="145" t="s">
        <v>218</v>
      </c>
      <c r="E3902" s="702"/>
      <c r="F3902" s="449"/>
      <c r="G3902" s="245"/>
      <c r="H3902" s="245"/>
      <c r="I3902" s="476">
        <f t="shared" si="1128"/>
        <v>0</v>
      </c>
      <c r="J3902" s="243" t="str">
        <f t="shared" si="1122"/>
        <v/>
      </c>
      <c r="K3902" s="244"/>
      <c r="L3902" s="423"/>
      <c r="M3902" s="252"/>
      <c r="N3902" s="315">
        <f t="shared" si="1129"/>
        <v>0</v>
      </c>
      <c r="O3902" s="424">
        <f t="shared" si="1130"/>
        <v>0</v>
      </c>
      <c r="P3902" s="244"/>
      <c r="Q3902" s="423"/>
      <c r="R3902" s="252"/>
      <c r="S3902" s="429">
        <f t="shared" si="1131"/>
        <v>0</v>
      </c>
      <c r="T3902" s="315">
        <f t="shared" si="1132"/>
        <v>0</v>
      </c>
      <c r="U3902" s="252"/>
      <c r="V3902" s="252"/>
      <c r="W3902" s="253"/>
      <c r="X3902" s="313">
        <f t="shared" si="1123"/>
        <v>0</v>
      </c>
    </row>
    <row r="3903" spans="2:24" ht="18.600000000000001" hidden="1" thickBot="1">
      <c r="B3903" s="136"/>
      <c r="C3903" s="164">
        <v>1051</v>
      </c>
      <c r="D3903" s="167" t="s">
        <v>219</v>
      </c>
      <c r="E3903" s="702"/>
      <c r="F3903" s="449"/>
      <c r="G3903" s="245"/>
      <c r="H3903" s="245"/>
      <c r="I3903" s="476">
        <f t="shared" si="1128"/>
        <v>0</v>
      </c>
      <c r="J3903" s="243" t="str">
        <f t="shared" si="1122"/>
        <v/>
      </c>
      <c r="K3903" s="244"/>
      <c r="L3903" s="423"/>
      <c r="M3903" s="252"/>
      <c r="N3903" s="315">
        <f t="shared" si="1129"/>
        <v>0</v>
      </c>
      <c r="O3903" s="424">
        <f t="shared" si="1130"/>
        <v>0</v>
      </c>
      <c r="P3903" s="244"/>
      <c r="Q3903" s="661"/>
      <c r="R3903" s="665"/>
      <c r="S3903" s="665"/>
      <c r="T3903" s="665"/>
      <c r="U3903" s="665"/>
      <c r="V3903" s="665"/>
      <c r="W3903" s="709"/>
      <c r="X3903" s="313">
        <f t="shared" si="1123"/>
        <v>0</v>
      </c>
    </row>
    <row r="3904" spans="2:24" ht="18.600000000000001" hidden="1" thickBot="1">
      <c r="B3904" s="136"/>
      <c r="C3904" s="137">
        <v>1052</v>
      </c>
      <c r="D3904" s="145" t="s">
        <v>220</v>
      </c>
      <c r="E3904" s="702"/>
      <c r="F3904" s="449"/>
      <c r="G3904" s="245"/>
      <c r="H3904" s="245"/>
      <c r="I3904" s="476">
        <f t="shared" si="1128"/>
        <v>0</v>
      </c>
      <c r="J3904" s="243" t="str">
        <f t="shared" si="1122"/>
        <v/>
      </c>
      <c r="K3904" s="244"/>
      <c r="L3904" s="423"/>
      <c r="M3904" s="252"/>
      <c r="N3904" s="315">
        <f t="shared" si="1129"/>
        <v>0</v>
      </c>
      <c r="O3904" s="424">
        <f t="shared" si="1130"/>
        <v>0</v>
      </c>
      <c r="P3904" s="244"/>
      <c r="Q3904" s="661"/>
      <c r="R3904" s="665"/>
      <c r="S3904" s="665"/>
      <c r="T3904" s="665"/>
      <c r="U3904" s="665"/>
      <c r="V3904" s="665"/>
      <c r="W3904" s="709"/>
      <c r="X3904" s="313">
        <f t="shared" si="1123"/>
        <v>0</v>
      </c>
    </row>
    <row r="3905" spans="2:24" ht="18.600000000000001" hidden="1" thickBot="1">
      <c r="B3905" s="136"/>
      <c r="C3905" s="168">
        <v>1053</v>
      </c>
      <c r="D3905" s="169" t="s">
        <v>1680</v>
      </c>
      <c r="E3905" s="702"/>
      <c r="F3905" s="449"/>
      <c r="G3905" s="245"/>
      <c r="H3905" s="245"/>
      <c r="I3905" s="476">
        <f t="shared" si="1128"/>
        <v>0</v>
      </c>
      <c r="J3905" s="243" t="str">
        <f t="shared" si="1122"/>
        <v/>
      </c>
      <c r="K3905" s="244"/>
      <c r="L3905" s="423"/>
      <c r="M3905" s="252"/>
      <c r="N3905" s="315">
        <f t="shared" si="1129"/>
        <v>0</v>
      </c>
      <c r="O3905" s="424">
        <f t="shared" si="1130"/>
        <v>0</v>
      </c>
      <c r="P3905" s="244"/>
      <c r="Q3905" s="661"/>
      <c r="R3905" s="665"/>
      <c r="S3905" s="665"/>
      <c r="T3905" s="665"/>
      <c r="U3905" s="665"/>
      <c r="V3905" s="665"/>
      <c r="W3905" s="709"/>
      <c r="X3905" s="313">
        <f t="shared" si="1123"/>
        <v>0</v>
      </c>
    </row>
    <row r="3906" spans="2:24" ht="18.600000000000001" hidden="1" thickBot="1">
      <c r="B3906" s="136"/>
      <c r="C3906" s="137">
        <v>1062</v>
      </c>
      <c r="D3906" s="139" t="s">
        <v>221</v>
      </c>
      <c r="E3906" s="702"/>
      <c r="F3906" s="449"/>
      <c r="G3906" s="245"/>
      <c r="H3906" s="245"/>
      <c r="I3906" s="476">
        <f t="shared" si="1128"/>
        <v>0</v>
      </c>
      <c r="J3906" s="243" t="str">
        <f t="shared" si="1122"/>
        <v/>
      </c>
      <c r="K3906" s="244"/>
      <c r="L3906" s="423"/>
      <c r="M3906" s="252"/>
      <c r="N3906" s="315">
        <f t="shared" si="1129"/>
        <v>0</v>
      </c>
      <c r="O3906" s="424">
        <f t="shared" si="1130"/>
        <v>0</v>
      </c>
      <c r="P3906" s="244"/>
      <c r="Q3906" s="423"/>
      <c r="R3906" s="252"/>
      <c r="S3906" s="429">
        <f>+IF(+(L3906+M3906)&gt;=I3906,+M3906,+(+I3906-L3906))</f>
        <v>0</v>
      </c>
      <c r="T3906" s="315">
        <f>Q3906+R3906-S3906</f>
        <v>0</v>
      </c>
      <c r="U3906" s="252"/>
      <c r="V3906" s="252"/>
      <c r="W3906" s="253"/>
      <c r="X3906" s="313">
        <f t="shared" si="1123"/>
        <v>0</v>
      </c>
    </row>
    <row r="3907" spans="2:24" ht="18.600000000000001" hidden="1" thickBot="1">
      <c r="B3907" s="136"/>
      <c r="C3907" s="137">
        <v>1063</v>
      </c>
      <c r="D3907" s="139" t="s">
        <v>222</v>
      </c>
      <c r="E3907" s="702"/>
      <c r="F3907" s="449"/>
      <c r="G3907" s="245"/>
      <c r="H3907" s="245"/>
      <c r="I3907" s="476">
        <f t="shared" si="1128"/>
        <v>0</v>
      </c>
      <c r="J3907" s="243" t="str">
        <f t="shared" si="1122"/>
        <v/>
      </c>
      <c r="K3907" s="244"/>
      <c r="L3907" s="423"/>
      <c r="M3907" s="252"/>
      <c r="N3907" s="315">
        <f t="shared" si="1129"/>
        <v>0</v>
      </c>
      <c r="O3907" s="424">
        <f t="shared" si="1130"/>
        <v>0</v>
      </c>
      <c r="P3907" s="244"/>
      <c r="Q3907" s="661"/>
      <c r="R3907" s="665"/>
      <c r="S3907" s="665"/>
      <c r="T3907" s="665"/>
      <c r="U3907" s="665"/>
      <c r="V3907" s="665"/>
      <c r="W3907" s="709"/>
      <c r="X3907" s="313">
        <f t="shared" si="1123"/>
        <v>0</v>
      </c>
    </row>
    <row r="3908" spans="2:24" ht="18.600000000000001" hidden="1" thickBot="1">
      <c r="B3908" s="136"/>
      <c r="C3908" s="168">
        <v>1069</v>
      </c>
      <c r="D3908" s="170" t="s">
        <v>223</v>
      </c>
      <c r="E3908" s="702"/>
      <c r="F3908" s="449"/>
      <c r="G3908" s="245"/>
      <c r="H3908" s="245"/>
      <c r="I3908" s="476">
        <f t="shared" si="1128"/>
        <v>0</v>
      </c>
      <c r="J3908" s="243" t="str">
        <f t="shared" ref="J3908:J3939" si="1133">(IF($E3908&lt;&gt;0,$J$2,IF($I3908&lt;&gt;0,$J$2,"")))</f>
        <v/>
      </c>
      <c r="K3908" s="244"/>
      <c r="L3908" s="423"/>
      <c r="M3908" s="252"/>
      <c r="N3908" s="315">
        <f t="shared" si="1129"/>
        <v>0</v>
      </c>
      <c r="O3908" s="424">
        <f t="shared" si="1130"/>
        <v>0</v>
      </c>
      <c r="P3908" s="244"/>
      <c r="Q3908" s="423"/>
      <c r="R3908" s="252"/>
      <c r="S3908" s="429">
        <f>+IF(+(L3908+M3908)&gt;=I3908,+M3908,+(+I3908-L3908))</f>
        <v>0</v>
      </c>
      <c r="T3908" s="315">
        <f>Q3908+R3908-S3908</f>
        <v>0</v>
      </c>
      <c r="U3908" s="252"/>
      <c r="V3908" s="252"/>
      <c r="W3908" s="253"/>
      <c r="X3908" s="313">
        <f t="shared" ref="X3908:X3939" si="1134">T3908-U3908-V3908-W3908</f>
        <v>0</v>
      </c>
    </row>
    <row r="3909" spans="2:24" ht="31.8" hidden="1" thickBot="1">
      <c r="B3909" s="140"/>
      <c r="C3909" s="137">
        <v>1091</v>
      </c>
      <c r="D3909" s="145" t="s">
        <v>224</v>
      </c>
      <c r="E3909" s="702"/>
      <c r="F3909" s="449"/>
      <c r="G3909" s="245"/>
      <c r="H3909" s="245"/>
      <c r="I3909" s="476">
        <f t="shared" si="1128"/>
        <v>0</v>
      </c>
      <c r="J3909" s="243" t="str">
        <f t="shared" si="1133"/>
        <v/>
      </c>
      <c r="K3909" s="244"/>
      <c r="L3909" s="423"/>
      <c r="M3909" s="252"/>
      <c r="N3909" s="315">
        <f t="shared" si="1129"/>
        <v>0</v>
      </c>
      <c r="O3909" s="424">
        <f t="shared" si="1130"/>
        <v>0</v>
      </c>
      <c r="P3909" s="244"/>
      <c r="Q3909" s="423"/>
      <c r="R3909" s="252"/>
      <c r="S3909" s="429">
        <f>+IF(+(L3909+M3909)&gt;=I3909,+M3909,+(+I3909-L3909))</f>
        <v>0</v>
      </c>
      <c r="T3909" s="315">
        <f>Q3909+R3909-S3909</f>
        <v>0</v>
      </c>
      <c r="U3909" s="252"/>
      <c r="V3909" s="252"/>
      <c r="W3909" s="253"/>
      <c r="X3909" s="313">
        <f t="shared" si="1134"/>
        <v>0</v>
      </c>
    </row>
    <row r="3910" spans="2:24" ht="18.600000000000001" hidden="1" thickBot="1">
      <c r="B3910" s="136"/>
      <c r="C3910" s="137">
        <v>1092</v>
      </c>
      <c r="D3910" s="145" t="s">
        <v>351</v>
      </c>
      <c r="E3910" s="702"/>
      <c r="F3910" s="449"/>
      <c r="G3910" s="245"/>
      <c r="H3910" s="245"/>
      <c r="I3910" s="476">
        <f t="shared" si="1128"/>
        <v>0</v>
      </c>
      <c r="J3910" s="243" t="str">
        <f t="shared" si="1133"/>
        <v/>
      </c>
      <c r="K3910" s="244"/>
      <c r="L3910" s="423"/>
      <c r="M3910" s="252"/>
      <c r="N3910" s="315">
        <f t="shared" si="1129"/>
        <v>0</v>
      </c>
      <c r="O3910" s="424">
        <f t="shared" si="1130"/>
        <v>0</v>
      </c>
      <c r="P3910" s="244"/>
      <c r="Q3910" s="661"/>
      <c r="R3910" s="665"/>
      <c r="S3910" s="665"/>
      <c r="T3910" s="665"/>
      <c r="U3910" s="665"/>
      <c r="V3910" s="665"/>
      <c r="W3910" s="709"/>
      <c r="X3910" s="313">
        <f t="shared" si="1134"/>
        <v>0</v>
      </c>
    </row>
    <row r="3911" spans="2:24" ht="18.600000000000001" hidden="1" thickBot="1">
      <c r="B3911" s="136"/>
      <c r="C3911" s="142">
        <v>1098</v>
      </c>
      <c r="D3911" s="146" t="s">
        <v>225</v>
      </c>
      <c r="E3911" s="702"/>
      <c r="F3911" s="449"/>
      <c r="G3911" s="245"/>
      <c r="H3911" s="245"/>
      <c r="I3911" s="476">
        <f t="shared" si="1128"/>
        <v>0</v>
      </c>
      <c r="J3911" s="243" t="str">
        <f t="shared" si="1133"/>
        <v/>
      </c>
      <c r="K3911" s="244"/>
      <c r="L3911" s="423"/>
      <c r="M3911" s="252"/>
      <c r="N3911" s="315">
        <f t="shared" si="1129"/>
        <v>0</v>
      </c>
      <c r="O3911" s="424">
        <f t="shared" si="1130"/>
        <v>0</v>
      </c>
      <c r="P3911" s="244"/>
      <c r="Q3911" s="423"/>
      <c r="R3911" s="252"/>
      <c r="S3911" s="429">
        <f>+IF(+(L3911+M3911)&gt;=I3911,+M3911,+(+I3911-L3911))</f>
        <v>0</v>
      </c>
      <c r="T3911" s="315">
        <f>Q3911+R3911-S3911</f>
        <v>0</v>
      </c>
      <c r="U3911" s="252"/>
      <c r="V3911" s="252"/>
      <c r="W3911" s="253"/>
      <c r="X3911" s="313">
        <f t="shared" si="1134"/>
        <v>0</v>
      </c>
    </row>
    <row r="3912" spans="2:24" ht="18.600000000000001" hidden="1" thickBot="1">
      <c r="B3912" s="684">
        <v>1900</v>
      </c>
      <c r="C3912" s="946" t="s">
        <v>285</v>
      </c>
      <c r="D3912" s="946"/>
      <c r="E3912" s="685"/>
      <c r="F3912" s="686">
        <f>SUM(F3913:F3915)</f>
        <v>0</v>
      </c>
      <c r="G3912" s="687">
        <f>SUM(G3913:G3915)</f>
        <v>0</v>
      </c>
      <c r="H3912" s="687">
        <f>SUM(H3913:H3915)</f>
        <v>0</v>
      </c>
      <c r="I3912" s="687">
        <f>SUM(I3913:I3915)</f>
        <v>0</v>
      </c>
      <c r="J3912" s="243" t="str">
        <f t="shared" si="1133"/>
        <v/>
      </c>
      <c r="K3912" s="244"/>
      <c r="L3912" s="316">
        <f>SUM(L3913:L3915)</f>
        <v>0</v>
      </c>
      <c r="M3912" s="317">
        <f>SUM(M3913:M3915)</f>
        <v>0</v>
      </c>
      <c r="N3912" s="425">
        <f>SUM(N3913:N3915)</f>
        <v>0</v>
      </c>
      <c r="O3912" s="426">
        <f>SUM(O3913:O3915)</f>
        <v>0</v>
      </c>
      <c r="P3912" s="244"/>
      <c r="Q3912" s="663"/>
      <c r="R3912" s="664"/>
      <c r="S3912" s="664"/>
      <c r="T3912" s="664"/>
      <c r="U3912" s="664"/>
      <c r="V3912" s="664"/>
      <c r="W3912" s="710"/>
      <c r="X3912" s="313">
        <f t="shared" si="1134"/>
        <v>0</v>
      </c>
    </row>
    <row r="3913" spans="2:24" ht="18.600000000000001" hidden="1" thickBot="1">
      <c r="B3913" s="136"/>
      <c r="C3913" s="144">
        <v>1901</v>
      </c>
      <c r="D3913" s="138" t="s">
        <v>286</v>
      </c>
      <c r="E3913" s="702"/>
      <c r="F3913" s="449"/>
      <c r="G3913" s="245"/>
      <c r="H3913" s="245"/>
      <c r="I3913" s="476">
        <f>F3913+G3913+H3913</f>
        <v>0</v>
      </c>
      <c r="J3913" s="243" t="str">
        <f t="shared" si="1133"/>
        <v/>
      </c>
      <c r="K3913" s="244"/>
      <c r="L3913" s="423"/>
      <c r="M3913" s="252"/>
      <c r="N3913" s="315">
        <f>I3913</f>
        <v>0</v>
      </c>
      <c r="O3913" s="424">
        <f>L3913+M3913-N3913</f>
        <v>0</v>
      </c>
      <c r="P3913" s="244"/>
      <c r="Q3913" s="661"/>
      <c r="R3913" s="665"/>
      <c r="S3913" s="665"/>
      <c r="T3913" s="665"/>
      <c r="U3913" s="665"/>
      <c r="V3913" s="665"/>
      <c r="W3913" s="709"/>
      <c r="X3913" s="313">
        <f t="shared" si="1134"/>
        <v>0</v>
      </c>
    </row>
    <row r="3914" spans="2:24" ht="18.600000000000001" hidden="1" thickBot="1">
      <c r="B3914" s="136"/>
      <c r="C3914" s="137">
        <v>1981</v>
      </c>
      <c r="D3914" s="139" t="s">
        <v>287</v>
      </c>
      <c r="E3914" s="702"/>
      <c r="F3914" s="449"/>
      <c r="G3914" s="245"/>
      <c r="H3914" s="245"/>
      <c r="I3914" s="476">
        <f>F3914+G3914+H3914</f>
        <v>0</v>
      </c>
      <c r="J3914" s="243" t="str">
        <f t="shared" si="1133"/>
        <v/>
      </c>
      <c r="K3914" s="244"/>
      <c r="L3914" s="423"/>
      <c r="M3914" s="252"/>
      <c r="N3914" s="315">
        <f>I3914</f>
        <v>0</v>
      </c>
      <c r="O3914" s="424">
        <f>L3914+M3914-N3914</f>
        <v>0</v>
      </c>
      <c r="P3914" s="244"/>
      <c r="Q3914" s="661"/>
      <c r="R3914" s="665"/>
      <c r="S3914" s="665"/>
      <c r="T3914" s="665"/>
      <c r="U3914" s="665"/>
      <c r="V3914" s="665"/>
      <c r="W3914" s="709"/>
      <c r="X3914" s="313">
        <f t="shared" si="1134"/>
        <v>0</v>
      </c>
    </row>
    <row r="3915" spans="2:24" ht="18.600000000000001" hidden="1" thickBot="1">
      <c r="B3915" s="136"/>
      <c r="C3915" s="142">
        <v>1991</v>
      </c>
      <c r="D3915" s="141" t="s">
        <v>288</v>
      </c>
      <c r="E3915" s="702"/>
      <c r="F3915" s="449"/>
      <c r="G3915" s="245"/>
      <c r="H3915" s="245"/>
      <c r="I3915" s="476">
        <f>F3915+G3915+H3915</f>
        <v>0</v>
      </c>
      <c r="J3915" s="243" t="str">
        <f t="shared" si="1133"/>
        <v/>
      </c>
      <c r="K3915" s="244"/>
      <c r="L3915" s="423"/>
      <c r="M3915" s="252"/>
      <c r="N3915" s="315">
        <f>I3915</f>
        <v>0</v>
      </c>
      <c r="O3915" s="424">
        <f>L3915+M3915-N3915</f>
        <v>0</v>
      </c>
      <c r="P3915" s="244"/>
      <c r="Q3915" s="661"/>
      <c r="R3915" s="665"/>
      <c r="S3915" s="665"/>
      <c r="T3915" s="665"/>
      <c r="U3915" s="665"/>
      <c r="V3915" s="665"/>
      <c r="W3915" s="709"/>
      <c r="X3915" s="313">
        <f t="shared" si="1134"/>
        <v>0</v>
      </c>
    </row>
    <row r="3916" spans="2:24" ht="18.600000000000001" hidden="1" thickBot="1">
      <c r="B3916" s="684">
        <v>2100</v>
      </c>
      <c r="C3916" s="946" t="s">
        <v>1066</v>
      </c>
      <c r="D3916" s="946"/>
      <c r="E3916" s="685"/>
      <c r="F3916" s="686">
        <f>SUM(F3917:F3921)</f>
        <v>0</v>
      </c>
      <c r="G3916" s="687">
        <f>SUM(G3917:G3921)</f>
        <v>0</v>
      </c>
      <c r="H3916" s="687">
        <f>SUM(H3917:H3921)</f>
        <v>0</v>
      </c>
      <c r="I3916" s="687">
        <f>SUM(I3917:I3921)</f>
        <v>0</v>
      </c>
      <c r="J3916" s="243" t="str">
        <f t="shared" si="1133"/>
        <v/>
      </c>
      <c r="K3916" s="244"/>
      <c r="L3916" s="316">
        <f>SUM(L3917:L3921)</f>
        <v>0</v>
      </c>
      <c r="M3916" s="317">
        <f>SUM(M3917:M3921)</f>
        <v>0</v>
      </c>
      <c r="N3916" s="425">
        <f>SUM(N3917:N3921)</f>
        <v>0</v>
      </c>
      <c r="O3916" s="426">
        <f>SUM(O3917:O3921)</f>
        <v>0</v>
      </c>
      <c r="P3916" s="244"/>
      <c r="Q3916" s="663"/>
      <c r="R3916" s="664"/>
      <c r="S3916" s="664"/>
      <c r="T3916" s="664"/>
      <c r="U3916" s="664"/>
      <c r="V3916" s="664"/>
      <c r="W3916" s="710"/>
      <c r="X3916" s="313">
        <f t="shared" si="1134"/>
        <v>0</v>
      </c>
    </row>
    <row r="3917" spans="2:24" ht="18.600000000000001" hidden="1" thickBot="1">
      <c r="B3917" s="136"/>
      <c r="C3917" s="144">
        <v>2110</v>
      </c>
      <c r="D3917" s="147" t="s">
        <v>226</v>
      </c>
      <c r="E3917" s="702"/>
      <c r="F3917" s="449"/>
      <c r="G3917" s="245"/>
      <c r="H3917" s="245"/>
      <c r="I3917" s="476">
        <f>F3917+G3917+H3917</f>
        <v>0</v>
      </c>
      <c r="J3917" s="243" t="str">
        <f t="shared" si="1133"/>
        <v/>
      </c>
      <c r="K3917" s="244"/>
      <c r="L3917" s="423"/>
      <c r="M3917" s="252"/>
      <c r="N3917" s="315">
        <f>I3917</f>
        <v>0</v>
      </c>
      <c r="O3917" s="424">
        <f>L3917+M3917-N3917</f>
        <v>0</v>
      </c>
      <c r="P3917" s="244"/>
      <c r="Q3917" s="661"/>
      <c r="R3917" s="665"/>
      <c r="S3917" s="665"/>
      <c r="T3917" s="665"/>
      <c r="U3917" s="665"/>
      <c r="V3917" s="665"/>
      <c r="W3917" s="709"/>
      <c r="X3917" s="313">
        <f t="shared" si="1134"/>
        <v>0</v>
      </c>
    </row>
    <row r="3918" spans="2:24" ht="18.600000000000001" hidden="1" thickBot="1">
      <c r="B3918" s="171"/>
      <c r="C3918" s="137">
        <v>2120</v>
      </c>
      <c r="D3918" s="159" t="s">
        <v>227</v>
      </c>
      <c r="E3918" s="702"/>
      <c r="F3918" s="449"/>
      <c r="G3918" s="245"/>
      <c r="H3918" s="245"/>
      <c r="I3918" s="476">
        <f>F3918+G3918+H3918</f>
        <v>0</v>
      </c>
      <c r="J3918" s="243" t="str">
        <f t="shared" si="1133"/>
        <v/>
      </c>
      <c r="K3918" s="244"/>
      <c r="L3918" s="423"/>
      <c r="M3918" s="252"/>
      <c r="N3918" s="315">
        <f>I3918</f>
        <v>0</v>
      </c>
      <c r="O3918" s="424">
        <f>L3918+M3918-N3918</f>
        <v>0</v>
      </c>
      <c r="P3918" s="244"/>
      <c r="Q3918" s="661"/>
      <c r="R3918" s="665"/>
      <c r="S3918" s="665"/>
      <c r="T3918" s="665"/>
      <c r="U3918" s="665"/>
      <c r="V3918" s="665"/>
      <c r="W3918" s="709"/>
      <c r="X3918" s="313">
        <f t="shared" si="1134"/>
        <v>0</v>
      </c>
    </row>
    <row r="3919" spans="2:24" ht="18.600000000000001" hidden="1" thickBot="1">
      <c r="B3919" s="171"/>
      <c r="C3919" s="137">
        <v>2125</v>
      </c>
      <c r="D3919" s="156" t="s">
        <v>1059</v>
      </c>
      <c r="E3919" s="702"/>
      <c r="F3919" s="592">
        <v>0</v>
      </c>
      <c r="G3919" s="592">
        <v>0</v>
      </c>
      <c r="H3919" s="592">
        <v>0</v>
      </c>
      <c r="I3919" s="476">
        <f>F3919+G3919+H3919</f>
        <v>0</v>
      </c>
      <c r="J3919" s="243" t="str">
        <f t="shared" si="1133"/>
        <v/>
      </c>
      <c r="K3919" s="244"/>
      <c r="L3919" s="423"/>
      <c r="M3919" s="252"/>
      <c r="N3919" s="315">
        <f>I3919</f>
        <v>0</v>
      </c>
      <c r="O3919" s="424">
        <f>L3919+M3919-N3919</f>
        <v>0</v>
      </c>
      <c r="P3919" s="244"/>
      <c r="Q3919" s="661"/>
      <c r="R3919" s="665"/>
      <c r="S3919" s="665"/>
      <c r="T3919" s="665"/>
      <c r="U3919" s="665"/>
      <c r="V3919" s="665"/>
      <c r="W3919" s="709"/>
      <c r="X3919" s="313">
        <f t="shared" si="1134"/>
        <v>0</v>
      </c>
    </row>
    <row r="3920" spans="2:24" ht="18.600000000000001" hidden="1" thickBot="1">
      <c r="B3920" s="143"/>
      <c r="C3920" s="137">
        <v>2140</v>
      </c>
      <c r="D3920" s="159" t="s">
        <v>229</v>
      </c>
      <c r="E3920" s="702"/>
      <c r="F3920" s="592">
        <v>0</v>
      </c>
      <c r="G3920" s="592">
        <v>0</v>
      </c>
      <c r="H3920" s="592">
        <v>0</v>
      </c>
      <c r="I3920" s="476">
        <f>F3920+G3920+H3920</f>
        <v>0</v>
      </c>
      <c r="J3920" s="243" t="str">
        <f t="shared" si="1133"/>
        <v/>
      </c>
      <c r="K3920" s="244"/>
      <c r="L3920" s="423"/>
      <c r="M3920" s="252"/>
      <c r="N3920" s="315">
        <f>I3920</f>
        <v>0</v>
      </c>
      <c r="O3920" s="424">
        <f>L3920+M3920-N3920</f>
        <v>0</v>
      </c>
      <c r="P3920" s="244"/>
      <c r="Q3920" s="661"/>
      <c r="R3920" s="665"/>
      <c r="S3920" s="665"/>
      <c r="T3920" s="665"/>
      <c r="U3920" s="665"/>
      <c r="V3920" s="665"/>
      <c r="W3920" s="709"/>
      <c r="X3920" s="313">
        <f t="shared" si="1134"/>
        <v>0</v>
      </c>
    </row>
    <row r="3921" spans="2:24" ht="18.600000000000001" hidden="1" thickBot="1">
      <c r="B3921" s="136"/>
      <c r="C3921" s="142">
        <v>2190</v>
      </c>
      <c r="D3921" s="491" t="s">
        <v>230</v>
      </c>
      <c r="E3921" s="702"/>
      <c r="F3921" s="449"/>
      <c r="G3921" s="245"/>
      <c r="H3921" s="245"/>
      <c r="I3921" s="476">
        <f>F3921+G3921+H3921</f>
        <v>0</v>
      </c>
      <c r="J3921" s="243" t="str">
        <f t="shared" si="1133"/>
        <v/>
      </c>
      <c r="K3921" s="244"/>
      <c r="L3921" s="423"/>
      <c r="M3921" s="252"/>
      <c r="N3921" s="315">
        <f>I3921</f>
        <v>0</v>
      </c>
      <c r="O3921" s="424">
        <f>L3921+M3921-N3921</f>
        <v>0</v>
      </c>
      <c r="P3921" s="244"/>
      <c r="Q3921" s="661"/>
      <c r="R3921" s="665"/>
      <c r="S3921" s="665"/>
      <c r="T3921" s="665"/>
      <c r="U3921" s="665"/>
      <c r="V3921" s="665"/>
      <c r="W3921" s="709"/>
      <c r="X3921" s="313">
        <f t="shared" si="1134"/>
        <v>0</v>
      </c>
    </row>
    <row r="3922" spans="2:24" ht="18.600000000000001" thickBot="1">
      <c r="B3922" s="684">
        <v>2200</v>
      </c>
      <c r="C3922" s="946" t="s">
        <v>231</v>
      </c>
      <c r="D3922" s="946"/>
      <c r="E3922" s="685"/>
      <c r="F3922" s="686">
        <f>SUM(F3923:F3924)</f>
        <v>0</v>
      </c>
      <c r="G3922" s="687">
        <f>SUM(G3923:G3924)</f>
        <v>7000</v>
      </c>
      <c r="H3922" s="687">
        <f>SUM(H3923:H3924)</f>
        <v>0</v>
      </c>
      <c r="I3922" s="687">
        <f>SUM(I3923:I3924)</f>
        <v>7000</v>
      </c>
      <c r="J3922" s="243">
        <f t="shared" si="1133"/>
        <v>1</v>
      </c>
      <c r="K3922" s="244"/>
      <c r="L3922" s="316">
        <f>SUM(L3923:L3924)</f>
        <v>0</v>
      </c>
      <c r="M3922" s="317">
        <f>SUM(M3923:M3924)</f>
        <v>0</v>
      </c>
      <c r="N3922" s="425">
        <f>SUM(N3923:N3924)</f>
        <v>7000</v>
      </c>
      <c r="O3922" s="426">
        <f>SUM(O3923:O3924)</f>
        <v>-7000</v>
      </c>
      <c r="P3922" s="244"/>
      <c r="Q3922" s="663"/>
      <c r="R3922" s="664"/>
      <c r="S3922" s="664"/>
      <c r="T3922" s="664"/>
      <c r="U3922" s="664"/>
      <c r="V3922" s="664"/>
      <c r="W3922" s="710"/>
      <c r="X3922" s="313">
        <f t="shared" si="1134"/>
        <v>0</v>
      </c>
    </row>
    <row r="3923" spans="2:24" ht="18.600000000000001" hidden="1" thickBot="1">
      <c r="B3923" s="136"/>
      <c r="C3923" s="137">
        <v>2221</v>
      </c>
      <c r="D3923" s="139" t="s">
        <v>1439</v>
      </c>
      <c r="E3923" s="702"/>
      <c r="F3923" s="449"/>
      <c r="G3923" s="245"/>
      <c r="H3923" s="245"/>
      <c r="I3923" s="476">
        <f>F3923+G3923+H3923</f>
        <v>0</v>
      </c>
      <c r="J3923" s="243" t="str">
        <f t="shared" si="1133"/>
        <v/>
      </c>
      <c r="K3923" s="244"/>
      <c r="L3923" s="423"/>
      <c r="M3923" s="252"/>
      <c r="N3923" s="315">
        <f t="shared" ref="N3923:N3931" si="1135">I3923</f>
        <v>0</v>
      </c>
      <c r="O3923" s="424">
        <f t="shared" ref="O3923:O3931" si="1136">L3923+M3923-N3923</f>
        <v>0</v>
      </c>
      <c r="P3923" s="244"/>
      <c r="Q3923" s="661"/>
      <c r="R3923" s="665"/>
      <c r="S3923" s="665"/>
      <c r="T3923" s="665"/>
      <c r="U3923" s="665"/>
      <c r="V3923" s="665"/>
      <c r="W3923" s="709"/>
      <c r="X3923" s="313">
        <f t="shared" si="1134"/>
        <v>0</v>
      </c>
    </row>
    <row r="3924" spans="2:24" ht="18.600000000000001" thickBot="1">
      <c r="B3924" s="136"/>
      <c r="C3924" s="142">
        <v>2224</v>
      </c>
      <c r="D3924" s="141" t="s">
        <v>232</v>
      </c>
      <c r="E3924" s="702"/>
      <c r="F3924" s="449"/>
      <c r="G3924" s="245">
        <v>7000</v>
      </c>
      <c r="H3924" s="245"/>
      <c r="I3924" s="476">
        <f>F3924+G3924+H3924</f>
        <v>7000</v>
      </c>
      <c r="J3924" s="243">
        <f t="shared" si="1133"/>
        <v>1</v>
      </c>
      <c r="K3924" s="244"/>
      <c r="L3924" s="423"/>
      <c r="M3924" s="252"/>
      <c r="N3924" s="315">
        <f t="shared" si="1135"/>
        <v>7000</v>
      </c>
      <c r="O3924" s="424">
        <f t="shared" si="1136"/>
        <v>-7000</v>
      </c>
      <c r="P3924" s="244"/>
      <c r="Q3924" s="661"/>
      <c r="R3924" s="665"/>
      <c r="S3924" s="665"/>
      <c r="T3924" s="665"/>
      <c r="U3924" s="665"/>
      <c r="V3924" s="665"/>
      <c r="W3924" s="709"/>
      <c r="X3924" s="313">
        <f t="shared" si="1134"/>
        <v>0</v>
      </c>
    </row>
    <row r="3925" spans="2:24" ht="18.600000000000001" hidden="1" thickBot="1">
      <c r="B3925" s="684">
        <v>2500</v>
      </c>
      <c r="C3925" s="949" t="s">
        <v>233</v>
      </c>
      <c r="D3925" s="949"/>
      <c r="E3925" s="685"/>
      <c r="F3925" s="688"/>
      <c r="G3925" s="689"/>
      <c r="H3925" s="689"/>
      <c r="I3925" s="690">
        <f>F3925+G3925+H3925</f>
        <v>0</v>
      </c>
      <c r="J3925" s="243" t="str">
        <f t="shared" si="1133"/>
        <v/>
      </c>
      <c r="K3925" s="244"/>
      <c r="L3925" s="428"/>
      <c r="M3925" s="254"/>
      <c r="N3925" s="315">
        <f t="shared" si="1135"/>
        <v>0</v>
      </c>
      <c r="O3925" s="424">
        <f t="shared" si="1136"/>
        <v>0</v>
      </c>
      <c r="P3925" s="244"/>
      <c r="Q3925" s="663"/>
      <c r="R3925" s="664"/>
      <c r="S3925" s="665"/>
      <c r="T3925" s="665"/>
      <c r="U3925" s="664"/>
      <c r="V3925" s="665"/>
      <c r="W3925" s="709"/>
      <c r="X3925" s="313">
        <f t="shared" si="1134"/>
        <v>0</v>
      </c>
    </row>
    <row r="3926" spans="2:24" ht="18.600000000000001" hidden="1" thickBot="1">
      <c r="B3926" s="684">
        <v>2600</v>
      </c>
      <c r="C3926" s="952" t="s">
        <v>234</v>
      </c>
      <c r="D3926" s="962"/>
      <c r="E3926" s="685"/>
      <c r="F3926" s="688"/>
      <c r="G3926" s="689"/>
      <c r="H3926" s="689"/>
      <c r="I3926" s="690">
        <f>F3926+G3926+H3926</f>
        <v>0</v>
      </c>
      <c r="J3926" s="243" t="str">
        <f t="shared" si="1133"/>
        <v/>
      </c>
      <c r="K3926" s="244"/>
      <c r="L3926" s="428"/>
      <c r="M3926" s="254"/>
      <c r="N3926" s="315">
        <f t="shared" si="1135"/>
        <v>0</v>
      </c>
      <c r="O3926" s="424">
        <f t="shared" si="1136"/>
        <v>0</v>
      </c>
      <c r="P3926" s="244"/>
      <c r="Q3926" s="663"/>
      <c r="R3926" s="664"/>
      <c r="S3926" s="665"/>
      <c r="T3926" s="665"/>
      <c r="U3926" s="664"/>
      <c r="V3926" s="665"/>
      <c r="W3926" s="709"/>
      <c r="X3926" s="313">
        <f t="shared" si="1134"/>
        <v>0</v>
      </c>
    </row>
    <row r="3927" spans="2:24" ht="18.600000000000001" hidden="1" thickBot="1">
      <c r="B3927" s="684">
        <v>2700</v>
      </c>
      <c r="C3927" s="952" t="s">
        <v>235</v>
      </c>
      <c r="D3927" s="962"/>
      <c r="E3927" s="685"/>
      <c r="F3927" s="688"/>
      <c r="G3927" s="689"/>
      <c r="H3927" s="689"/>
      <c r="I3927" s="690">
        <f>F3927+G3927+H3927</f>
        <v>0</v>
      </c>
      <c r="J3927" s="243" t="str">
        <f t="shared" si="1133"/>
        <v/>
      </c>
      <c r="K3927" s="244"/>
      <c r="L3927" s="428"/>
      <c r="M3927" s="254"/>
      <c r="N3927" s="315">
        <f t="shared" si="1135"/>
        <v>0</v>
      </c>
      <c r="O3927" s="424">
        <f t="shared" si="1136"/>
        <v>0</v>
      </c>
      <c r="P3927" s="244"/>
      <c r="Q3927" s="663"/>
      <c r="R3927" s="664"/>
      <c r="S3927" s="665"/>
      <c r="T3927" s="665"/>
      <c r="U3927" s="664"/>
      <c r="V3927" s="665"/>
      <c r="W3927" s="709"/>
      <c r="X3927" s="313">
        <f t="shared" si="1134"/>
        <v>0</v>
      </c>
    </row>
    <row r="3928" spans="2:24" ht="18.600000000000001" hidden="1" thickBot="1">
      <c r="B3928" s="684">
        <v>2800</v>
      </c>
      <c r="C3928" s="952" t="s">
        <v>1681</v>
      </c>
      <c r="D3928" s="962"/>
      <c r="E3928" s="685"/>
      <c r="F3928" s="686">
        <f>SUM(F3929:F3931)</f>
        <v>0</v>
      </c>
      <c r="G3928" s="687">
        <f>SUM(G3929:G3931)</f>
        <v>0</v>
      </c>
      <c r="H3928" s="687">
        <f>SUM(H3929:H3931)</f>
        <v>0</v>
      </c>
      <c r="I3928" s="687">
        <f>SUM(I3929:I3931)</f>
        <v>0</v>
      </c>
      <c r="J3928" s="243" t="str">
        <f t="shared" si="1133"/>
        <v/>
      </c>
      <c r="K3928" s="244"/>
      <c r="L3928" s="428"/>
      <c r="M3928" s="254"/>
      <c r="N3928" s="315">
        <f t="shared" si="1135"/>
        <v>0</v>
      </c>
      <c r="O3928" s="424">
        <f t="shared" si="1136"/>
        <v>0</v>
      </c>
      <c r="P3928" s="244"/>
      <c r="Q3928" s="663"/>
      <c r="R3928" s="664"/>
      <c r="S3928" s="665"/>
      <c r="T3928" s="665"/>
      <c r="U3928" s="664"/>
      <c r="V3928" s="665"/>
      <c r="W3928" s="709"/>
      <c r="X3928" s="313">
        <f t="shared" si="1134"/>
        <v>0</v>
      </c>
    </row>
    <row r="3929" spans="2:24" ht="18.600000000000001" hidden="1" thickBot="1">
      <c r="B3929" s="136"/>
      <c r="C3929" s="144">
        <v>2810</v>
      </c>
      <c r="D3929" s="138" t="s">
        <v>1880</v>
      </c>
      <c r="E3929" s="702"/>
      <c r="F3929" s="449"/>
      <c r="G3929" s="245"/>
      <c r="H3929" s="245"/>
      <c r="I3929" s="476"/>
      <c r="J3929" s="243" t="str">
        <f t="shared" si="1133"/>
        <v/>
      </c>
      <c r="K3929" s="244"/>
      <c r="L3929" s="423"/>
      <c r="M3929" s="252"/>
      <c r="N3929" s="315">
        <f t="shared" si="1135"/>
        <v>0</v>
      </c>
      <c r="O3929" s="424">
        <f t="shared" si="1136"/>
        <v>0</v>
      </c>
      <c r="P3929" s="244"/>
      <c r="Q3929" s="661"/>
      <c r="R3929" s="665"/>
      <c r="S3929" s="665"/>
      <c r="T3929" s="665"/>
      <c r="U3929" s="665"/>
      <c r="V3929" s="665"/>
      <c r="W3929" s="709"/>
      <c r="X3929" s="313">
        <f t="shared" si="1134"/>
        <v>0</v>
      </c>
    </row>
    <row r="3930" spans="2:24" ht="18.600000000000001" hidden="1" thickBot="1">
      <c r="B3930" s="136"/>
      <c r="C3930" s="137">
        <v>2820</v>
      </c>
      <c r="D3930" s="139" t="s">
        <v>1881</v>
      </c>
      <c r="E3930" s="702"/>
      <c r="F3930" s="449"/>
      <c r="G3930" s="245"/>
      <c r="H3930" s="245"/>
      <c r="I3930" s="476">
        <f>F3930+G3930+H3930</f>
        <v>0</v>
      </c>
      <c r="J3930" s="243" t="str">
        <f t="shared" si="1133"/>
        <v/>
      </c>
      <c r="K3930" s="244"/>
      <c r="L3930" s="423"/>
      <c r="M3930" s="252"/>
      <c r="N3930" s="315">
        <f t="shared" si="1135"/>
        <v>0</v>
      </c>
      <c r="O3930" s="424">
        <f t="shared" si="1136"/>
        <v>0</v>
      </c>
      <c r="P3930" s="244"/>
      <c r="Q3930" s="661"/>
      <c r="R3930" s="665"/>
      <c r="S3930" s="665"/>
      <c r="T3930" s="665"/>
      <c r="U3930" s="665"/>
      <c r="V3930" s="665"/>
      <c r="W3930" s="709"/>
      <c r="X3930" s="313">
        <f t="shared" si="1134"/>
        <v>0</v>
      </c>
    </row>
    <row r="3931" spans="2:24" ht="31.8" hidden="1" thickBot="1">
      <c r="B3931" s="136"/>
      <c r="C3931" s="142">
        <v>2890</v>
      </c>
      <c r="D3931" s="141" t="s">
        <v>1882</v>
      </c>
      <c r="E3931" s="702"/>
      <c r="F3931" s="449"/>
      <c r="G3931" s="245"/>
      <c r="H3931" s="245"/>
      <c r="I3931" s="476">
        <f>F3931+G3931+H3931</f>
        <v>0</v>
      </c>
      <c r="J3931" s="243" t="str">
        <f t="shared" si="1133"/>
        <v/>
      </c>
      <c r="K3931" s="244"/>
      <c r="L3931" s="423"/>
      <c r="M3931" s="252"/>
      <c r="N3931" s="315">
        <f t="shared" si="1135"/>
        <v>0</v>
      </c>
      <c r="O3931" s="424">
        <f t="shared" si="1136"/>
        <v>0</v>
      </c>
      <c r="P3931" s="244"/>
      <c r="Q3931" s="661"/>
      <c r="R3931" s="665"/>
      <c r="S3931" s="665"/>
      <c r="T3931" s="665"/>
      <c r="U3931" s="665"/>
      <c r="V3931" s="665"/>
      <c r="W3931" s="709"/>
      <c r="X3931" s="313">
        <f t="shared" si="1134"/>
        <v>0</v>
      </c>
    </row>
    <row r="3932" spans="2:24" ht="18.600000000000001" hidden="1" thickBot="1">
      <c r="B3932" s="684">
        <v>2900</v>
      </c>
      <c r="C3932" s="948" t="s">
        <v>236</v>
      </c>
      <c r="D3932" s="966"/>
      <c r="E3932" s="685"/>
      <c r="F3932" s="686">
        <f>SUM(F3933:F3940)</f>
        <v>0</v>
      </c>
      <c r="G3932" s="687">
        <f>SUM(G3933:G3940)</f>
        <v>0</v>
      </c>
      <c r="H3932" s="687">
        <f>SUM(H3933:H3940)</f>
        <v>0</v>
      </c>
      <c r="I3932" s="687">
        <f>SUM(I3933:I3940)</f>
        <v>0</v>
      </c>
      <c r="J3932" s="243" t="str">
        <f t="shared" si="1133"/>
        <v/>
      </c>
      <c r="K3932" s="244"/>
      <c r="L3932" s="316">
        <f>SUM(L3933:L3940)</f>
        <v>0</v>
      </c>
      <c r="M3932" s="317">
        <f>SUM(M3933:M3940)</f>
        <v>0</v>
      </c>
      <c r="N3932" s="425">
        <f>SUM(N3933:N3940)</f>
        <v>0</v>
      </c>
      <c r="O3932" s="426">
        <f>SUM(O3933:O3940)</f>
        <v>0</v>
      </c>
      <c r="P3932" s="244"/>
      <c r="Q3932" s="663"/>
      <c r="R3932" s="664"/>
      <c r="S3932" s="664"/>
      <c r="T3932" s="664"/>
      <c r="U3932" s="664"/>
      <c r="V3932" s="664"/>
      <c r="W3932" s="710"/>
      <c r="X3932" s="313">
        <f t="shared" si="1134"/>
        <v>0</v>
      </c>
    </row>
    <row r="3933" spans="2:24" ht="18.600000000000001" hidden="1" thickBot="1">
      <c r="B3933" s="172"/>
      <c r="C3933" s="144">
        <v>2910</v>
      </c>
      <c r="D3933" s="319" t="s">
        <v>1718</v>
      </c>
      <c r="E3933" s="702"/>
      <c r="F3933" s="449"/>
      <c r="G3933" s="245"/>
      <c r="H3933" s="245"/>
      <c r="I3933" s="476">
        <f t="shared" ref="I3933:I3940" si="1137">F3933+G3933+H3933</f>
        <v>0</v>
      </c>
      <c r="J3933" s="243" t="str">
        <f t="shared" si="1133"/>
        <v/>
      </c>
      <c r="K3933" s="244"/>
      <c r="L3933" s="423"/>
      <c r="M3933" s="252"/>
      <c r="N3933" s="315">
        <f t="shared" ref="N3933:N3940" si="1138">I3933</f>
        <v>0</v>
      </c>
      <c r="O3933" s="424">
        <f t="shared" ref="O3933:O3940" si="1139">L3933+M3933-N3933</f>
        <v>0</v>
      </c>
      <c r="P3933" s="244"/>
      <c r="Q3933" s="661"/>
      <c r="R3933" s="665"/>
      <c r="S3933" s="665"/>
      <c r="T3933" s="665"/>
      <c r="U3933" s="665"/>
      <c r="V3933" s="665"/>
      <c r="W3933" s="709"/>
      <c r="X3933" s="313">
        <f t="shared" si="1134"/>
        <v>0</v>
      </c>
    </row>
    <row r="3934" spans="2:24" ht="18.600000000000001" hidden="1" thickBot="1">
      <c r="B3934" s="172"/>
      <c r="C3934" s="144">
        <v>2920</v>
      </c>
      <c r="D3934" s="319" t="s">
        <v>237</v>
      </c>
      <c r="E3934" s="702"/>
      <c r="F3934" s="449"/>
      <c r="G3934" s="245"/>
      <c r="H3934" s="245"/>
      <c r="I3934" s="476">
        <f t="shared" si="1137"/>
        <v>0</v>
      </c>
      <c r="J3934" s="243" t="str">
        <f t="shared" si="1133"/>
        <v/>
      </c>
      <c r="K3934" s="244"/>
      <c r="L3934" s="423"/>
      <c r="M3934" s="252"/>
      <c r="N3934" s="315">
        <f t="shared" si="1138"/>
        <v>0</v>
      </c>
      <c r="O3934" s="424">
        <f t="shared" si="1139"/>
        <v>0</v>
      </c>
      <c r="P3934" s="244"/>
      <c r="Q3934" s="661"/>
      <c r="R3934" s="665"/>
      <c r="S3934" s="665"/>
      <c r="T3934" s="665"/>
      <c r="U3934" s="665"/>
      <c r="V3934" s="665"/>
      <c r="W3934" s="709"/>
      <c r="X3934" s="313">
        <f t="shared" si="1134"/>
        <v>0</v>
      </c>
    </row>
    <row r="3935" spans="2:24" ht="33" hidden="1" thickBot="1">
      <c r="B3935" s="172"/>
      <c r="C3935" s="168">
        <v>2969</v>
      </c>
      <c r="D3935" s="320" t="s">
        <v>238</v>
      </c>
      <c r="E3935" s="702"/>
      <c r="F3935" s="449"/>
      <c r="G3935" s="245"/>
      <c r="H3935" s="245"/>
      <c r="I3935" s="476">
        <f t="shared" si="1137"/>
        <v>0</v>
      </c>
      <c r="J3935" s="243" t="str">
        <f t="shared" si="1133"/>
        <v/>
      </c>
      <c r="K3935" s="244"/>
      <c r="L3935" s="423"/>
      <c r="M3935" s="252"/>
      <c r="N3935" s="315">
        <f t="shared" si="1138"/>
        <v>0</v>
      </c>
      <c r="O3935" s="424">
        <f t="shared" si="1139"/>
        <v>0</v>
      </c>
      <c r="P3935" s="244"/>
      <c r="Q3935" s="661"/>
      <c r="R3935" s="665"/>
      <c r="S3935" s="665"/>
      <c r="T3935" s="665"/>
      <c r="U3935" s="665"/>
      <c r="V3935" s="665"/>
      <c r="W3935" s="709"/>
      <c r="X3935" s="313">
        <f t="shared" si="1134"/>
        <v>0</v>
      </c>
    </row>
    <row r="3936" spans="2:24" ht="33" hidden="1" thickBot="1">
      <c r="B3936" s="172"/>
      <c r="C3936" s="168">
        <v>2970</v>
      </c>
      <c r="D3936" s="320" t="s">
        <v>239</v>
      </c>
      <c r="E3936" s="702"/>
      <c r="F3936" s="449"/>
      <c r="G3936" s="245"/>
      <c r="H3936" s="245"/>
      <c r="I3936" s="476">
        <f t="shared" si="1137"/>
        <v>0</v>
      </c>
      <c r="J3936" s="243" t="str">
        <f t="shared" si="1133"/>
        <v/>
      </c>
      <c r="K3936" s="244"/>
      <c r="L3936" s="423"/>
      <c r="M3936" s="252"/>
      <c r="N3936" s="315">
        <f t="shared" si="1138"/>
        <v>0</v>
      </c>
      <c r="O3936" s="424">
        <f t="shared" si="1139"/>
        <v>0</v>
      </c>
      <c r="P3936" s="244"/>
      <c r="Q3936" s="661"/>
      <c r="R3936" s="665"/>
      <c r="S3936" s="665"/>
      <c r="T3936" s="665"/>
      <c r="U3936" s="665"/>
      <c r="V3936" s="665"/>
      <c r="W3936" s="709"/>
      <c r="X3936" s="313">
        <f t="shared" si="1134"/>
        <v>0</v>
      </c>
    </row>
    <row r="3937" spans="2:24" ht="18.600000000000001" hidden="1" thickBot="1">
      <c r="B3937" s="172"/>
      <c r="C3937" s="166">
        <v>2989</v>
      </c>
      <c r="D3937" s="321" t="s">
        <v>240</v>
      </c>
      <c r="E3937" s="702"/>
      <c r="F3937" s="449"/>
      <c r="G3937" s="245"/>
      <c r="H3937" s="245"/>
      <c r="I3937" s="476">
        <f t="shared" si="1137"/>
        <v>0</v>
      </c>
      <c r="J3937" s="243" t="str">
        <f t="shared" si="1133"/>
        <v/>
      </c>
      <c r="K3937" s="244"/>
      <c r="L3937" s="423"/>
      <c r="M3937" s="252"/>
      <c r="N3937" s="315">
        <f t="shared" si="1138"/>
        <v>0</v>
      </c>
      <c r="O3937" s="424">
        <f t="shared" si="1139"/>
        <v>0</v>
      </c>
      <c r="P3937" s="244"/>
      <c r="Q3937" s="661"/>
      <c r="R3937" s="665"/>
      <c r="S3937" s="665"/>
      <c r="T3937" s="665"/>
      <c r="U3937" s="665"/>
      <c r="V3937" s="665"/>
      <c r="W3937" s="709"/>
      <c r="X3937" s="313">
        <f t="shared" si="1134"/>
        <v>0</v>
      </c>
    </row>
    <row r="3938" spans="2:24" ht="33" hidden="1" thickBot="1">
      <c r="B3938" s="136"/>
      <c r="C3938" s="137">
        <v>2990</v>
      </c>
      <c r="D3938" s="322" t="s">
        <v>1699</v>
      </c>
      <c r="E3938" s="702"/>
      <c r="F3938" s="449"/>
      <c r="G3938" s="245"/>
      <c r="H3938" s="245"/>
      <c r="I3938" s="476">
        <f t="shared" si="1137"/>
        <v>0</v>
      </c>
      <c r="J3938" s="243" t="str">
        <f t="shared" si="1133"/>
        <v/>
      </c>
      <c r="K3938" s="244"/>
      <c r="L3938" s="423"/>
      <c r="M3938" s="252"/>
      <c r="N3938" s="315">
        <f t="shared" si="1138"/>
        <v>0</v>
      </c>
      <c r="O3938" s="424">
        <f t="shared" si="1139"/>
        <v>0</v>
      </c>
      <c r="P3938" s="244"/>
      <c r="Q3938" s="661"/>
      <c r="R3938" s="665"/>
      <c r="S3938" s="665"/>
      <c r="T3938" s="665"/>
      <c r="U3938" s="665"/>
      <c r="V3938" s="665"/>
      <c r="W3938" s="709"/>
      <c r="X3938" s="313">
        <f t="shared" si="1134"/>
        <v>0</v>
      </c>
    </row>
    <row r="3939" spans="2:24" ht="18.600000000000001" hidden="1" thickBot="1">
      <c r="B3939" s="136"/>
      <c r="C3939" s="137">
        <v>2991</v>
      </c>
      <c r="D3939" s="322" t="s">
        <v>241</v>
      </c>
      <c r="E3939" s="702"/>
      <c r="F3939" s="449"/>
      <c r="G3939" s="245"/>
      <c r="H3939" s="245"/>
      <c r="I3939" s="476">
        <f t="shared" si="1137"/>
        <v>0</v>
      </c>
      <c r="J3939" s="243" t="str">
        <f t="shared" si="1133"/>
        <v/>
      </c>
      <c r="K3939" s="244"/>
      <c r="L3939" s="423"/>
      <c r="M3939" s="252"/>
      <c r="N3939" s="315">
        <f t="shared" si="1138"/>
        <v>0</v>
      </c>
      <c r="O3939" s="424">
        <f t="shared" si="1139"/>
        <v>0</v>
      </c>
      <c r="P3939" s="244"/>
      <c r="Q3939" s="661"/>
      <c r="R3939" s="665"/>
      <c r="S3939" s="665"/>
      <c r="T3939" s="665"/>
      <c r="U3939" s="665"/>
      <c r="V3939" s="665"/>
      <c r="W3939" s="709"/>
      <c r="X3939" s="313">
        <f t="shared" si="1134"/>
        <v>0</v>
      </c>
    </row>
    <row r="3940" spans="2:24" ht="18.600000000000001" hidden="1" thickBot="1">
      <c r="B3940" s="136"/>
      <c r="C3940" s="142">
        <v>2992</v>
      </c>
      <c r="D3940" s="154" t="s">
        <v>242</v>
      </c>
      <c r="E3940" s="702"/>
      <c r="F3940" s="449"/>
      <c r="G3940" s="245"/>
      <c r="H3940" s="245"/>
      <c r="I3940" s="476">
        <f t="shared" si="1137"/>
        <v>0</v>
      </c>
      <c r="J3940" s="243" t="str">
        <f t="shared" ref="J3940:J3971" si="1140">(IF($E3940&lt;&gt;0,$J$2,IF($I3940&lt;&gt;0,$J$2,"")))</f>
        <v/>
      </c>
      <c r="K3940" s="244"/>
      <c r="L3940" s="423"/>
      <c r="M3940" s="252"/>
      <c r="N3940" s="315">
        <f t="shared" si="1138"/>
        <v>0</v>
      </c>
      <c r="O3940" s="424">
        <f t="shared" si="1139"/>
        <v>0</v>
      </c>
      <c r="P3940" s="244"/>
      <c r="Q3940" s="661"/>
      <c r="R3940" s="665"/>
      <c r="S3940" s="665"/>
      <c r="T3940" s="665"/>
      <c r="U3940" s="665"/>
      <c r="V3940" s="665"/>
      <c r="W3940" s="709"/>
      <c r="X3940" s="313">
        <f t="shared" ref="X3940:X3971" si="1141">T3940-U3940-V3940-W3940</f>
        <v>0</v>
      </c>
    </row>
    <row r="3941" spans="2:24" ht="18.600000000000001" hidden="1" thickBot="1">
      <c r="B3941" s="684">
        <v>3300</v>
      </c>
      <c r="C3941" s="948" t="s">
        <v>1738</v>
      </c>
      <c r="D3941" s="948"/>
      <c r="E3941" s="685"/>
      <c r="F3941" s="671">
        <v>0</v>
      </c>
      <c r="G3941" s="671">
        <v>0</v>
      </c>
      <c r="H3941" s="671">
        <v>0</v>
      </c>
      <c r="I3941" s="687">
        <f>SUM(I3942:I3946)</f>
        <v>0</v>
      </c>
      <c r="J3941" s="243" t="str">
        <f t="shared" si="1140"/>
        <v/>
      </c>
      <c r="K3941" s="244"/>
      <c r="L3941" s="663"/>
      <c r="M3941" s="664"/>
      <c r="N3941" s="664"/>
      <c r="O3941" s="710"/>
      <c r="P3941" s="244"/>
      <c r="Q3941" s="663"/>
      <c r="R3941" s="664"/>
      <c r="S3941" s="664"/>
      <c r="T3941" s="664"/>
      <c r="U3941" s="664"/>
      <c r="V3941" s="664"/>
      <c r="W3941" s="710"/>
      <c r="X3941" s="313">
        <f t="shared" si="1141"/>
        <v>0</v>
      </c>
    </row>
    <row r="3942" spans="2:24" ht="18.600000000000001" hidden="1" thickBot="1">
      <c r="B3942" s="143"/>
      <c r="C3942" s="144">
        <v>3301</v>
      </c>
      <c r="D3942" s="460" t="s">
        <v>243</v>
      </c>
      <c r="E3942" s="702"/>
      <c r="F3942" s="592">
        <v>0</v>
      </c>
      <c r="G3942" s="592">
        <v>0</v>
      </c>
      <c r="H3942" s="592">
        <v>0</v>
      </c>
      <c r="I3942" s="476">
        <f t="shared" ref="I3942:I3949" si="1142">F3942+G3942+H3942</f>
        <v>0</v>
      </c>
      <c r="J3942" s="243" t="str">
        <f t="shared" si="1140"/>
        <v/>
      </c>
      <c r="K3942" s="244"/>
      <c r="L3942" s="661"/>
      <c r="M3942" s="665"/>
      <c r="N3942" s="665"/>
      <c r="O3942" s="709"/>
      <c r="P3942" s="244"/>
      <c r="Q3942" s="661"/>
      <c r="R3942" s="665"/>
      <c r="S3942" s="665"/>
      <c r="T3942" s="665"/>
      <c r="U3942" s="665"/>
      <c r="V3942" s="665"/>
      <c r="W3942" s="709"/>
      <c r="X3942" s="313">
        <f t="shared" si="1141"/>
        <v>0</v>
      </c>
    </row>
    <row r="3943" spans="2:24" ht="18.600000000000001" hidden="1" thickBot="1">
      <c r="B3943" s="143"/>
      <c r="C3943" s="168">
        <v>3302</v>
      </c>
      <c r="D3943" s="461" t="s">
        <v>1060</v>
      </c>
      <c r="E3943" s="702"/>
      <c r="F3943" s="592">
        <v>0</v>
      </c>
      <c r="G3943" s="592">
        <v>0</v>
      </c>
      <c r="H3943" s="592">
        <v>0</v>
      </c>
      <c r="I3943" s="476">
        <f t="shared" si="1142"/>
        <v>0</v>
      </c>
      <c r="J3943" s="243" t="str">
        <f t="shared" si="1140"/>
        <v/>
      </c>
      <c r="K3943" s="244"/>
      <c r="L3943" s="661"/>
      <c r="M3943" s="665"/>
      <c r="N3943" s="665"/>
      <c r="O3943" s="709"/>
      <c r="P3943" s="244"/>
      <c r="Q3943" s="661"/>
      <c r="R3943" s="665"/>
      <c r="S3943" s="665"/>
      <c r="T3943" s="665"/>
      <c r="U3943" s="665"/>
      <c r="V3943" s="665"/>
      <c r="W3943" s="709"/>
      <c r="X3943" s="313">
        <f t="shared" si="1141"/>
        <v>0</v>
      </c>
    </row>
    <row r="3944" spans="2:24" ht="18.600000000000001" hidden="1" thickBot="1">
      <c r="B3944" s="143"/>
      <c r="C3944" s="166">
        <v>3304</v>
      </c>
      <c r="D3944" s="462" t="s">
        <v>245</v>
      </c>
      <c r="E3944" s="702"/>
      <c r="F3944" s="592">
        <v>0</v>
      </c>
      <c r="G3944" s="592">
        <v>0</v>
      </c>
      <c r="H3944" s="592">
        <v>0</v>
      </c>
      <c r="I3944" s="476">
        <f t="shared" si="1142"/>
        <v>0</v>
      </c>
      <c r="J3944" s="243" t="str">
        <f t="shared" si="1140"/>
        <v/>
      </c>
      <c r="K3944" s="244"/>
      <c r="L3944" s="661"/>
      <c r="M3944" s="665"/>
      <c r="N3944" s="665"/>
      <c r="O3944" s="709"/>
      <c r="P3944" s="244"/>
      <c r="Q3944" s="661"/>
      <c r="R3944" s="665"/>
      <c r="S3944" s="665"/>
      <c r="T3944" s="665"/>
      <c r="U3944" s="665"/>
      <c r="V3944" s="665"/>
      <c r="W3944" s="709"/>
      <c r="X3944" s="313">
        <f t="shared" si="1141"/>
        <v>0</v>
      </c>
    </row>
    <row r="3945" spans="2:24" ht="47.4" hidden="1" thickBot="1">
      <c r="B3945" s="143"/>
      <c r="C3945" s="142">
        <v>3306</v>
      </c>
      <c r="D3945" s="463" t="s">
        <v>1883</v>
      </c>
      <c r="E3945" s="702"/>
      <c r="F3945" s="592">
        <v>0</v>
      </c>
      <c r="G3945" s="592">
        <v>0</v>
      </c>
      <c r="H3945" s="592">
        <v>0</v>
      </c>
      <c r="I3945" s="476">
        <f t="shared" si="1142"/>
        <v>0</v>
      </c>
      <c r="J3945" s="243" t="str">
        <f t="shared" si="1140"/>
        <v/>
      </c>
      <c r="K3945" s="244"/>
      <c r="L3945" s="661"/>
      <c r="M3945" s="665"/>
      <c r="N3945" s="665"/>
      <c r="O3945" s="709"/>
      <c r="P3945" s="244"/>
      <c r="Q3945" s="661"/>
      <c r="R3945" s="665"/>
      <c r="S3945" s="665"/>
      <c r="T3945" s="665"/>
      <c r="U3945" s="665"/>
      <c r="V3945" s="665"/>
      <c r="W3945" s="709"/>
      <c r="X3945" s="313">
        <f t="shared" si="1141"/>
        <v>0</v>
      </c>
    </row>
    <row r="3946" spans="2:24" ht="18.600000000000001" hidden="1" thickBot="1">
      <c r="B3946" s="143"/>
      <c r="C3946" s="142">
        <v>3307</v>
      </c>
      <c r="D3946" s="463" t="s">
        <v>1771</v>
      </c>
      <c r="E3946" s="702"/>
      <c r="F3946" s="592">
        <v>0</v>
      </c>
      <c r="G3946" s="592">
        <v>0</v>
      </c>
      <c r="H3946" s="592">
        <v>0</v>
      </c>
      <c r="I3946" s="476">
        <f t="shared" si="1142"/>
        <v>0</v>
      </c>
      <c r="J3946" s="243" t="str">
        <f t="shared" si="1140"/>
        <v/>
      </c>
      <c r="K3946" s="244"/>
      <c r="L3946" s="661"/>
      <c r="M3946" s="665"/>
      <c r="N3946" s="665"/>
      <c r="O3946" s="709"/>
      <c r="P3946" s="244"/>
      <c r="Q3946" s="661"/>
      <c r="R3946" s="665"/>
      <c r="S3946" s="665"/>
      <c r="T3946" s="665"/>
      <c r="U3946" s="665"/>
      <c r="V3946" s="665"/>
      <c r="W3946" s="709"/>
      <c r="X3946" s="313">
        <f t="shared" si="1141"/>
        <v>0</v>
      </c>
    </row>
    <row r="3947" spans="2:24" ht="18.600000000000001" hidden="1" thickBot="1">
      <c r="B3947" s="684">
        <v>3900</v>
      </c>
      <c r="C3947" s="949" t="s">
        <v>246</v>
      </c>
      <c r="D3947" s="950"/>
      <c r="E3947" s="685"/>
      <c r="F3947" s="671">
        <v>0</v>
      </c>
      <c r="G3947" s="671">
        <v>0</v>
      </c>
      <c r="H3947" s="671">
        <v>0</v>
      </c>
      <c r="I3947" s="690">
        <f t="shared" si="1142"/>
        <v>0</v>
      </c>
      <c r="J3947" s="243" t="str">
        <f t="shared" si="1140"/>
        <v/>
      </c>
      <c r="K3947" s="244"/>
      <c r="L3947" s="428"/>
      <c r="M3947" s="254"/>
      <c r="N3947" s="317">
        <f>I3947</f>
        <v>0</v>
      </c>
      <c r="O3947" s="424">
        <f>L3947+M3947-N3947</f>
        <v>0</v>
      </c>
      <c r="P3947" s="244"/>
      <c r="Q3947" s="428"/>
      <c r="R3947" s="254"/>
      <c r="S3947" s="429">
        <f>+IF(+(L3947+M3947)&gt;=I3947,+M3947,+(+I3947-L3947))</f>
        <v>0</v>
      </c>
      <c r="T3947" s="315">
        <f>Q3947+R3947-S3947</f>
        <v>0</v>
      </c>
      <c r="U3947" s="254"/>
      <c r="V3947" s="254"/>
      <c r="W3947" s="253"/>
      <c r="X3947" s="313">
        <f t="shared" si="1141"/>
        <v>0</v>
      </c>
    </row>
    <row r="3948" spans="2:24" ht="18.600000000000001" hidden="1" thickBot="1">
      <c r="B3948" s="684">
        <v>4000</v>
      </c>
      <c r="C3948" s="951" t="s">
        <v>247</v>
      </c>
      <c r="D3948" s="951"/>
      <c r="E3948" s="685"/>
      <c r="F3948" s="688"/>
      <c r="G3948" s="689"/>
      <c r="H3948" s="689"/>
      <c r="I3948" s="690">
        <f t="shared" si="1142"/>
        <v>0</v>
      </c>
      <c r="J3948" s="243" t="str">
        <f t="shared" si="1140"/>
        <v/>
      </c>
      <c r="K3948" s="244"/>
      <c r="L3948" s="428"/>
      <c r="M3948" s="254"/>
      <c r="N3948" s="317">
        <f>I3948</f>
        <v>0</v>
      </c>
      <c r="O3948" s="424">
        <f>L3948+M3948-N3948</f>
        <v>0</v>
      </c>
      <c r="P3948" s="244"/>
      <c r="Q3948" s="663"/>
      <c r="R3948" s="664"/>
      <c r="S3948" s="664"/>
      <c r="T3948" s="665"/>
      <c r="U3948" s="664"/>
      <c r="V3948" s="664"/>
      <c r="W3948" s="709"/>
      <c r="X3948" s="313">
        <f t="shared" si="1141"/>
        <v>0</v>
      </c>
    </row>
    <row r="3949" spans="2:24" ht="18.600000000000001" hidden="1" thickBot="1">
      <c r="B3949" s="684">
        <v>4100</v>
      </c>
      <c r="C3949" s="951" t="s">
        <v>248</v>
      </c>
      <c r="D3949" s="951"/>
      <c r="E3949" s="685"/>
      <c r="F3949" s="671">
        <v>0</v>
      </c>
      <c r="G3949" s="671">
        <v>0</v>
      </c>
      <c r="H3949" s="671">
        <v>0</v>
      </c>
      <c r="I3949" s="690">
        <f t="shared" si="1142"/>
        <v>0</v>
      </c>
      <c r="J3949" s="243" t="str">
        <f t="shared" si="1140"/>
        <v/>
      </c>
      <c r="K3949" s="244"/>
      <c r="L3949" s="663"/>
      <c r="M3949" s="664"/>
      <c r="N3949" s="664"/>
      <c r="O3949" s="710"/>
      <c r="P3949" s="244"/>
      <c r="Q3949" s="663"/>
      <c r="R3949" s="664"/>
      <c r="S3949" s="664"/>
      <c r="T3949" s="664"/>
      <c r="U3949" s="664"/>
      <c r="V3949" s="664"/>
      <c r="W3949" s="710"/>
      <c r="X3949" s="313">
        <f t="shared" si="1141"/>
        <v>0</v>
      </c>
    </row>
    <row r="3950" spans="2:24" ht="18.600000000000001" hidden="1" thickBot="1">
      <c r="B3950" s="684">
        <v>4200</v>
      </c>
      <c r="C3950" s="948" t="s">
        <v>249</v>
      </c>
      <c r="D3950" s="966"/>
      <c r="E3950" s="685"/>
      <c r="F3950" s="686">
        <f>SUM(F3951:F3956)</f>
        <v>0</v>
      </c>
      <c r="G3950" s="687">
        <f>SUM(G3951:G3956)</f>
        <v>0</v>
      </c>
      <c r="H3950" s="687">
        <f>SUM(H3951:H3956)</f>
        <v>0</v>
      </c>
      <c r="I3950" s="687">
        <f>SUM(I3951:I3956)</f>
        <v>0</v>
      </c>
      <c r="J3950" s="243" t="str">
        <f t="shared" si="1140"/>
        <v/>
      </c>
      <c r="K3950" s="244"/>
      <c r="L3950" s="316">
        <f>SUM(L3951:L3956)</f>
        <v>0</v>
      </c>
      <c r="M3950" s="317">
        <f>SUM(M3951:M3956)</f>
        <v>0</v>
      </c>
      <c r="N3950" s="425">
        <f>SUM(N3951:N3956)</f>
        <v>0</v>
      </c>
      <c r="O3950" s="426">
        <f>SUM(O3951:O3956)</f>
        <v>0</v>
      </c>
      <c r="P3950" s="244"/>
      <c r="Q3950" s="316">
        <f t="shared" ref="Q3950:W3950" si="1143">SUM(Q3951:Q3956)</f>
        <v>0</v>
      </c>
      <c r="R3950" s="317">
        <f t="shared" si="1143"/>
        <v>0</v>
      </c>
      <c r="S3950" s="317">
        <f t="shared" si="1143"/>
        <v>0</v>
      </c>
      <c r="T3950" s="317">
        <f t="shared" si="1143"/>
        <v>0</v>
      </c>
      <c r="U3950" s="317">
        <f t="shared" si="1143"/>
        <v>0</v>
      </c>
      <c r="V3950" s="317">
        <f t="shared" si="1143"/>
        <v>0</v>
      </c>
      <c r="W3950" s="426">
        <f t="shared" si="1143"/>
        <v>0</v>
      </c>
      <c r="X3950" s="313">
        <f t="shared" si="1141"/>
        <v>0</v>
      </c>
    </row>
    <row r="3951" spans="2:24" ht="18.600000000000001" hidden="1" thickBot="1">
      <c r="B3951" s="173"/>
      <c r="C3951" s="144">
        <v>4201</v>
      </c>
      <c r="D3951" s="138" t="s">
        <v>250</v>
      </c>
      <c r="E3951" s="702"/>
      <c r="F3951" s="449"/>
      <c r="G3951" s="245"/>
      <c r="H3951" s="245"/>
      <c r="I3951" s="476">
        <f t="shared" ref="I3951:I3956" si="1144">F3951+G3951+H3951</f>
        <v>0</v>
      </c>
      <c r="J3951" s="243" t="str">
        <f t="shared" si="1140"/>
        <v/>
      </c>
      <c r="K3951" s="244"/>
      <c r="L3951" s="423"/>
      <c r="M3951" s="252"/>
      <c r="N3951" s="315">
        <f t="shared" ref="N3951:N3956" si="1145">I3951</f>
        <v>0</v>
      </c>
      <c r="O3951" s="424">
        <f t="shared" ref="O3951:O3956" si="1146">L3951+M3951-N3951</f>
        <v>0</v>
      </c>
      <c r="P3951" s="244"/>
      <c r="Q3951" s="423"/>
      <c r="R3951" s="252"/>
      <c r="S3951" s="429">
        <f t="shared" ref="S3951:S3956" si="1147">+IF(+(L3951+M3951)&gt;=I3951,+M3951,+(+I3951-L3951))</f>
        <v>0</v>
      </c>
      <c r="T3951" s="315">
        <f t="shared" ref="T3951:T3956" si="1148">Q3951+R3951-S3951</f>
        <v>0</v>
      </c>
      <c r="U3951" s="252"/>
      <c r="V3951" s="252"/>
      <c r="W3951" s="253"/>
      <c r="X3951" s="313">
        <f t="shared" si="1141"/>
        <v>0</v>
      </c>
    </row>
    <row r="3952" spans="2:24" ht="18.600000000000001" hidden="1" thickBot="1">
      <c r="B3952" s="173"/>
      <c r="C3952" s="137">
        <v>4202</v>
      </c>
      <c r="D3952" s="139" t="s">
        <v>251</v>
      </c>
      <c r="E3952" s="702"/>
      <c r="F3952" s="449"/>
      <c r="G3952" s="245"/>
      <c r="H3952" s="245"/>
      <c r="I3952" s="476">
        <f t="shared" si="1144"/>
        <v>0</v>
      </c>
      <c r="J3952" s="243" t="str">
        <f t="shared" si="1140"/>
        <v/>
      </c>
      <c r="K3952" s="244"/>
      <c r="L3952" s="423"/>
      <c r="M3952" s="252"/>
      <c r="N3952" s="315">
        <f t="shared" si="1145"/>
        <v>0</v>
      </c>
      <c r="O3952" s="424">
        <f t="shared" si="1146"/>
        <v>0</v>
      </c>
      <c r="P3952" s="244"/>
      <c r="Q3952" s="423"/>
      <c r="R3952" s="252"/>
      <c r="S3952" s="429">
        <f t="shared" si="1147"/>
        <v>0</v>
      </c>
      <c r="T3952" s="315">
        <f t="shared" si="1148"/>
        <v>0</v>
      </c>
      <c r="U3952" s="252"/>
      <c r="V3952" s="252"/>
      <c r="W3952" s="253"/>
      <c r="X3952" s="313">
        <f t="shared" si="1141"/>
        <v>0</v>
      </c>
    </row>
    <row r="3953" spans="2:24" ht="18.600000000000001" hidden="1" thickBot="1">
      <c r="B3953" s="173"/>
      <c r="C3953" s="137">
        <v>4214</v>
      </c>
      <c r="D3953" s="139" t="s">
        <v>252</v>
      </c>
      <c r="E3953" s="702"/>
      <c r="F3953" s="449"/>
      <c r="G3953" s="245"/>
      <c r="H3953" s="245"/>
      <c r="I3953" s="476">
        <f t="shared" si="1144"/>
        <v>0</v>
      </c>
      <c r="J3953" s="243" t="str">
        <f t="shared" si="1140"/>
        <v/>
      </c>
      <c r="K3953" s="244"/>
      <c r="L3953" s="423"/>
      <c r="M3953" s="252"/>
      <c r="N3953" s="315">
        <f t="shared" si="1145"/>
        <v>0</v>
      </c>
      <c r="O3953" s="424">
        <f t="shared" si="1146"/>
        <v>0</v>
      </c>
      <c r="P3953" s="244"/>
      <c r="Q3953" s="423"/>
      <c r="R3953" s="252"/>
      <c r="S3953" s="429">
        <f t="shared" si="1147"/>
        <v>0</v>
      </c>
      <c r="T3953" s="315">
        <f t="shared" si="1148"/>
        <v>0</v>
      </c>
      <c r="U3953" s="252"/>
      <c r="V3953" s="252"/>
      <c r="W3953" s="253"/>
      <c r="X3953" s="313">
        <f t="shared" si="1141"/>
        <v>0</v>
      </c>
    </row>
    <row r="3954" spans="2:24" ht="18.600000000000001" hidden="1" thickBot="1">
      <c r="B3954" s="173"/>
      <c r="C3954" s="137">
        <v>4217</v>
      </c>
      <c r="D3954" s="139" t="s">
        <v>253</v>
      </c>
      <c r="E3954" s="702"/>
      <c r="F3954" s="449"/>
      <c r="G3954" s="245"/>
      <c r="H3954" s="245"/>
      <c r="I3954" s="476">
        <f t="shared" si="1144"/>
        <v>0</v>
      </c>
      <c r="J3954" s="243" t="str">
        <f t="shared" si="1140"/>
        <v/>
      </c>
      <c r="K3954" s="244"/>
      <c r="L3954" s="423"/>
      <c r="M3954" s="252"/>
      <c r="N3954" s="315">
        <f t="shared" si="1145"/>
        <v>0</v>
      </c>
      <c r="O3954" s="424">
        <f t="shared" si="1146"/>
        <v>0</v>
      </c>
      <c r="P3954" s="244"/>
      <c r="Q3954" s="423"/>
      <c r="R3954" s="252"/>
      <c r="S3954" s="429">
        <f t="shared" si="1147"/>
        <v>0</v>
      </c>
      <c r="T3954" s="315">
        <f t="shared" si="1148"/>
        <v>0</v>
      </c>
      <c r="U3954" s="252"/>
      <c r="V3954" s="252"/>
      <c r="W3954" s="253"/>
      <c r="X3954" s="313">
        <f t="shared" si="1141"/>
        <v>0</v>
      </c>
    </row>
    <row r="3955" spans="2:24" ht="18.600000000000001" hidden="1" thickBot="1">
      <c r="B3955" s="173"/>
      <c r="C3955" s="137">
        <v>4218</v>
      </c>
      <c r="D3955" s="145" t="s">
        <v>254</v>
      </c>
      <c r="E3955" s="702"/>
      <c r="F3955" s="449"/>
      <c r="G3955" s="245"/>
      <c r="H3955" s="245"/>
      <c r="I3955" s="476">
        <f t="shared" si="1144"/>
        <v>0</v>
      </c>
      <c r="J3955" s="243" t="str">
        <f t="shared" si="1140"/>
        <v/>
      </c>
      <c r="K3955" s="244"/>
      <c r="L3955" s="423"/>
      <c r="M3955" s="252"/>
      <c r="N3955" s="315">
        <f t="shared" si="1145"/>
        <v>0</v>
      </c>
      <c r="O3955" s="424">
        <f t="shared" si="1146"/>
        <v>0</v>
      </c>
      <c r="P3955" s="244"/>
      <c r="Q3955" s="423"/>
      <c r="R3955" s="252"/>
      <c r="S3955" s="429">
        <f t="shared" si="1147"/>
        <v>0</v>
      </c>
      <c r="T3955" s="315">
        <f t="shared" si="1148"/>
        <v>0</v>
      </c>
      <c r="U3955" s="252"/>
      <c r="V3955" s="252"/>
      <c r="W3955" s="253"/>
      <c r="X3955" s="313">
        <f t="shared" si="1141"/>
        <v>0</v>
      </c>
    </row>
    <row r="3956" spans="2:24" ht="18.600000000000001" hidden="1" thickBot="1">
      <c r="B3956" s="173"/>
      <c r="C3956" s="137">
        <v>4219</v>
      </c>
      <c r="D3956" s="156" t="s">
        <v>255</v>
      </c>
      <c r="E3956" s="702"/>
      <c r="F3956" s="449"/>
      <c r="G3956" s="245"/>
      <c r="H3956" s="245"/>
      <c r="I3956" s="476">
        <f t="shared" si="1144"/>
        <v>0</v>
      </c>
      <c r="J3956" s="243" t="str">
        <f t="shared" si="1140"/>
        <v/>
      </c>
      <c r="K3956" s="244"/>
      <c r="L3956" s="423"/>
      <c r="M3956" s="252"/>
      <c r="N3956" s="315">
        <f t="shared" si="1145"/>
        <v>0</v>
      </c>
      <c r="O3956" s="424">
        <f t="shared" si="1146"/>
        <v>0</v>
      </c>
      <c r="P3956" s="244"/>
      <c r="Q3956" s="423"/>
      <c r="R3956" s="252"/>
      <c r="S3956" s="429">
        <f t="shared" si="1147"/>
        <v>0</v>
      </c>
      <c r="T3956" s="315">
        <f t="shared" si="1148"/>
        <v>0</v>
      </c>
      <c r="U3956" s="252"/>
      <c r="V3956" s="252"/>
      <c r="W3956" s="253"/>
      <c r="X3956" s="313">
        <f t="shared" si="1141"/>
        <v>0</v>
      </c>
    </row>
    <row r="3957" spans="2:24" ht="18.600000000000001" hidden="1" thickBot="1">
      <c r="B3957" s="684">
        <v>4300</v>
      </c>
      <c r="C3957" s="946" t="s">
        <v>1683</v>
      </c>
      <c r="D3957" s="946"/>
      <c r="E3957" s="685"/>
      <c r="F3957" s="686">
        <f>SUM(F3958:F3960)</f>
        <v>0</v>
      </c>
      <c r="G3957" s="687">
        <f>SUM(G3958:G3960)</f>
        <v>0</v>
      </c>
      <c r="H3957" s="687">
        <f>SUM(H3958:H3960)</f>
        <v>0</v>
      </c>
      <c r="I3957" s="687">
        <f>SUM(I3958:I3960)</f>
        <v>0</v>
      </c>
      <c r="J3957" s="243" t="str">
        <f t="shared" si="1140"/>
        <v/>
      </c>
      <c r="K3957" s="244"/>
      <c r="L3957" s="316">
        <f>SUM(L3958:L3960)</f>
        <v>0</v>
      </c>
      <c r="M3957" s="317">
        <f>SUM(M3958:M3960)</f>
        <v>0</v>
      </c>
      <c r="N3957" s="425">
        <f>SUM(N3958:N3960)</f>
        <v>0</v>
      </c>
      <c r="O3957" s="426">
        <f>SUM(O3958:O3960)</f>
        <v>0</v>
      </c>
      <c r="P3957" s="244"/>
      <c r="Q3957" s="316">
        <f t="shared" ref="Q3957:W3957" si="1149">SUM(Q3958:Q3960)</f>
        <v>0</v>
      </c>
      <c r="R3957" s="317">
        <f t="shared" si="1149"/>
        <v>0</v>
      </c>
      <c r="S3957" s="317">
        <f t="shared" si="1149"/>
        <v>0</v>
      </c>
      <c r="T3957" s="317">
        <f t="shared" si="1149"/>
        <v>0</v>
      </c>
      <c r="U3957" s="317">
        <f t="shared" si="1149"/>
        <v>0</v>
      </c>
      <c r="V3957" s="317">
        <f t="shared" si="1149"/>
        <v>0</v>
      </c>
      <c r="W3957" s="426">
        <f t="shared" si="1149"/>
        <v>0</v>
      </c>
      <c r="X3957" s="313">
        <f t="shared" si="1141"/>
        <v>0</v>
      </c>
    </row>
    <row r="3958" spans="2:24" ht="18.600000000000001" hidden="1" thickBot="1">
      <c r="B3958" s="173"/>
      <c r="C3958" s="144">
        <v>4301</v>
      </c>
      <c r="D3958" s="163" t="s">
        <v>256</v>
      </c>
      <c r="E3958" s="702"/>
      <c r="F3958" s="449"/>
      <c r="G3958" s="245"/>
      <c r="H3958" s="245"/>
      <c r="I3958" s="476">
        <f t="shared" ref="I3958:I3963" si="1150">F3958+G3958+H3958</f>
        <v>0</v>
      </c>
      <c r="J3958" s="243" t="str">
        <f t="shared" si="1140"/>
        <v/>
      </c>
      <c r="K3958" s="244"/>
      <c r="L3958" s="423"/>
      <c r="M3958" s="252"/>
      <c r="N3958" s="315">
        <f t="shared" ref="N3958:N3963" si="1151">I3958</f>
        <v>0</v>
      </c>
      <c r="O3958" s="424">
        <f t="shared" ref="O3958:O3963" si="1152">L3958+M3958-N3958</f>
        <v>0</v>
      </c>
      <c r="P3958" s="244"/>
      <c r="Q3958" s="423"/>
      <c r="R3958" s="252"/>
      <c r="S3958" s="429">
        <f t="shared" ref="S3958:S3963" si="1153">+IF(+(L3958+M3958)&gt;=I3958,+M3958,+(+I3958-L3958))</f>
        <v>0</v>
      </c>
      <c r="T3958" s="315">
        <f t="shared" ref="T3958:T3963" si="1154">Q3958+R3958-S3958</f>
        <v>0</v>
      </c>
      <c r="U3958" s="252"/>
      <c r="V3958" s="252"/>
      <c r="W3958" s="253"/>
      <c r="X3958" s="313">
        <f t="shared" si="1141"/>
        <v>0</v>
      </c>
    </row>
    <row r="3959" spans="2:24" ht="18.600000000000001" hidden="1" thickBot="1">
      <c r="B3959" s="173"/>
      <c r="C3959" s="137">
        <v>4302</v>
      </c>
      <c r="D3959" s="139" t="s">
        <v>1061</v>
      </c>
      <c r="E3959" s="702"/>
      <c r="F3959" s="449"/>
      <c r="G3959" s="245"/>
      <c r="H3959" s="245"/>
      <c r="I3959" s="476">
        <f t="shared" si="1150"/>
        <v>0</v>
      </c>
      <c r="J3959" s="243" t="str">
        <f t="shared" si="1140"/>
        <v/>
      </c>
      <c r="K3959" s="244"/>
      <c r="L3959" s="423"/>
      <c r="M3959" s="252"/>
      <c r="N3959" s="315">
        <f t="shared" si="1151"/>
        <v>0</v>
      </c>
      <c r="O3959" s="424">
        <f t="shared" si="1152"/>
        <v>0</v>
      </c>
      <c r="P3959" s="244"/>
      <c r="Q3959" s="423"/>
      <c r="R3959" s="252"/>
      <c r="S3959" s="429">
        <f t="shared" si="1153"/>
        <v>0</v>
      </c>
      <c r="T3959" s="315">
        <f t="shared" si="1154"/>
        <v>0</v>
      </c>
      <c r="U3959" s="252"/>
      <c r="V3959" s="252"/>
      <c r="W3959" s="253"/>
      <c r="X3959" s="313">
        <f t="shared" si="1141"/>
        <v>0</v>
      </c>
    </row>
    <row r="3960" spans="2:24" ht="18.600000000000001" hidden="1" thickBot="1">
      <c r="B3960" s="173"/>
      <c r="C3960" s="142">
        <v>4309</v>
      </c>
      <c r="D3960" s="148" t="s">
        <v>258</v>
      </c>
      <c r="E3960" s="702"/>
      <c r="F3960" s="449"/>
      <c r="G3960" s="245"/>
      <c r="H3960" s="245"/>
      <c r="I3960" s="476">
        <f t="shared" si="1150"/>
        <v>0</v>
      </c>
      <c r="J3960" s="243" t="str">
        <f t="shared" si="1140"/>
        <v/>
      </c>
      <c r="K3960" s="244"/>
      <c r="L3960" s="423"/>
      <c r="M3960" s="252"/>
      <c r="N3960" s="315">
        <f t="shared" si="1151"/>
        <v>0</v>
      </c>
      <c r="O3960" s="424">
        <f t="shared" si="1152"/>
        <v>0</v>
      </c>
      <c r="P3960" s="244"/>
      <c r="Q3960" s="423"/>
      <c r="R3960" s="252"/>
      <c r="S3960" s="429">
        <f t="shared" si="1153"/>
        <v>0</v>
      </c>
      <c r="T3960" s="315">
        <f t="shared" si="1154"/>
        <v>0</v>
      </c>
      <c r="U3960" s="252"/>
      <c r="V3960" s="252"/>
      <c r="W3960" s="253"/>
      <c r="X3960" s="313">
        <f t="shared" si="1141"/>
        <v>0</v>
      </c>
    </row>
    <row r="3961" spans="2:24" ht="18.600000000000001" hidden="1" thickBot="1">
      <c r="B3961" s="684">
        <v>4400</v>
      </c>
      <c r="C3961" s="949" t="s">
        <v>1684</v>
      </c>
      <c r="D3961" s="949"/>
      <c r="E3961" s="685"/>
      <c r="F3961" s="688"/>
      <c r="G3961" s="689"/>
      <c r="H3961" s="689"/>
      <c r="I3961" s="690">
        <f t="shared" si="1150"/>
        <v>0</v>
      </c>
      <c r="J3961" s="243" t="str">
        <f t="shared" si="1140"/>
        <v/>
      </c>
      <c r="K3961" s="244"/>
      <c r="L3961" s="428"/>
      <c r="M3961" s="254"/>
      <c r="N3961" s="317">
        <f t="shared" si="1151"/>
        <v>0</v>
      </c>
      <c r="O3961" s="424">
        <f t="shared" si="1152"/>
        <v>0</v>
      </c>
      <c r="P3961" s="244"/>
      <c r="Q3961" s="428"/>
      <c r="R3961" s="254"/>
      <c r="S3961" s="429">
        <f t="shared" si="1153"/>
        <v>0</v>
      </c>
      <c r="T3961" s="315">
        <f t="shared" si="1154"/>
        <v>0</v>
      </c>
      <c r="U3961" s="254"/>
      <c r="V3961" s="254"/>
      <c r="W3961" s="253"/>
      <c r="X3961" s="313">
        <f t="shared" si="1141"/>
        <v>0</v>
      </c>
    </row>
    <row r="3962" spans="2:24" ht="18.600000000000001" hidden="1" thickBot="1">
      <c r="B3962" s="684">
        <v>4500</v>
      </c>
      <c r="C3962" s="951" t="s">
        <v>1685</v>
      </c>
      <c r="D3962" s="951"/>
      <c r="E3962" s="685"/>
      <c r="F3962" s="688"/>
      <c r="G3962" s="689"/>
      <c r="H3962" s="689"/>
      <c r="I3962" s="690">
        <f t="shared" si="1150"/>
        <v>0</v>
      </c>
      <c r="J3962" s="243" t="str">
        <f t="shared" si="1140"/>
        <v/>
      </c>
      <c r="K3962" s="244"/>
      <c r="L3962" s="428"/>
      <c r="M3962" s="254"/>
      <c r="N3962" s="317">
        <f t="shared" si="1151"/>
        <v>0</v>
      </c>
      <c r="O3962" s="424">
        <f t="shared" si="1152"/>
        <v>0</v>
      </c>
      <c r="P3962" s="244"/>
      <c r="Q3962" s="428"/>
      <c r="R3962" s="254"/>
      <c r="S3962" s="429">
        <f t="shared" si="1153"/>
        <v>0</v>
      </c>
      <c r="T3962" s="315">
        <f t="shared" si="1154"/>
        <v>0</v>
      </c>
      <c r="U3962" s="254"/>
      <c r="V3962" s="254"/>
      <c r="W3962" s="253"/>
      <c r="X3962" s="313">
        <f t="shared" si="1141"/>
        <v>0</v>
      </c>
    </row>
    <row r="3963" spans="2:24" ht="18.600000000000001" hidden="1" thickBot="1">
      <c r="B3963" s="684">
        <v>4600</v>
      </c>
      <c r="C3963" s="952" t="s">
        <v>259</v>
      </c>
      <c r="D3963" s="953"/>
      <c r="E3963" s="685"/>
      <c r="F3963" s="688"/>
      <c r="G3963" s="689"/>
      <c r="H3963" s="689"/>
      <c r="I3963" s="690">
        <f t="shared" si="1150"/>
        <v>0</v>
      </c>
      <c r="J3963" s="243" t="str">
        <f t="shared" si="1140"/>
        <v/>
      </c>
      <c r="K3963" s="244"/>
      <c r="L3963" s="428"/>
      <c r="M3963" s="254"/>
      <c r="N3963" s="317">
        <f t="shared" si="1151"/>
        <v>0</v>
      </c>
      <c r="O3963" s="424">
        <f t="shared" si="1152"/>
        <v>0</v>
      </c>
      <c r="P3963" s="244"/>
      <c r="Q3963" s="428"/>
      <c r="R3963" s="254"/>
      <c r="S3963" s="429">
        <f t="shared" si="1153"/>
        <v>0</v>
      </c>
      <c r="T3963" s="315">
        <f t="shared" si="1154"/>
        <v>0</v>
      </c>
      <c r="U3963" s="254"/>
      <c r="V3963" s="254"/>
      <c r="W3963" s="253"/>
      <c r="X3963" s="313">
        <f t="shared" si="1141"/>
        <v>0</v>
      </c>
    </row>
    <row r="3964" spans="2:24" ht="18.600000000000001" hidden="1" thickBot="1">
      <c r="B3964" s="684">
        <v>4900</v>
      </c>
      <c r="C3964" s="948" t="s">
        <v>289</v>
      </c>
      <c r="D3964" s="948"/>
      <c r="E3964" s="685"/>
      <c r="F3964" s="686">
        <f>+F3965+F3966</f>
        <v>0</v>
      </c>
      <c r="G3964" s="687">
        <f>+G3965+G3966</f>
        <v>0</v>
      </c>
      <c r="H3964" s="687">
        <f>+H3965+H3966</f>
        <v>0</v>
      </c>
      <c r="I3964" s="687">
        <f>+I3965+I3966</f>
        <v>0</v>
      </c>
      <c r="J3964" s="243" t="str">
        <f t="shared" si="1140"/>
        <v/>
      </c>
      <c r="K3964" s="244"/>
      <c r="L3964" s="663"/>
      <c r="M3964" s="664"/>
      <c r="N3964" s="664"/>
      <c r="O3964" s="710"/>
      <c r="P3964" s="244"/>
      <c r="Q3964" s="663"/>
      <c r="R3964" s="664"/>
      <c r="S3964" s="664"/>
      <c r="T3964" s="664"/>
      <c r="U3964" s="664"/>
      <c r="V3964" s="664"/>
      <c r="W3964" s="710"/>
      <c r="X3964" s="313">
        <f t="shared" si="1141"/>
        <v>0</v>
      </c>
    </row>
    <row r="3965" spans="2:24" ht="18.600000000000001" hidden="1" thickBot="1">
      <c r="B3965" s="173"/>
      <c r="C3965" s="144">
        <v>4901</v>
      </c>
      <c r="D3965" s="174" t="s">
        <v>290</v>
      </c>
      <c r="E3965" s="702"/>
      <c r="F3965" s="449"/>
      <c r="G3965" s="245"/>
      <c r="H3965" s="245"/>
      <c r="I3965" s="476">
        <f>F3965+G3965+H3965</f>
        <v>0</v>
      </c>
      <c r="J3965" s="243" t="str">
        <f t="shared" si="1140"/>
        <v/>
      </c>
      <c r="K3965" s="244"/>
      <c r="L3965" s="661"/>
      <c r="M3965" s="665"/>
      <c r="N3965" s="665"/>
      <c r="O3965" s="709"/>
      <c r="P3965" s="244"/>
      <c r="Q3965" s="661"/>
      <c r="R3965" s="665"/>
      <c r="S3965" s="665"/>
      <c r="T3965" s="665"/>
      <c r="U3965" s="665"/>
      <c r="V3965" s="665"/>
      <c r="W3965" s="709"/>
      <c r="X3965" s="313">
        <f t="shared" si="1141"/>
        <v>0</v>
      </c>
    </row>
    <row r="3966" spans="2:24" ht="18.600000000000001" hidden="1" thickBot="1">
      <c r="B3966" s="173"/>
      <c r="C3966" s="142">
        <v>4902</v>
      </c>
      <c r="D3966" s="148" t="s">
        <v>291</v>
      </c>
      <c r="E3966" s="702"/>
      <c r="F3966" s="449"/>
      <c r="G3966" s="245"/>
      <c r="H3966" s="245"/>
      <c r="I3966" s="476">
        <f>F3966+G3966+H3966</f>
        <v>0</v>
      </c>
      <c r="J3966" s="243" t="str">
        <f t="shared" si="1140"/>
        <v/>
      </c>
      <c r="K3966" s="244"/>
      <c r="L3966" s="661"/>
      <c r="M3966" s="665"/>
      <c r="N3966" s="665"/>
      <c r="O3966" s="709"/>
      <c r="P3966" s="244"/>
      <c r="Q3966" s="661"/>
      <c r="R3966" s="665"/>
      <c r="S3966" s="665"/>
      <c r="T3966" s="665"/>
      <c r="U3966" s="665"/>
      <c r="V3966" s="665"/>
      <c r="W3966" s="709"/>
      <c r="X3966" s="313">
        <f t="shared" si="1141"/>
        <v>0</v>
      </c>
    </row>
    <row r="3967" spans="2:24" ht="18.600000000000001" hidden="1" thickBot="1">
      <c r="B3967" s="691">
        <v>5100</v>
      </c>
      <c r="C3967" s="963" t="s">
        <v>260</v>
      </c>
      <c r="D3967" s="963"/>
      <c r="E3967" s="692"/>
      <c r="F3967" s="693"/>
      <c r="G3967" s="694"/>
      <c r="H3967" s="694"/>
      <c r="I3967" s="690">
        <f>F3967+G3967+H3967</f>
        <v>0</v>
      </c>
      <c r="J3967" s="243" t="str">
        <f t="shared" si="1140"/>
        <v/>
      </c>
      <c r="K3967" s="244"/>
      <c r="L3967" s="430"/>
      <c r="M3967" s="431"/>
      <c r="N3967" s="327">
        <f>I3967</f>
        <v>0</v>
      </c>
      <c r="O3967" s="424">
        <f>L3967+M3967-N3967</f>
        <v>0</v>
      </c>
      <c r="P3967" s="244"/>
      <c r="Q3967" s="430"/>
      <c r="R3967" s="431"/>
      <c r="S3967" s="429">
        <f>+IF(+(L3967+M3967)&gt;=I3967,+M3967,+(+I3967-L3967))</f>
        <v>0</v>
      </c>
      <c r="T3967" s="315">
        <f>Q3967+R3967-S3967</f>
        <v>0</v>
      </c>
      <c r="U3967" s="431"/>
      <c r="V3967" s="431"/>
      <c r="W3967" s="253"/>
      <c r="X3967" s="313">
        <f t="shared" si="1141"/>
        <v>0</v>
      </c>
    </row>
    <row r="3968" spans="2:24" ht="18.600000000000001" hidden="1" thickBot="1">
      <c r="B3968" s="691">
        <v>5200</v>
      </c>
      <c r="C3968" s="947" t="s">
        <v>261</v>
      </c>
      <c r="D3968" s="947"/>
      <c r="E3968" s="692"/>
      <c r="F3968" s="695">
        <f>SUM(F3969:F3975)</f>
        <v>0</v>
      </c>
      <c r="G3968" s="696">
        <f>SUM(G3969:G3975)</f>
        <v>0</v>
      </c>
      <c r="H3968" s="696">
        <f>SUM(H3969:H3975)</f>
        <v>0</v>
      </c>
      <c r="I3968" s="696">
        <f>SUM(I3969:I3975)</f>
        <v>0</v>
      </c>
      <c r="J3968" s="243" t="str">
        <f t="shared" si="1140"/>
        <v/>
      </c>
      <c r="K3968" s="244"/>
      <c r="L3968" s="326">
        <f>SUM(L3969:L3975)</f>
        <v>0</v>
      </c>
      <c r="M3968" s="327">
        <f>SUM(M3969:M3975)</f>
        <v>0</v>
      </c>
      <c r="N3968" s="432">
        <f>SUM(N3969:N3975)</f>
        <v>0</v>
      </c>
      <c r="O3968" s="433">
        <f>SUM(O3969:O3975)</f>
        <v>0</v>
      </c>
      <c r="P3968" s="244"/>
      <c r="Q3968" s="326">
        <f t="shared" ref="Q3968:W3968" si="1155">SUM(Q3969:Q3975)</f>
        <v>0</v>
      </c>
      <c r="R3968" s="327">
        <f t="shared" si="1155"/>
        <v>0</v>
      </c>
      <c r="S3968" s="327">
        <f t="shared" si="1155"/>
        <v>0</v>
      </c>
      <c r="T3968" s="327">
        <f t="shared" si="1155"/>
        <v>0</v>
      </c>
      <c r="U3968" s="327">
        <f t="shared" si="1155"/>
        <v>0</v>
      </c>
      <c r="V3968" s="327">
        <f t="shared" si="1155"/>
        <v>0</v>
      </c>
      <c r="W3968" s="433">
        <f t="shared" si="1155"/>
        <v>0</v>
      </c>
      <c r="X3968" s="313">
        <f t="shared" si="1141"/>
        <v>0</v>
      </c>
    </row>
    <row r="3969" spans="2:24" ht="18.600000000000001" hidden="1" thickBot="1">
      <c r="B3969" s="175"/>
      <c r="C3969" s="176">
        <v>5201</v>
      </c>
      <c r="D3969" s="177" t="s">
        <v>262</v>
      </c>
      <c r="E3969" s="703"/>
      <c r="F3969" s="473"/>
      <c r="G3969" s="434"/>
      <c r="H3969" s="434"/>
      <c r="I3969" s="476">
        <f t="shared" ref="I3969:I3975" si="1156">F3969+G3969+H3969</f>
        <v>0</v>
      </c>
      <c r="J3969" s="243" t="str">
        <f t="shared" si="1140"/>
        <v/>
      </c>
      <c r="K3969" s="244"/>
      <c r="L3969" s="435"/>
      <c r="M3969" s="436"/>
      <c r="N3969" s="330">
        <f t="shared" ref="N3969:N3975" si="1157">I3969</f>
        <v>0</v>
      </c>
      <c r="O3969" s="424">
        <f t="shared" ref="O3969:O3975" si="1158">L3969+M3969-N3969</f>
        <v>0</v>
      </c>
      <c r="P3969" s="244"/>
      <c r="Q3969" s="435"/>
      <c r="R3969" s="436"/>
      <c r="S3969" s="429">
        <f t="shared" ref="S3969:S3975" si="1159">+IF(+(L3969+M3969)&gt;=I3969,+M3969,+(+I3969-L3969))</f>
        <v>0</v>
      </c>
      <c r="T3969" s="315">
        <f t="shared" ref="T3969:T3975" si="1160">Q3969+R3969-S3969</f>
        <v>0</v>
      </c>
      <c r="U3969" s="436"/>
      <c r="V3969" s="436"/>
      <c r="W3969" s="253"/>
      <c r="X3969" s="313">
        <f t="shared" si="1141"/>
        <v>0</v>
      </c>
    </row>
    <row r="3970" spans="2:24" ht="18.600000000000001" hidden="1" thickBot="1">
      <c r="B3970" s="175"/>
      <c r="C3970" s="178">
        <v>5202</v>
      </c>
      <c r="D3970" s="179" t="s">
        <v>263</v>
      </c>
      <c r="E3970" s="703"/>
      <c r="F3970" s="473"/>
      <c r="G3970" s="434"/>
      <c r="H3970" s="434"/>
      <c r="I3970" s="476">
        <f t="shared" si="1156"/>
        <v>0</v>
      </c>
      <c r="J3970" s="243" t="str">
        <f t="shared" si="1140"/>
        <v/>
      </c>
      <c r="K3970" s="244"/>
      <c r="L3970" s="435"/>
      <c r="M3970" s="436"/>
      <c r="N3970" s="330">
        <f t="shared" si="1157"/>
        <v>0</v>
      </c>
      <c r="O3970" s="424">
        <f t="shared" si="1158"/>
        <v>0</v>
      </c>
      <c r="P3970" s="244"/>
      <c r="Q3970" s="435"/>
      <c r="R3970" s="436"/>
      <c r="S3970" s="429">
        <f t="shared" si="1159"/>
        <v>0</v>
      </c>
      <c r="T3970" s="315">
        <f t="shared" si="1160"/>
        <v>0</v>
      </c>
      <c r="U3970" s="436"/>
      <c r="V3970" s="436"/>
      <c r="W3970" s="253"/>
      <c r="X3970" s="313">
        <f t="shared" si="1141"/>
        <v>0</v>
      </c>
    </row>
    <row r="3971" spans="2:24" ht="18.600000000000001" hidden="1" thickBot="1">
      <c r="B3971" s="175"/>
      <c r="C3971" s="178">
        <v>5203</v>
      </c>
      <c r="D3971" s="179" t="s">
        <v>923</v>
      </c>
      <c r="E3971" s="703"/>
      <c r="F3971" s="473"/>
      <c r="G3971" s="434"/>
      <c r="H3971" s="434"/>
      <c r="I3971" s="476">
        <f t="shared" si="1156"/>
        <v>0</v>
      </c>
      <c r="J3971" s="243" t="str">
        <f t="shared" si="1140"/>
        <v/>
      </c>
      <c r="K3971" s="244"/>
      <c r="L3971" s="435"/>
      <c r="M3971" s="436"/>
      <c r="N3971" s="330">
        <f t="shared" si="1157"/>
        <v>0</v>
      </c>
      <c r="O3971" s="424">
        <f t="shared" si="1158"/>
        <v>0</v>
      </c>
      <c r="P3971" s="244"/>
      <c r="Q3971" s="435"/>
      <c r="R3971" s="436"/>
      <c r="S3971" s="429">
        <f t="shared" si="1159"/>
        <v>0</v>
      </c>
      <c r="T3971" s="315">
        <f t="shared" si="1160"/>
        <v>0</v>
      </c>
      <c r="U3971" s="436"/>
      <c r="V3971" s="436"/>
      <c r="W3971" s="253"/>
      <c r="X3971" s="313">
        <f t="shared" si="1141"/>
        <v>0</v>
      </c>
    </row>
    <row r="3972" spans="2:24" ht="18.600000000000001" hidden="1" thickBot="1">
      <c r="B3972" s="175"/>
      <c r="C3972" s="178">
        <v>5204</v>
      </c>
      <c r="D3972" s="179" t="s">
        <v>924</v>
      </c>
      <c r="E3972" s="703"/>
      <c r="F3972" s="473"/>
      <c r="G3972" s="434"/>
      <c r="H3972" s="434"/>
      <c r="I3972" s="476">
        <f t="shared" si="1156"/>
        <v>0</v>
      </c>
      <c r="J3972" s="243" t="str">
        <f t="shared" ref="J3972:J3994" si="1161">(IF($E3972&lt;&gt;0,$J$2,IF($I3972&lt;&gt;0,$J$2,"")))</f>
        <v/>
      </c>
      <c r="K3972" s="244"/>
      <c r="L3972" s="435"/>
      <c r="M3972" s="436"/>
      <c r="N3972" s="330">
        <f t="shared" si="1157"/>
        <v>0</v>
      </c>
      <c r="O3972" s="424">
        <f t="shared" si="1158"/>
        <v>0</v>
      </c>
      <c r="P3972" s="244"/>
      <c r="Q3972" s="435"/>
      <c r="R3972" s="436"/>
      <c r="S3972" s="429">
        <f t="shared" si="1159"/>
        <v>0</v>
      </c>
      <c r="T3972" s="315">
        <f t="shared" si="1160"/>
        <v>0</v>
      </c>
      <c r="U3972" s="436"/>
      <c r="V3972" s="436"/>
      <c r="W3972" s="253"/>
      <c r="X3972" s="313">
        <f t="shared" ref="X3972:X4003" si="1162">T3972-U3972-V3972-W3972</f>
        <v>0</v>
      </c>
    </row>
    <row r="3973" spans="2:24" ht="18.600000000000001" hidden="1" thickBot="1">
      <c r="B3973" s="175"/>
      <c r="C3973" s="178">
        <v>5205</v>
      </c>
      <c r="D3973" s="179" t="s">
        <v>925</v>
      </c>
      <c r="E3973" s="703"/>
      <c r="F3973" s="473"/>
      <c r="G3973" s="434"/>
      <c r="H3973" s="434"/>
      <c r="I3973" s="476">
        <f t="shared" si="1156"/>
        <v>0</v>
      </c>
      <c r="J3973" s="243" t="str">
        <f t="shared" si="1161"/>
        <v/>
      </c>
      <c r="K3973" s="244"/>
      <c r="L3973" s="435"/>
      <c r="M3973" s="436"/>
      <c r="N3973" s="330">
        <f t="shared" si="1157"/>
        <v>0</v>
      </c>
      <c r="O3973" s="424">
        <f t="shared" si="1158"/>
        <v>0</v>
      </c>
      <c r="P3973" s="244"/>
      <c r="Q3973" s="435"/>
      <c r="R3973" s="436"/>
      <c r="S3973" s="429">
        <f t="shared" si="1159"/>
        <v>0</v>
      </c>
      <c r="T3973" s="315">
        <f t="shared" si="1160"/>
        <v>0</v>
      </c>
      <c r="U3973" s="436"/>
      <c r="V3973" s="436"/>
      <c r="W3973" s="253"/>
      <c r="X3973" s="313">
        <f t="shared" si="1162"/>
        <v>0</v>
      </c>
    </row>
    <row r="3974" spans="2:24" ht="18.600000000000001" hidden="1" thickBot="1">
      <c r="B3974" s="175"/>
      <c r="C3974" s="178">
        <v>5206</v>
      </c>
      <c r="D3974" s="179" t="s">
        <v>926</v>
      </c>
      <c r="E3974" s="703"/>
      <c r="F3974" s="473"/>
      <c r="G3974" s="434"/>
      <c r="H3974" s="434"/>
      <c r="I3974" s="476">
        <f t="shared" si="1156"/>
        <v>0</v>
      </c>
      <c r="J3974" s="243" t="str">
        <f t="shared" si="1161"/>
        <v/>
      </c>
      <c r="K3974" s="244"/>
      <c r="L3974" s="435"/>
      <c r="M3974" s="436"/>
      <c r="N3974" s="330">
        <f t="shared" si="1157"/>
        <v>0</v>
      </c>
      <c r="O3974" s="424">
        <f t="shared" si="1158"/>
        <v>0</v>
      </c>
      <c r="P3974" s="244"/>
      <c r="Q3974" s="435"/>
      <c r="R3974" s="436"/>
      <c r="S3974" s="429">
        <f t="shared" si="1159"/>
        <v>0</v>
      </c>
      <c r="T3974" s="315">
        <f t="shared" si="1160"/>
        <v>0</v>
      </c>
      <c r="U3974" s="436"/>
      <c r="V3974" s="436"/>
      <c r="W3974" s="253"/>
      <c r="X3974" s="313">
        <f t="shared" si="1162"/>
        <v>0</v>
      </c>
    </row>
    <row r="3975" spans="2:24" ht="18.600000000000001" hidden="1" thickBot="1">
      <c r="B3975" s="175"/>
      <c r="C3975" s="180">
        <v>5219</v>
      </c>
      <c r="D3975" s="181" t="s">
        <v>927</v>
      </c>
      <c r="E3975" s="703"/>
      <c r="F3975" s="473"/>
      <c r="G3975" s="434"/>
      <c r="H3975" s="434"/>
      <c r="I3975" s="476">
        <f t="shared" si="1156"/>
        <v>0</v>
      </c>
      <c r="J3975" s="243" t="str">
        <f t="shared" si="1161"/>
        <v/>
      </c>
      <c r="K3975" s="244"/>
      <c r="L3975" s="435"/>
      <c r="M3975" s="436"/>
      <c r="N3975" s="330">
        <f t="shared" si="1157"/>
        <v>0</v>
      </c>
      <c r="O3975" s="424">
        <f t="shared" si="1158"/>
        <v>0</v>
      </c>
      <c r="P3975" s="244"/>
      <c r="Q3975" s="435"/>
      <c r="R3975" s="436"/>
      <c r="S3975" s="429">
        <f t="shared" si="1159"/>
        <v>0</v>
      </c>
      <c r="T3975" s="315">
        <f t="shared" si="1160"/>
        <v>0</v>
      </c>
      <c r="U3975" s="436"/>
      <c r="V3975" s="436"/>
      <c r="W3975" s="253"/>
      <c r="X3975" s="313">
        <f t="shared" si="1162"/>
        <v>0</v>
      </c>
    </row>
    <row r="3976" spans="2:24" ht="18.600000000000001" hidden="1" thickBot="1">
      <c r="B3976" s="691">
        <v>5300</v>
      </c>
      <c r="C3976" s="954" t="s">
        <v>928</v>
      </c>
      <c r="D3976" s="954"/>
      <c r="E3976" s="692"/>
      <c r="F3976" s="695">
        <f>SUM(F3977:F3978)</f>
        <v>0</v>
      </c>
      <c r="G3976" s="696">
        <f>SUM(G3977:G3978)</f>
        <v>0</v>
      </c>
      <c r="H3976" s="696">
        <f>SUM(H3977:H3978)</f>
        <v>0</v>
      </c>
      <c r="I3976" s="696">
        <f>SUM(I3977:I3978)</f>
        <v>0</v>
      </c>
      <c r="J3976" s="243" t="str">
        <f t="shared" si="1161"/>
        <v/>
      </c>
      <c r="K3976" s="244"/>
      <c r="L3976" s="326">
        <f>SUM(L3977:L3978)</f>
        <v>0</v>
      </c>
      <c r="M3976" s="327">
        <f>SUM(M3977:M3978)</f>
        <v>0</v>
      </c>
      <c r="N3976" s="432">
        <f>SUM(N3977:N3978)</f>
        <v>0</v>
      </c>
      <c r="O3976" s="433">
        <f>SUM(O3977:O3978)</f>
        <v>0</v>
      </c>
      <c r="P3976" s="244"/>
      <c r="Q3976" s="326">
        <f t="shared" ref="Q3976:W3976" si="1163">SUM(Q3977:Q3978)</f>
        <v>0</v>
      </c>
      <c r="R3976" s="327">
        <f t="shared" si="1163"/>
        <v>0</v>
      </c>
      <c r="S3976" s="327">
        <f t="shared" si="1163"/>
        <v>0</v>
      </c>
      <c r="T3976" s="327">
        <f t="shared" si="1163"/>
        <v>0</v>
      </c>
      <c r="U3976" s="327">
        <f t="shared" si="1163"/>
        <v>0</v>
      </c>
      <c r="V3976" s="327">
        <f t="shared" si="1163"/>
        <v>0</v>
      </c>
      <c r="W3976" s="433">
        <f t="shared" si="1163"/>
        <v>0</v>
      </c>
      <c r="X3976" s="313">
        <f t="shared" si="1162"/>
        <v>0</v>
      </c>
    </row>
    <row r="3977" spans="2:24" ht="18.600000000000001" hidden="1" thickBot="1">
      <c r="B3977" s="175"/>
      <c r="C3977" s="176">
        <v>5301</v>
      </c>
      <c r="D3977" s="177" t="s">
        <v>1440</v>
      </c>
      <c r="E3977" s="703"/>
      <c r="F3977" s="473"/>
      <c r="G3977" s="434"/>
      <c r="H3977" s="434"/>
      <c r="I3977" s="476">
        <f>F3977+G3977+H3977</f>
        <v>0</v>
      </c>
      <c r="J3977" s="243" t="str">
        <f t="shared" si="1161"/>
        <v/>
      </c>
      <c r="K3977" s="244"/>
      <c r="L3977" s="435"/>
      <c r="M3977" s="436"/>
      <c r="N3977" s="330">
        <f>I3977</f>
        <v>0</v>
      </c>
      <c r="O3977" s="424">
        <f>L3977+M3977-N3977</f>
        <v>0</v>
      </c>
      <c r="P3977" s="244"/>
      <c r="Q3977" s="435"/>
      <c r="R3977" s="436"/>
      <c r="S3977" s="429">
        <f>+IF(+(L3977+M3977)&gt;=I3977,+M3977,+(+I3977-L3977))</f>
        <v>0</v>
      </c>
      <c r="T3977" s="315">
        <f>Q3977+R3977-S3977</f>
        <v>0</v>
      </c>
      <c r="U3977" s="436"/>
      <c r="V3977" s="436"/>
      <c r="W3977" s="253"/>
      <c r="X3977" s="313">
        <f t="shared" si="1162"/>
        <v>0</v>
      </c>
    </row>
    <row r="3978" spans="2:24" ht="18.600000000000001" hidden="1" thickBot="1">
      <c r="B3978" s="175"/>
      <c r="C3978" s="180">
        <v>5309</v>
      </c>
      <c r="D3978" s="181" t="s">
        <v>929</v>
      </c>
      <c r="E3978" s="703"/>
      <c r="F3978" s="473"/>
      <c r="G3978" s="434"/>
      <c r="H3978" s="434"/>
      <c r="I3978" s="476">
        <f>F3978+G3978+H3978</f>
        <v>0</v>
      </c>
      <c r="J3978" s="243" t="str">
        <f t="shared" si="1161"/>
        <v/>
      </c>
      <c r="K3978" s="244"/>
      <c r="L3978" s="435"/>
      <c r="M3978" s="436"/>
      <c r="N3978" s="330">
        <f>I3978</f>
        <v>0</v>
      </c>
      <c r="O3978" s="424">
        <f>L3978+M3978-N3978</f>
        <v>0</v>
      </c>
      <c r="P3978" s="244"/>
      <c r="Q3978" s="435"/>
      <c r="R3978" s="436"/>
      <c r="S3978" s="429">
        <f>+IF(+(L3978+M3978)&gt;=I3978,+M3978,+(+I3978-L3978))</f>
        <v>0</v>
      </c>
      <c r="T3978" s="315">
        <f>Q3978+R3978-S3978</f>
        <v>0</v>
      </c>
      <c r="U3978" s="436"/>
      <c r="V3978" s="436"/>
      <c r="W3978" s="253"/>
      <c r="X3978" s="313">
        <f t="shared" si="1162"/>
        <v>0</v>
      </c>
    </row>
    <row r="3979" spans="2:24" ht="18.600000000000001" hidden="1" thickBot="1">
      <c r="B3979" s="691">
        <v>5400</v>
      </c>
      <c r="C3979" s="963" t="s">
        <v>1010</v>
      </c>
      <c r="D3979" s="963"/>
      <c r="E3979" s="692"/>
      <c r="F3979" s="693"/>
      <c r="G3979" s="694"/>
      <c r="H3979" s="694"/>
      <c r="I3979" s="690">
        <f>F3979+G3979+H3979</f>
        <v>0</v>
      </c>
      <c r="J3979" s="243" t="str">
        <f t="shared" si="1161"/>
        <v/>
      </c>
      <c r="K3979" s="244"/>
      <c r="L3979" s="430"/>
      <c r="M3979" s="431"/>
      <c r="N3979" s="327">
        <f>I3979</f>
        <v>0</v>
      </c>
      <c r="O3979" s="424">
        <f>L3979+M3979-N3979</f>
        <v>0</v>
      </c>
      <c r="P3979" s="244"/>
      <c r="Q3979" s="430"/>
      <c r="R3979" s="431"/>
      <c r="S3979" s="429">
        <f>+IF(+(L3979+M3979)&gt;=I3979,+M3979,+(+I3979-L3979))</f>
        <v>0</v>
      </c>
      <c r="T3979" s="315">
        <f>Q3979+R3979-S3979</f>
        <v>0</v>
      </c>
      <c r="U3979" s="431"/>
      <c r="V3979" s="431"/>
      <c r="W3979" s="253"/>
      <c r="X3979" s="313">
        <f t="shared" si="1162"/>
        <v>0</v>
      </c>
    </row>
    <row r="3980" spans="2:24" ht="18.600000000000001" hidden="1" thickBot="1">
      <c r="B3980" s="684">
        <v>5500</v>
      </c>
      <c r="C3980" s="948" t="s">
        <v>1011</v>
      </c>
      <c r="D3980" s="948"/>
      <c r="E3980" s="685"/>
      <c r="F3980" s="686">
        <f>SUM(F3981:F3984)</f>
        <v>0</v>
      </c>
      <c r="G3980" s="687">
        <f>SUM(G3981:G3984)</f>
        <v>0</v>
      </c>
      <c r="H3980" s="687">
        <f>SUM(H3981:H3984)</f>
        <v>0</v>
      </c>
      <c r="I3980" s="687">
        <f>SUM(I3981:I3984)</f>
        <v>0</v>
      </c>
      <c r="J3980" s="243" t="str">
        <f t="shared" si="1161"/>
        <v/>
      </c>
      <c r="K3980" s="244"/>
      <c r="L3980" s="316">
        <f>SUM(L3981:L3984)</f>
        <v>0</v>
      </c>
      <c r="M3980" s="317">
        <f>SUM(M3981:M3984)</f>
        <v>0</v>
      </c>
      <c r="N3980" s="425">
        <f>SUM(N3981:N3984)</f>
        <v>0</v>
      </c>
      <c r="O3980" s="426">
        <f>SUM(O3981:O3984)</f>
        <v>0</v>
      </c>
      <c r="P3980" s="244"/>
      <c r="Q3980" s="316">
        <f t="shared" ref="Q3980:W3980" si="1164">SUM(Q3981:Q3984)</f>
        <v>0</v>
      </c>
      <c r="R3980" s="317">
        <f t="shared" si="1164"/>
        <v>0</v>
      </c>
      <c r="S3980" s="317">
        <f t="shared" si="1164"/>
        <v>0</v>
      </c>
      <c r="T3980" s="317">
        <f t="shared" si="1164"/>
        <v>0</v>
      </c>
      <c r="U3980" s="317">
        <f t="shared" si="1164"/>
        <v>0</v>
      </c>
      <c r="V3980" s="317">
        <f t="shared" si="1164"/>
        <v>0</v>
      </c>
      <c r="W3980" s="426">
        <f t="shared" si="1164"/>
        <v>0</v>
      </c>
      <c r="X3980" s="313">
        <f t="shared" si="1162"/>
        <v>0</v>
      </c>
    </row>
    <row r="3981" spans="2:24" ht="18.600000000000001" hidden="1" thickBot="1">
      <c r="B3981" s="173"/>
      <c r="C3981" s="144">
        <v>5501</v>
      </c>
      <c r="D3981" s="163" t="s">
        <v>1012</v>
      </c>
      <c r="E3981" s="702"/>
      <c r="F3981" s="449"/>
      <c r="G3981" s="245"/>
      <c r="H3981" s="245"/>
      <c r="I3981" s="476">
        <f>F3981+G3981+H3981</f>
        <v>0</v>
      </c>
      <c r="J3981" s="243" t="str">
        <f t="shared" si="1161"/>
        <v/>
      </c>
      <c r="K3981" s="244"/>
      <c r="L3981" s="423"/>
      <c r="M3981" s="252"/>
      <c r="N3981" s="315">
        <f>I3981</f>
        <v>0</v>
      </c>
      <c r="O3981" s="424">
        <f>L3981+M3981-N3981</f>
        <v>0</v>
      </c>
      <c r="P3981" s="244"/>
      <c r="Q3981" s="423"/>
      <c r="R3981" s="252"/>
      <c r="S3981" s="429">
        <f>+IF(+(L3981+M3981)&gt;=I3981,+M3981,+(+I3981-L3981))</f>
        <v>0</v>
      </c>
      <c r="T3981" s="315">
        <f>Q3981+R3981-S3981</f>
        <v>0</v>
      </c>
      <c r="U3981" s="252"/>
      <c r="V3981" s="252"/>
      <c r="W3981" s="253"/>
      <c r="X3981" s="313">
        <f t="shared" si="1162"/>
        <v>0</v>
      </c>
    </row>
    <row r="3982" spans="2:24" ht="18.600000000000001" hidden="1" thickBot="1">
      <c r="B3982" s="173"/>
      <c r="C3982" s="137">
        <v>5502</v>
      </c>
      <c r="D3982" s="145" t="s">
        <v>1013</v>
      </c>
      <c r="E3982" s="702"/>
      <c r="F3982" s="449"/>
      <c r="G3982" s="245"/>
      <c r="H3982" s="245"/>
      <c r="I3982" s="476">
        <f>F3982+G3982+H3982</f>
        <v>0</v>
      </c>
      <c r="J3982" s="243" t="str">
        <f t="shared" si="1161"/>
        <v/>
      </c>
      <c r="K3982" s="244"/>
      <c r="L3982" s="423"/>
      <c r="M3982" s="252"/>
      <c r="N3982" s="315">
        <f>I3982</f>
        <v>0</v>
      </c>
      <c r="O3982" s="424">
        <f>L3982+M3982-N3982</f>
        <v>0</v>
      </c>
      <c r="P3982" s="244"/>
      <c r="Q3982" s="423"/>
      <c r="R3982" s="252"/>
      <c r="S3982" s="429">
        <f>+IF(+(L3982+M3982)&gt;=I3982,+M3982,+(+I3982-L3982))</f>
        <v>0</v>
      </c>
      <c r="T3982" s="315">
        <f>Q3982+R3982-S3982</f>
        <v>0</v>
      </c>
      <c r="U3982" s="252"/>
      <c r="V3982" s="252"/>
      <c r="W3982" s="253"/>
      <c r="X3982" s="313">
        <f t="shared" si="1162"/>
        <v>0</v>
      </c>
    </row>
    <row r="3983" spans="2:24" ht="18.600000000000001" hidden="1" thickBot="1">
      <c r="B3983" s="173"/>
      <c r="C3983" s="137">
        <v>5503</v>
      </c>
      <c r="D3983" s="139" t="s">
        <v>1014</v>
      </c>
      <c r="E3983" s="702"/>
      <c r="F3983" s="449"/>
      <c r="G3983" s="245"/>
      <c r="H3983" s="245"/>
      <c r="I3983" s="476">
        <f>F3983+G3983+H3983</f>
        <v>0</v>
      </c>
      <c r="J3983" s="243" t="str">
        <f t="shared" si="1161"/>
        <v/>
      </c>
      <c r="K3983" s="244"/>
      <c r="L3983" s="423"/>
      <c r="M3983" s="252"/>
      <c r="N3983" s="315">
        <f>I3983</f>
        <v>0</v>
      </c>
      <c r="O3983" s="424">
        <f>L3983+M3983-N3983</f>
        <v>0</v>
      </c>
      <c r="P3983" s="244"/>
      <c r="Q3983" s="423"/>
      <c r="R3983" s="252"/>
      <c r="S3983" s="429">
        <f>+IF(+(L3983+M3983)&gt;=I3983,+M3983,+(+I3983-L3983))</f>
        <v>0</v>
      </c>
      <c r="T3983" s="315">
        <f>Q3983+R3983-S3983</f>
        <v>0</v>
      </c>
      <c r="U3983" s="252"/>
      <c r="V3983" s="252"/>
      <c r="W3983" s="253"/>
      <c r="X3983" s="313">
        <f t="shared" si="1162"/>
        <v>0</v>
      </c>
    </row>
    <row r="3984" spans="2:24" ht="18.600000000000001" hidden="1" thickBot="1">
      <c r="B3984" s="173"/>
      <c r="C3984" s="137">
        <v>5504</v>
      </c>
      <c r="D3984" s="145" t="s">
        <v>1015</v>
      </c>
      <c r="E3984" s="702"/>
      <c r="F3984" s="449"/>
      <c r="G3984" s="245"/>
      <c r="H3984" s="245"/>
      <c r="I3984" s="476">
        <f>F3984+G3984+H3984</f>
        <v>0</v>
      </c>
      <c r="J3984" s="243" t="str">
        <f t="shared" si="1161"/>
        <v/>
      </c>
      <c r="K3984" s="244"/>
      <c r="L3984" s="423"/>
      <c r="M3984" s="252"/>
      <c r="N3984" s="315">
        <f>I3984</f>
        <v>0</v>
      </c>
      <c r="O3984" s="424">
        <f>L3984+M3984-N3984</f>
        <v>0</v>
      </c>
      <c r="P3984" s="244"/>
      <c r="Q3984" s="423"/>
      <c r="R3984" s="252"/>
      <c r="S3984" s="429">
        <f>+IF(+(L3984+M3984)&gt;=I3984,+M3984,+(+I3984-L3984))</f>
        <v>0</v>
      </c>
      <c r="T3984" s="315">
        <f>Q3984+R3984-S3984</f>
        <v>0</v>
      </c>
      <c r="U3984" s="252"/>
      <c r="V3984" s="252"/>
      <c r="W3984" s="253"/>
      <c r="X3984" s="313">
        <f t="shared" si="1162"/>
        <v>0</v>
      </c>
    </row>
    <row r="3985" spans="2:24" ht="18.600000000000001" hidden="1" thickBot="1">
      <c r="B3985" s="684">
        <v>5700</v>
      </c>
      <c r="C3985" s="964" t="s">
        <v>1016</v>
      </c>
      <c r="D3985" s="965"/>
      <c r="E3985" s="692"/>
      <c r="F3985" s="671">
        <v>0</v>
      </c>
      <c r="G3985" s="671">
        <v>0</v>
      </c>
      <c r="H3985" s="671">
        <v>0</v>
      </c>
      <c r="I3985" s="696">
        <f>SUM(I3986:I3988)</f>
        <v>0</v>
      </c>
      <c r="J3985" s="243" t="str">
        <f t="shared" si="1161"/>
        <v/>
      </c>
      <c r="K3985" s="244"/>
      <c r="L3985" s="326">
        <f>SUM(L3986:L3988)</f>
        <v>0</v>
      </c>
      <c r="M3985" s="327">
        <f>SUM(M3986:M3988)</f>
        <v>0</v>
      </c>
      <c r="N3985" s="432">
        <f>SUM(N3986:N3987)</f>
        <v>0</v>
      </c>
      <c r="O3985" s="433">
        <f>SUM(O3986:O3988)</f>
        <v>0</v>
      </c>
      <c r="P3985" s="244"/>
      <c r="Q3985" s="326">
        <f>SUM(Q3986:Q3988)</f>
        <v>0</v>
      </c>
      <c r="R3985" s="327">
        <f>SUM(R3986:R3988)</f>
        <v>0</v>
      </c>
      <c r="S3985" s="327">
        <f>SUM(S3986:S3988)</f>
        <v>0</v>
      </c>
      <c r="T3985" s="327">
        <f>SUM(T3986:T3988)</f>
        <v>0</v>
      </c>
      <c r="U3985" s="327">
        <f>SUM(U3986:U3988)</f>
        <v>0</v>
      </c>
      <c r="V3985" s="327">
        <f>SUM(V3986:V3987)</f>
        <v>0</v>
      </c>
      <c r="W3985" s="433">
        <f>SUM(W3986:W3988)</f>
        <v>0</v>
      </c>
      <c r="X3985" s="313">
        <f t="shared" si="1162"/>
        <v>0</v>
      </c>
    </row>
    <row r="3986" spans="2:24" ht="18.600000000000001" hidden="1" thickBot="1">
      <c r="B3986" s="175"/>
      <c r="C3986" s="176">
        <v>5701</v>
      </c>
      <c r="D3986" s="177" t="s">
        <v>1017</v>
      </c>
      <c r="E3986" s="703"/>
      <c r="F3986" s="592">
        <v>0</v>
      </c>
      <c r="G3986" s="592">
        <v>0</v>
      </c>
      <c r="H3986" s="592">
        <v>0</v>
      </c>
      <c r="I3986" s="476">
        <f>F3986+G3986+H3986</f>
        <v>0</v>
      </c>
      <c r="J3986" s="243" t="str">
        <f t="shared" si="1161"/>
        <v/>
      </c>
      <c r="K3986" s="244"/>
      <c r="L3986" s="435"/>
      <c r="M3986" s="436"/>
      <c r="N3986" s="330">
        <f>I3986</f>
        <v>0</v>
      </c>
      <c r="O3986" s="424">
        <f>L3986+M3986-N3986</f>
        <v>0</v>
      </c>
      <c r="P3986" s="244"/>
      <c r="Q3986" s="435"/>
      <c r="R3986" s="436"/>
      <c r="S3986" s="429">
        <f>+IF(+(L3986+M3986)&gt;=I3986,+M3986,+(+I3986-L3986))</f>
        <v>0</v>
      </c>
      <c r="T3986" s="315">
        <f>Q3986+R3986-S3986</f>
        <v>0</v>
      </c>
      <c r="U3986" s="436"/>
      <c r="V3986" s="436"/>
      <c r="W3986" s="253"/>
      <c r="X3986" s="313">
        <f t="shared" si="1162"/>
        <v>0</v>
      </c>
    </row>
    <row r="3987" spans="2:24" ht="18.600000000000001" hidden="1" thickBot="1">
      <c r="B3987" s="175"/>
      <c r="C3987" s="180">
        <v>5702</v>
      </c>
      <c r="D3987" s="181" t="s">
        <v>1018</v>
      </c>
      <c r="E3987" s="703"/>
      <c r="F3987" s="592">
        <v>0</v>
      </c>
      <c r="G3987" s="592">
        <v>0</v>
      </c>
      <c r="H3987" s="592">
        <v>0</v>
      </c>
      <c r="I3987" s="476">
        <f>F3987+G3987+H3987</f>
        <v>0</v>
      </c>
      <c r="J3987" s="243" t="str">
        <f t="shared" si="1161"/>
        <v/>
      </c>
      <c r="K3987" s="244"/>
      <c r="L3987" s="435"/>
      <c r="M3987" s="436"/>
      <c r="N3987" s="330">
        <f>I3987</f>
        <v>0</v>
      </c>
      <c r="O3987" s="424">
        <f>L3987+M3987-N3987</f>
        <v>0</v>
      </c>
      <c r="P3987" s="244"/>
      <c r="Q3987" s="435"/>
      <c r="R3987" s="436"/>
      <c r="S3987" s="429">
        <f>+IF(+(L3987+M3987)&gt;=I3987,+M3987,+(+I3987-L3987))</f>
        <v>0</v>
      </c>
      <c r="T3987" s="315">
        <f>Q3987+R3987-S3987</f>
        <v>0</v>
      </c>
      <c r="U3987" s="436"/>
      <c r="V3987" s="436"/>
      <c r="W3987" s="253"/>
      <c r="X3987" s="313">
        <f t="shared" si="1162"/>
        <v>0</v>
      </c>
    </row>
    <row r="3988" spans="2:24" ht="18.600000000000001" hidden="1" thickBot="1">
      <c r="B3988" s="136"/>
      <c r="C3988" s="182">
        <v>4071</v>
      </c>
      <c r="D3988" s="464" t="s">
        <v>1019</v>
      </c>
      <c r="E3988" s="702"/>
      <c r="F3988" s="592">
        <v>0</v>
      </c>
      <c r="G3988" s="592">
        <v>0</v>
      </c>
      <c r="H3988" s="592">
        <v>0</v>
      </c>
      <c r="I3988" s="476">
        <f>F3988+G3988+H3988</f>
        <v>0</v>
      </c>
      <c r="J3988" s="243" t="str">
        <f t="shared" si="1161"/>
        <v/>
      </c>
      <c r="K3988" s="244"/>
      <c r="L3988" s="711"/>
      <c r="M3988" s="665"/>
      <c r="N3988" s="665"/>
      <c r="O3988" s="712"/>
      <c r="P3988" s="244"/>
      <c r="Q3988" s="661"/>
      <c r="R3988" s="665"/>
      <c r="S3988" s="665"/>
      <c r="T3988" s="665"/>
      <c r="U3988" s="665"/>
      <c r="V3988" s="665"/>
      <c r="W3988" s="709"/>
      <c r="X3988" s="313">
        <f t="shared" si="1162"/>
        <v>0</v>
      </c>
    </row>
    <row r="3989" spans="2:24" ht="16.2" hidden="1" thickBot="1">
      <c r="B3989" s="173"/>
      <c r="C3989" s="183"/>
      <c r="D3989" s="334"/>
      <c r="E3989" s="704"/>
      <c r="F3989" s="248"/>
      <c r="G3989" s="248"/>
      <c r="H3989" s="248"/>
      <c r="I3989" s="249"/>
      <c r="J3989" s="243" t="str">
        <f t="shared" si="1161"/>
        <v/>
      </c>
      <c r="K3989" s="244"/>
      <c r="L3989" s="437"/>
      <c r="M3989" s="438"/>
      <c r="N3989" s="323"/>
      <c r="O3989" s="324"/>
      <c r="P3989" s="244"/>
      <c r="Q3989" s="437"/>
      <c r="R3989" s="438"/>
      <c r="S3989" s="323"/>
      <c r="T3989" s="323"/>
      <c r="U3989" s="438"/>
      <c r="V3989" s="323"/>
      <c r="W3989" s="324"/>
      <c r="X3989" s="324"/>
    </row>
    <row r="3990" spans="2:24" ht="18.600000000000001" hidden="1" thickBot="1">
      <c r="B3990" s="697">
        <v>98</v>
      </c>
      <c r="C3990" s="945" t="s">
        <v>1020</v>
      </c>
      <c r="D3990" s="946"/>
      <c r="E3990" s="685"/>
      <c r="F3990" s="688"/>
      <c r="G3990" s="689"/>
      <c r="H3990" s="689"/>
      <c r="I3990" s="690">
        <f>F3990+G3990+H3990</f>
        <v>0</v>
      </c>
      <c r="J3990" s="243" t="str">
        <f t="shared" si="1161"/>
        <v/>
      </c>
      <c r="K3990" s="244"/>
      <c r="L3990" s="428"/>
      <c r="M3990" s="254"/>
      <c r="N3990" s="317">
        <f>I3990</f>
        <v>0</v>
      </c>
      <c r="O3990" s="424">
        <f>L3990+M3990-N3990</f>
        <v>0</v>
      </c>
      <c r="P3990" s="244"/>
      <c r="Q3990" s="428"/>
      <c r="R3990" s="254"/>
      <c r="S3990" s="429">
        <f>+IF(+(L3990+M3990)&gt;=I3990,+M3990,+(+I3990-L3990))</f>
        <v>0</v>
      </c>
      <c r="T3990" s="315">
        <f>Q3990+R3990-S3990</f>
        <v>0</v>
      </c>
      <c r="U3990" s="254"/>
      <c r="V3990" s="254"/>
      <c r="W3990" s="253"/>
      <c r="X3990" s="313">
        <f>T3990-U3990-V3990-W3990</f>
        <v>0</v>
      </c>
    </row>
    <row r="3991" spans="2:24" ht="16.8" hidden="1" thickBot="1">
      <c r="B3991" s="184"/>
      <c r="C3991" s="335" t="s">
        <v>1021</v>
      </c>
      <c r="D3991" s="336"/>
      <c r="E3991" s="395"/>
      <c r="F3991" s="395"/>
      <c r="G3991" s="395"/>
      <c r="H3991" s="395"/>
      <c r="I3991" s="337"/>
      <c r="J3991" s="243" t="str">
        <f t="shared" si="1161"/>
        <v/>
      </c>
      <c r="K3991" s="244"/>
      <c r="L3991" s="338"/>
      <c r="M3991" s="339"/>
      <c r="N3991" s="339"/>
      <c r="O3991" s="340"/>
      <c r="P3991" s="244"/>
      <c r="Q3991" s="338"/>
      <c r="R3991" s="339"/>
      <c r="S3991" s="339"/>
      <c r="T3991" s="339"/>
      <c r="U3991" s="339"/>
      <c r="V3991" s="339"/>
      <c r="W3991" s="340"/>
      <c r="X3991" s="340"/>
    </row>
    <row r="3992" spans="2:24" ht="16.8" hidden="1" thickBot="1">
      <c r="B3992" s="184"/>
      <c r="C3992" s="341" t="s">
        <v>1022</v>
      </c>
      <c r="D3992" s="334"/>
      <c r="E3992" s="384"/>
      <c r="F3992" s="384"/>
      <c r="G3992" s="384"/>
      <c r="H3992" s="384"/>
      <c r="I3992" s="307"/>
      <c r="J3992" s="243" t="str">
        <f t="shared" si="1161"/>
        <v/>
      </c>
      <c r="K3992" s="244"/>
      <c r="L3992" s="342"/>
      <c r="M3992" s="343"/>
      <c r="N3992" s="343"/>
      <c r="O3992" s="344"/>
      <c r="P3992" s="244"/>
      <c r="Q3992" s="342"/>
      <c r="R3992" s="343"/>
      <c r="S3992" s="343"/>
      <c r="T3992" s="343"/>
      <c r="U3992" s="343"/>
      <c r="V3992" s="343"/>
      <c r="W3992" s="344"/>
      <c r="X3992" s="344"/>
    </row>
    <row r="3993" spans="2:24" ht="16.8" hidden="1" thickBot="1">
      <c r="B3993" s="185"/>
      <c r="C3993" s="345" t="s">
        <v>1686</v>
      </c>
      <c r="D3993" s="346"/>
      <c r="E3993" s="396"/>
      <c r="F3993" s="396"/>
      <c r="G3993" s="396"/>
      <c r="H3993" s="396"/>
      <c r="I3993" s="309"/>
      <c r="J3993" s="243" t="str">
        <f t="shared" si="1161"/>
        <v/>
      </c>
      <c r="K3993" s="244"/>
      <c r="L3993" s="347"/>
      <c r="M3993" s="348"/>
      <c r="N3993" s="348"/>
      <c r="O3993" s="349"/>
      <c r="P3993" s="244"/>
      <c r="Q3993" s="347"/>
      <c r="R3993" s="348"/>
      <c r="S3993" s="348"/>
      <c r="T3993" s="348"/>
      <c r="U3993" s="348"/>
      <c r="V3993" s="348"/>
      <c r="W3993" s="349"/>
      <c r="X3993" s="349"/>
    </row>
    <row r="3994" spans="2:24" ht="18.600000000000001" thickBot="1">
      <c r="B3994" s="607"/>
      <c r="C3994" s="608" t="s">
        <v>1241</v>
      </c>
      <c r="D3994" s="609" t="s">
        <v>1023</v>
      </c>
      <c r="E3994" s="698"/>
      <c r="F3994" s="698">
        <f>SUM(F3876,F3879,F3885,F3893,F3894,F3912,F3916,F3922,F3925,F3926,F3927,F3928,F3932,F3941,F3947,F3948,F3949,F3950,F3957,F3961,F3962,F3963,F3964,F3967,F3968,F3976,F3979,F3980,F3985)+F3990</f>
        <v>0</v>
      </c>
      <c r="G3994" s="698">
        <f>SUM(G3876,G3879,G3885,G3893,G3894,G3912,G3916,G3922,G3925,G3926,G3927,G3928,G3932,G3941,G3947,G3948,G3949,G3950,G3957,G3961,G3962,G3963,G3964,G3967,G3968,G3976,G3979,G3980,G3985)+G3990</f>
        <v>7000</v>
      </c>
      <c r="H3994" s="698">
        <f>SUM(H3876,H3879,H3885,H3893,H3894,H3912,H3916,H3922,H3925,H3926,H3927,H3928,H3932,H3941,H3947,H3948,H3949,H3950,H3957,H3961,H3962,H3963,H3964,H3967,H3968,H3976,H3979,H3980,H3985)+H3990</f>
        <v>0</v>
      </c>
      <c r="I3994" s="698">
        <f>SUM(I3876,I3879,I3885,I3893,I3894,I3912,I3916,I3922,I3925,I3926,I3927,I3928,I3932,I3941,I3947,I3948,I3949,I3950,I3957,I3961,I3962,I3963,I3964,I3967,I3968,I3976,I3979,I3980,I3985)+I3990</f>
        <v>7000</v>
      </c>
      <c r="J3994" s="243">
        <f t="shared" si="1161"/>
        <v>1</v>
      </c>
      <c r="K3994" s="439" t="str">
        <f>LEFT(C3873,1)</f>
        <v>9</v>
      </c>
      <c r="L3994" s="276">
        <f>SUM(L3876,L3879,L3885,L3893,L3894,L3912,L3916,L3922,L3925,L3926,L3927,L3928,L3932,L3941,L3947,L3948,L3949,L3950,L3957,L3961,L3962,L3963,L3964,L3967,L3968,L3976,L3979,L3980,L3985)+L3990</f>
        <v>0</v>
      </c>
      <c r="M3994" s="276">
        <f>SUM(M3876,M3879,M3885,M3893,M3894,M3912,M3916,M3922,M3925,M3926,M3927,M3928,M3932,M3941,M3947,M3948,M3949,M3950,M3957,M3961,M3962,M3963,M3964,M3967,M3968,M3976,M3979,M3980,M3985)+M3990</f>
        <v>0</v>
      </c>
      <c r="N3994" s="276">
        <f>SUM(N3876,N3879,N3885,N3893,N3894,N3912,N3916,N3922,N3925,N3926,N3927,N3928,N3932,N3941,N3947,N3948,N3949,N3950,N3957,N3961,N3962,N3963,N3964,N3967,N3968,N3976,N3979,N3980,N3985)+N3990</f>
        <v>7000</v>
      </c>
      <c r="O3994" s="276">
        <f>SUM(O3876,O3879,O3885,O3893,O3894,O3912,O3916,O3922,O3925,O3926,O3927,O3928,O3932,O3941,O3947,O3948,O3949,O3950,O3957,O3961,O3962,O3963,O3964,O3967,O3968,O3976,O3979,O3980,O3985)+O3990</f>
        <v>-7000</v>
      </c>
      <c r="P3994" s="222"/>
      <c r="Q3994" s="276">
        <f t="shared" ref="Q3994:W3994" si="1165">SUM(Q3876,Q3879,Q3885,Q3893,Q3894,Q3912,Q3916,Q3922,Q3925,Q3926,Q3927,Q3928,Q3932,Q3941,Q3947,Q3948,Q3949,Q3950,Q3957,Q3961,Q3962,Q3963,Q3964,Q3967,Q3968,Q3976,Q3979,Q3980,Q3985)+Q3990</f>
        <v>0</v>
      </c>
      <c r="R3994" s="276">
        <f t="shared" si="1165"/>
        <v>0</v>
      </c>
      <c r="S3994" s="276">
        <f t="shared" si="1165"/>
        <v>0</v>
      </c>
      <c r="T3994" s="276">
        <f t="shared" si="1165"/>
        <v>0</v>
      </c>
      <c r="U3994" s="276">
        <f t="shared" si="1165"/>
        <v>0</v>
      </c>
      <c r="V3994" s="276">
        <f t="shared" si="1165"/>
        <v>0</v>
      </c>
      <c r="W3994" s="276">
        <f t="shared" si="1165"/>
        <v>0</v>
      </c>
      <c r="X3994" s="313">
        <f>T3994-U3994-V3994-W3994</f>
        <v>0</v>
      </c>
    </row>
    <row r="3995" spans="2:24">
      <c r="B3995" s="554" t="s">
        <v>32</v>
      </c>
      <c r="C3995" s="186"/>
      <c r="I3995" s="219"/>
      <c r="J3995" s="221">
        <f>J3994</f>
        <v>1</v>
      </c>
      <c r="P3995"/>
    </row>
    <row r="3996" spans="2:24">
      <c r="B3996" s="392"/>
      <c r="C3996" s="392"/>
      <c r="D3996" s="393"/>
      <c r="E3996" s="392"/>
      <c r="F3996" s="392"/>
      <c r="G3996" s="392"/>
      <c r="H3996" s="392"/>
      <c r="I3996" s="394"/>
      <c r="J3996" s="221">
        <f>J3994</f>
        <v>1</v>
      </c>
      <c r="L3996" s="392"/>
      <c r="M3996" s="392"/>
      <c r="N3996" s="394"/>
      <c r="O3996" s="394"/>
      <c r="P3996" s="394"/>
      <c r="Q3996" s="392"/>
      <c r="R3996" s="392"/>
      <c r="S3996" s="394"/>
      <c r="T3996" s="394"/>
      <c r="U3996" s="392"/>
      <c r="V3996" s="394"/>
      <c r="W3996" s="394"/>
      <c r="X3996" s="394"/>
    </row>
    <row r="3997" spans="2:24" ht="18" hidden="1">
      <c r="B3997" s="402"/>
      <c r="C3997" s="402"/>
      <c r="D3997" s="402"/>
      <c r="E3997" s="402"/>
      <c r="F3997" s="402"/>
      <c r="G3997" s="402"/>
      <c r="H3997" s="402"/>
      <c r="I3997" s="484"/>
      <c r="J3997" s="440">
        <f>(IF(E3994&lt;&gt;0,$G$2,IF(I3994&lt;&gt;0,$G$2,"")))</f>
        <v>0</v>
      </c>
    </row>
    <row r="3998" spans="2:24" ht="18" hidden="1">
      <c r="B3998" s="402"/>
      <c r="C3998" s="402"/>
      <c r="D3998" s="474"/>
      <c r="E3998" s="402"/>
      <c r="F3998" s="402"/>
      <c r="G3998" s="402"/>
      <c r="H3998" s="402"/>
      <c r="I3998" s="484"/>
      <c r="J3998" s="440" t="str">
        <f>(IF(E3995&lt;&gt;0,$G$2,IF(I3995&lt;&gt;0,$G$2,"")))</f>
        <v/>
      </c>
    </row>
  </sheetData>
  <autoFilter ref="J1:J3998">
    <filterColumn colId="0">
      <filters>
        <filter val="1"/>
      </filters>
    </filterColumn>
  </autoFilter>
  <mergeCells count="1137">
    <mergeCell ref="B3860:D3860"/>
    <mergeCell ref="B3862:D3862"/>
    <mergeCell ref="B3865:D3865"/>
    <mergeCell ref="C3916:D3916"/>
    <mergeCell ref="C3894:D3894"/>
    <mergeCell ref="C3925:D3925"/>
    <mergeCell ref="C3922:D3922"/>
    <mergeCell ref="T3869:T3870"/>
    <mergeCell ref="Q3869:Q3870"/>
    <mergeCell ref="R3869:R3870"/>
    <mergeCell ref="C3912:D3912"/>
    <mergeCell ref="C3879:D3879"/>
    <mergeCell ref="C3885:D3885"/>
    <mergeCell ref="C3893:D3893"/>
    <mergeCell ref="N3869:N3870"/>
    <mergeCell ref="S3869:S3870"/>
    <mergeCell ref="L3869:L3870"/>
    <mergeCell ref="C3967:D3967"/>
    <mergeCell ref="C3985:D3985"/>
    <mergeCell ref="C3932:D3932"/>
    <mergeCell ref="C3979:D3979"/>
    <mergeCell ref="C3980:D3980"/>
    <mergeCell ref="C3950:D3950"/>
    <mergeCell ref="C3961:D3961"/>
    <mergeCell ref="M3869:M3870"/>
    <mergeCell ref="O3869:O3870"/>
    <mergeCell ref="F3869:I3869"/>
    <mergeCell ref="C3957:D3957"/>
    <mergeCell ref="C3876:D3876"/>
    <mergeCell ref="C3926:D3926"/>
    <mergeCell ref="C3927:D3927"/>
    <mergeCell ref="C3928:D3928"/>
    <mergeCell ref="C3990:D3990"/>
    <mergeCell ref="C3968:D3968"/>
    <mergeCell ref="C3941:D3941"/>
    <mergeCell ref="C3947:D3947"/>
    <mergeCell ref="C3948:D3948"/>
    <mergeCell ref="C3949:D3949"/>
    <mergeCell ref="C3963:D3963"/>
    <mergeCell ref="C3962:D3962"/>
    <mergeCell ref="C3964:D3964"/>
    <mergeCell ref="C3976:D3976"/>
    <mergeCell ref="B3719:D3719"/>
    <mergeCell ref="B3721:D3721"/>
    <mergeCell ref="B3724:D3724"/>
    <mergeCell ref="C3775:D3775"/>
    <mergeCell ref="C3753:D3753"/>
    <mergeCell ref="C3784:D3784"/>
    <mergeCell ref="C3781:D3781"/>
    <mergeCell ref="T3728:T3729"/>
    <mergeCell ref="Q3728:Q3729"/>
    <mergeCell ref="R3728:R3729"/>
    <mergeCell ref="C3771:D3771"/>
    <mergeCell ref="C3738:D3738"/>
    <mergeCell ref="C3744:D3744"/>
    <mergeCell ref="C3752:D3752"/>
    <mergeCell ref="N3728:N3729"/>
    <mergeCell ref="S3728:S3729"/>
    <mergeCell ref="L3728:L3729"/>
    <mergeCell ref="C3826:D3826"/>
    <mergeCell ref="C3844:D3844"/>
    <mergeCell ref="C3791:D3791"/>
    <mergeCell ref="C3838:D3838"/>
    <mergeCell ref="C3839:D3839"/>
    <mergeCell ref="C3809:D3809"/>
    <mergeCell ref="C3820:D3820"/>
    <mergeCell ref="M3728:M3729"/>
    <mergeCell ref="O3728:O3729"/>
    <mergeCell ref="F3728:I3728"/>
    <mergeCell ref="C3816:D3816"/>
    <mergeCell ref="C3735:D3735"/>
    <mergeCell ref="C3785:D3785"/>
    <mergeCell ref="C3786:D3786"/>
    <mergeCell ref="C3787:D3787"/>
    <mergeCell ref="C3849:D3849"/>
    <mergeCell ref="C3827:D3827"/>
    <mergeCell ref="C3800:D3800"/>
    <mergeCell ref="C3806:D3806"/>
    <mergeCell ref="C3807:D3807"/>
    <mergeCell ref="C3808:D3808"/>
    <mergeCell ref="C3822:D3822"/>
    <mergeCell ref="C3821:D3821"/>
    <mergeCell ref="C3823:D3823"/>
    <mergeCell ref="C3835:D3835"/>
    <mergeCell ref="B3578:D3578"/>
    <mergeCell ref="B3580:D3580"/>
    <mergeCell ref="B3583:D3583"/>
    <mergeCell ref="C3634:D3634"/>
    <mergeCell ref="C3612:D3612"/>
    <mergeCell ref="C3643:D3643"/>
    <mergeCell ref="C3640:D3640"/>
    <mergeCell ref="T3587:T3588"/>
    <mergeCell ref="Q3587:Q3588"/>
    <mergeCell ref="R3587:R3588"/>
    <mergeCell ref="C3630:D3630"/>
    <mergeCell ref="C3597:D3597"/>
    <mergeCell ref="C3603:D3603"/>
    <mergeCell ref="C3611:D3611"/>
    <mergeCell ref="N3587:N3588"/>
    <mergeCell ref="S3587:S3588"/>
    <mergeCell ref="L3587:L3588"/>
    <mergeCell ref="C3685:D3685"/>
    <mergeCell ref="C3703:D3703"/>
    <mergeCell ref="C3650:D3650"/>
    <mergeCell ref="C3697:D3697"/>
    <mergeCell ref="C3698:D3698"/>
    <mergeCell ref="C3668:D3668"/>
    <mergeCell ref="C3679:D3679"/>
    <mergeCell ref="M3587:M3588"/>
    <mergeCell ref="O3587:O3588"/>
    <mergeCell ref="F3587:I3587"/>
    <mergeCell ref="C3675:D3675"/>
    <mergeCell ref="C3594:D3594"/>
    <mergeCell ref="C3644:D3644"/>
    <mergeCell ref="C3645:D3645"/>
    <mergeCell ref="C3646:D3646"/>
    <mergeCell ref="C3708:D3708"/>
    <mergeCell ref="C3686:D3686"/>
    <mergeCell ref="C3659:D3659"/>
    <mergeCell ref="C3665:D3665"/>
    <mergeCell ref="C3666:D3666"/>
    <mergeCell ref="C3667:D3667"/>
    <mergeCell ref="C3681:D3681"/>
    <mergeCell ref="C3680:D3680"/>
    <mergeCell ref="C3682:D3682"/>
    <mergeCell ref="C3694:D3694"/>
    <mergeCell ref="B3437:D3437"/>
    <mergeCell ref="B3439:D3439"/>
    <mergeCell ref="B3442:D3442"/>
    <mergeCell ref="C3493:D3493"/>
    <mergeCell ref="C3471:D3471"/>
    <mergeCell ref="C3502:D3502"/>
    <mergeCell ref="C3499:D3499"/>
    <mergeCell ref="T3446:T3447"/>
    <mergeCell ref="Q3446:Q3447"/>
    <mergeCell ref="R3446:R3447"/>
    <mergeCell ref="C3489:D3489"/>
    <mergeCell ref="C3456:D3456"/>
    <mergeCell ref="C3462:D3462"/>
    <mergeCell ref="C3470:D3470"/>
    <mergeCell ref="N3446:N3447"/>
    <mergeCell ref="S3446:S3447"/>
    <mergeCell ref="L3446:L3447"/>
    <mergeCell ref="C3544:D3544"/>
    <mergeCell ref="C3562:D3562"/>
    <mergeCell ref="C3509:D3509"/>
    <mergeCell ref="C3556:D3556"/>
    <mergeCell ref="C3557:D3557"/>
    <mergeCell ref="C3527:D3527"/>
    <mergeCell ref="C3538:D3538"/>
    <mergeCell ref="M3446:M3447"/>
    <mergeCell ref="O3446:O3447"/>
    <mergeCell ref="F3446:I3446"/>
    <mergeCell ref="C3534:D3534"/>
    <mergeCell ref="C3453:D3453"/>
    <mergeCell ref="C3503:D3503"/>
    <mergeCell ref="C3504:D3504"/>
    <mergeCell ref="C3505:D3505"/>
    <mergeCell ref="C3567:D3567"/>
    <mergeCell ref="C3545:D3545"/>
    <mergeCell ref="C3518:D3518"/>
    <mergeCell ref="C3524:D3524"/>
    <mergeCell ref="C3525:D3525"/>
    <mergeCell ref="C3526:D3526"/>
    <mergeCell ref="C3540:D3540"/>
    <mergeCell ref="C3539:D3539"/>
    <mergeCell ref="C3541:D3541"/>
    <mergeCell ref="C3553:D3553"/>
    <mergeCell ref="B3296:D3296"/>
    <mergeCell ref="B3298:D3298"/>
    <mergeCell ref="B3301:D3301"/>
    <mergeCell ref="C3352:D3352"/>
    <mergeCell ref="C3330:D3330"/>
    <mergeCell ref="C3361:D3361"/>
    <mergeCell ref="C3358:D3358"/>
    <mergeCell ref="T3305:T3306"/>
    <mergeCell ref="Q3305:Q3306"/>
    <mergeCell ref="R3305:R3306"/>
    <mergeCell ref="C3348:D3348"/>
    <mergeCell ref="C3315:D3315"/>
    <mergeCell ref="C3321:D3321"/>
    <mergeCell ref="C3329:D3329"/>
    <mergeCell ref="N3305:N3306"/>
    <mergeCell ref="S3305:S3306"/>
    <mergeCell ref="L3305:L3306"/>
    <mergeCell ref="C3403:D3403"/>
    <mergeCell ref="C3421:D3421"/>
    <mergeCell ref="C3368:D3368"/>
    <mergeCell ref="C3415:D3415"/>
    <mergeCell ref="C3416:D3416"/>
    <mergeCell ref="C3386:D3386"/>
    <mergeCell ref="C3397:D3397"/>
    <mergeCell ref="M3305:M3306"/>
    <mergeCell ref="O3305:O3306"/>
    <mergeCell ref="F3305:I3305"/>
    <mergeCell ref="C3393:D3393"/>
    <mergeCell ref="C3312:D3312"/>
    <mergeCell ref="C3362:D3362"/>
    <mergeCell ref="C3363:D3363"/>
    <mergeCell ref="C3364:D3364"/>
    <mergeCell ref="C3426:D3426"/>
    <mergeCell ref="C3404:D3404"/>
    <mergeCell ref="C3377:D3377"/>
    <mergeCell ref="C3383:D3383"/>
    <mergeCell ref="C3384:D3384"/>
    <mergeCell ref="C3385:D3385"/>
    <mergeCell ref="C3399:D3399"/>
    <mergeCell ref="C3398:D3398"/>
    <mergeCell ref="C3400:D3400"/>
    <mergeCell ref="C3412:D3412"/>
    <mergeCell ref="B3155:D3155"/>
    <mergeCell ref="B3157:D3157"/>
    <mergeCell ref="B3160:D3160"/>
    <mergeCell ref="C3211:D3211"/>
    <mergeCell ref="C3189:D3189"/>
    <mergeCell ref="C3220:D3220"/>
    <mergeCell ref="C3217:D3217"/>
    <mergeCell ref="T3164:T3165"/>
    <mergeCell ref="Q3164:Q3165"/>
    <mergeCell ref="R3164:R3165"/>
    <mergeCell ref="C3207:D3207"/>
    <mergeCell ref="C3174:D3174"/>
    <mergeCell ref="C3180:D3180"/>
    <mergeCell ref="C3188:D3188"/>
    <mergeCell ref="N3164:N3165"/>
    <mergeCell ref="S3164:S3165"/>
    <mergeCell ref="L3164:L3165"/>
    <mergeCell ref="C3262:D3262"/>
    <mergeCell ref="C3280:D3280"/>
    <mergeCell ref="C3227:D3227"/>
    <mergeCell ref="C3274:D3274"/>
    <mergeCell ref="C3275:D3275"/>
    <mergeCell ref="C3245:D3245"/>
    <mergeCell ref="C3256:D3256"/>
    <mergeCell ref="M3164:M3165"/>
    <mergeCell ref="O3164:O3165"/>
    <mergeCell ref="F3164:I3164"/>
    <mergeCell ref="C3252:D3252"/>
    <mergeCell ref="C3171:D3171"/>
    <mergeCell ref="C3221:D3221"/>
    <mergeCell ref="C3222:D3222"/>
    <mergeCell ref="C3223:D3223"/>
    <mergeCell ref="C3285:D3285"/>
    <mergeCell ref="C3263:D3263"/>
    <mergeCell ref="C3236:D3236"/>
    <mergeCell ref="C3242:D3242"/>
    <mergeCell ref="C3243:D3243"/>
    <mergeCell ref="C3244:D3244"/>
    <mergeCell ref="C3258:D3258"/>
    <mergeCell ref="C3257:D3257"/>
    <mergeCell ref="C3259:D3259"/>
    <mergeCell ref="C3271:D3271"/>
    <mergeCell ref="B3014:D3014"/>
    <mergeCell ref="B3016:D3016"/>
    <mergeCell ref="B3019:D3019"/>
    <mergeCell ref="C3070:D3070"/>
    <mergeCell ref="C3048:D3048"/>
    <mergeCell ref="C3079:D3079"/>
    <mergeCell ref="C3076:D3076"/>
    <mergeCell ref="T3023:T3024"/>
    <mergeCell ref="Q3023:Q3024"/>
    <mergeCell ref="R3023:R3024"/>
    <mergeCell ref="C3066:D3066"/>
    <mergeCell ref="C3033:D3033"/>
    <mergeCell ref="C3039:D3039"/>
    <mergeCell ref="C3047:D3047"/>
    <mergeCell ref="N3023:N3024"/>
    <mergeCell ref="S3023:S3024"/>
    <mergeCell ref="L3023:L3024"/>
    <mergeCell ref="C3121:D3121"/>
    <mergeCell ref="C3139:D3139"/>
    <mergeCell ref="C3086:D3086"/>
    <mergeCell ref="C3133:D3133"/>
    <mergeCell ref="C3134:D3134"/>
    <mergeCell ref="C3104:D3104"/>
    <mergeCell ref="C3115:D3115"/>
    <mergeCell ref="M3023:M3024"/>
    <mergeCell ref="O3023:O3024"/>
    <mergeCell ref="F3023:I3023"/>
    <mergeCell ref="C3111:D3111"/>
    <mergeCell ref="C3030:D3030"/>
    <mergeCell ref="C3080:D3080"/>
    <mergeCell ref="C3081:D3081"/>
    <mergeCell ref="C3082:D3082"/>
    <mergeCell ref="C3144:D3144"/>
    <mergeCell ref="C3122:D3122"/>
    <mergeCell ref="C3095:D3095"/>
    <mergeCell ref="C3101:D3101"/>
    <mergeCell ref="C3102:D3102"/>
    <mergeCell ref="C3103:D3103"/>
    <mergeCell ref="C3117:D3117"/>
    <mergeCell ref="C3116:D3116"/>
    <mergeCell ref="C3118:D3118"/>
    <mergeCell ref="C3130:D3130"/>
    <mergeCell ref="B2873:D2873"/>
    <mergeCell ref="B2875:D2875"/>
    <mergeCell ref="B2878:D2878"/>
    <mergeCell ref="C2929:D2929"/>
    <mergeCell ref="C2907:D2907"/>
    <mergeCell ref="C2938:D2938"/>
    <mergeCell ref="C2935:D2935"/>
    <mergeCell ref="T2882:T2883"/>
    <mergeCell ref="Q2882:Q2883"/>
    <mergeCell ref="R2882:R2883"/>
    <mergeCell ref="C2925:D2925"/>
    <mergeCell ref="C2892:D2892"/>
    <mergeCell ref="C2898:D2898"/>
    <mergeCell ref="C2906:D2906"/>
    <mergeCell ref="N2882:N2883"/>
    <mergeCell ref="S2882:S2883"/>
    <mergeCell ref="L2882:L2883"/>
    <mergeCell ref="C2980:D2980"/>
    <mergeCell ref="C2998:D2998"/>
    <mergeCell ref="C2945:D2945"/>
    <mergeCell ref="C2992:D2992"/>
    <mergeCell ref="C2993:D2993"/>
    <mergeCell ref="C2963:D2963"/>
    <mergeCell ref="C2974:D2974"/>
    <mergeCell ref="M2882:M2883"/>
    <mergeCell ref="O2882:O2883"/>
    <mergeCell ref="F2882:I2882"/>
    <mergeCell ref="C2970:D2970"/>
    <mergeCell ref="C2889:D2889"/>
    <mergeCell ref="C2939:D2939"/>
    <mergeCell ref="C2940:D2940"/>
    <mergeCell ref="C2941:D2941"/>
    <mergeCell ref="C3003:D3003"/>
    <mergeCell ref="C2981:D2981"/>
    <mergeCell ref="C2954:D2954"/>
    <mergeCell ref="C2960:D2960"/>
    <mergeCell ref="C2961:D2961"/>
    <mergeCell ref="C2962:D2962"/>
    <mergeCell ref="C2976:D2976"/>
    <mergeCell ref="C2975:D2975"/>
    <mergeCell ref="C2977:D2977"/>
    <mergeCell ref="C2989:D2989"/>
    <mergeCell ref="B2732:D2732"/>
    <mergeCell ref="B2734:D2734"/>
    <mergeCell ref="B2737:D2737"/>
    <mergeCell ref="C2788:D2788"/>
    <mergeCell ref="C2766:D2766"/>
    <mergeCell ref="C2797:D2797"/>
    <mergeCell ref="C2794:D2794"/>
    <mergeCell ref="T2741:T2742"/>
    <mergeCell ref="Q2741:Q2742"/>
    <mergeCell ref="R2741:R2742"/>
    <mergeCell ref="C2784:D2784"/>
    <mergeCell ref="C2751:D2751"/>
    <mergeCell ref="C2757:D2757"/>
    <mergeCell ref="C2765:D2765"/>
    <mergeCell ref="N2741:N2742"/>
    <mergeCell ref="S2741:S2742"/>
    <mergeCell ref="L2741:L2742"/>
    <mergeCell ref="C2839:D2839"/>
    <mergeCell ref="C2857:D2857"/>
    <mergeCell ref="C2804:D2804"/>
    <mergeCell ref="C2851:D2851"/>
    <mergeCell ref="C2852:D2852"/>
    <mergeCell ref="C2822:D2822"/>
    <mergeCell ref="C2833:D2833"/>
    <mergeCell ref="M2741:M2742"/>
    <mergeCell ref="O2741:O2742"/>
    <mergeCell ref="F2741:I2741"/>
    <mergeCell ref="C2829:D2829"/>
    <mergeCell ref="C2748:D2748"/>
    <mergeCell ref="C2798:D2798"/>
    <mergeCell ref="C2799:D2799"/>
    <mergeCell ref="C2800:D2800"/>
    <mergeCell ref="C2862:D2862"/>
    <mergeCell ref="C2840:D2840"/>
    <mergeCell ref="C2813:D2813"/>
    <mergeCell ref="C2819:D2819"/>
    <mergeCell ref="C2820:D2820"/>
    <mergeCell ref="C2821:D2821"/>
    <mergeCell ref="C2835:D2835"/>
    <mergeCell ref="C2834:D2834"/>
    <mergeCell ref="C2836:D2836"/>
    <mergeCell ref="C2848:D2848"/>
    <mergeCell ref="B2591:D2591"/>
    <mergeCell ref="B2593:D2593"/>
    <mergeCell ref="B2596:D2596"/>
    <mergeCell ref="C2647:D2647"/>
    <mergeCell ref="C2625:D2625"/>
    <mergeCell ref="C2656:D2656"/>
    <mergeCell ref="C2653:D2653"/>
    <mergeCell ref="T2600:T2601"/>
    <mergeCell ref="Q2600:Q2601"/>
    <mergeCell ref="R2600:R2601"/>
    <mergeCell ref="C2643:D2643"/>
    <mergeCell ref="C2610:D2610"/>
    <mergeCell ref="C2616:D2616"/>
    <mergeCell ref="C2624:D2624"/>
    <mergeCell ref="N2600:N2601"/>
    <mergeCell ref="S2600:S2601"/>
    <mergeCell ref="L2600:L2601"/>
    <mergeCell ref="C2698:D2698"/>
    <mergeCell ref="C2716:D2716"/>
    <mergeCell ref="C2663:D2663"/>
    <mergeCell ref="C2710:D2710"/>
    <mergeCell ref="C2711:D2711"/>
    <mergeCell ref="C2681:D2681"/>
    <mergeCell ref="C2692:D2692"/>
    <mergeCell ref="M2600:M2601"/>
    <mergeCell ref="O2600:O2601"/>
    <mergeCell ref="F2600:I2600"/>
    <mergeCell ref="C2688:D2688"/>
    <mergeCell ref="C2607:D2607"/>
    <mergeCell ref="C2657:D2657"/>
    <mergeCell ref="C2658:D2658"/>
    <mergeCell ref="C2659:D2659"/>
    <mergeCell ref="C2721:D2721"/>
    <mergeCell ref="C2699:D2699"/>
    <mergeCell ref="C2672:D2672"/>
    <mergeCell ref="C2678:D2678"/>
    <mergeCell ref="C2679:D2679"/>
    <mergeCell ref="C2680:D2680"/>
    <mergeCell ref="C2694:D2694"/>
    <mergeCell ref="C2693:D2693"/>
    <mergeCell ref="C2695:D2695"/>
    <mergeCell ref="C2707:D2707"/>
    <mergeCell ref="B2450:D2450"/>
    <mergeCell ref="B2452:D2452"/>
    <mergeCell ref="B2455:D2455"/>
    <mergeCell ref="C2506:D2506"/>
    <mergeCell ref="C2484:D2484"/>
    <mergeCell ref="C2515:D2515"/>
    <mergeCell ref="C2512:D2512"/>
    <mergeCell ref="T2459:T2460"/>
    <mergeCell ref="Q2459:Q2460"/>
    <mergeCell ref="R2459:R2460"/>
    <mergeCell ref="C2502:D2502"/>
    <mergeCell ref="C2469:D2469"/>
    <mergeCell ref="C2475:D2475"/>
    <mergeCell ref="C2483:D2483"/>
    <mergeCell ref="N2459:N2460"/>
    <mergeCell ref="S2459:S2460"/>
    <mergeCell ref="L2459:L2460"/>
    <mergeCell ref="C2557:D2557"/>
    <mergeCell ref="C2575:D2575"/>
    <mergeCell ref="C2522:D2522"/>
    <mergeCell ref="C2569:D2569"/>
    <mergeCell ref="C2570:D2570"/>
    <mergeCell ref="C2540:D2540"/>
    <mergeCell ref="C2551:D2551"/>
    <mergeCell ref="M2459:M2460"/>
    <mergeCell ref="O2459:O2460"/>
    <mergeCell ref="F2459:I2459"/>
    <mergeCell ref="C2547:D2547"/>
    <mergeCell ref="C2466:D2466"/>
    <mergeCell ref="C2516:D2516"/>
    <mergeCell ref="C2517:D2517"/>
    <mergeCell ref="C2518:D2518"/>
    <mergeCell ref="C2580:D2580"/>
    <mergeCell ref="C2558:D2558"/>
    <mergeCell ref="C2531:D2531"/>
    <mergeCell ref="C2537:D2537"/>
    <mergeCell ref="C2538:D2538"/>
    <mergeCell ref="C2539:D2539"/>
    <mergeCell ref="C2553:D2553"/>
    <mergeCell ref="C2552:D2552"/>
    <mergeCell ref="C2554:D2554"/>
    <mergeCell ref="C2566:D2566"/>
    <mergeCell ref="B2309:D2309"/>
    <mergeCell ref="B2311:D2311"/>
    <mergeCell ref="B2314:D2314"/>
    <mergeCell ref="C2365:D2365"/>
    <mergeCell ref="C2343:D2343"/>
    <mergeCell ref="C2374:D2374"/>
    <mergeCell ref="C2371:D2371"/>
    <mergeCell ref="T2318:T2319"/>
    <mergeCell ref="Q2318:Q2319"/>
    <mergeCell ref="R2318:R2319"/>
    <mergeCell ref="C2361:D2361"/>
    <mergeCell ref="C2328:D2328"/>
    <mergeCell ref="C2334:D2334"/>
    <mergeCell ref="C2342:D2342"/>
    <mergeCell ref="N2318:N2319"/>
    <mergeCell ref="S2318:S2319"/>
    <mergeCell ref="L2318:L2319"/>
    <mergeCell ref="C2416:D2416"/>
    <mergeCell ref="C2434:D2434"/>
    <mergeCell ref="C2381:D2381"/>
    <mergeCell ref="C2428:D2428"/>
    <mergeCell ref="C2429:D2429"/>
    <mergeCell ref="C2399:D2399"/>
    <mergeCell ref="C2410:D2410"/>
    <mergeCell ref="M2318:M2319"/>
    <mergeCell ref="O2318:O2319"/>
    <mergeCell ref="F2318:I2318"/>
    <mergeCell ref="C2406:D2406"/>
    <mergeCell ref="C2325:D2325"/>
    <mergeCell ref="C2375:D2375"/>
    <mergeCell ref="C2376:D2376"/>
    <mergeCell ref="C2377:D2377"/>
    <mergeCell ref="C2439:D2439"/>
    <mergeCell ref="C2417:D2417"/>
    <mergeCell ref="C2390:D2390"/>
    <mergeCell ref="C2396:D2396"/>
    <mergeCell ref="C2397:D2397"/>
    <mergeCell ref="C2398:D2398"/>
    <mergeCell ref="C2412:D2412"/>
    <mergeCell ref="C2411:D2411"/>
    <mergeCell ref="C2413:D2413"/>
    <mergeCell ref="C2425:D2425"/>
    <mergeCell ref="B2168:D2168"/>
    <mergeCell ref="B2170:D2170"/>
    <mergeCell ref="B2173:D2173"/>
    <mergeCell ref="C2224:D2224"/>
    <mergeCell ref="C2202:D2202"/>
    <mergeCell ref="C2233:D2233"/>
    <mergeCell ref="C2230:D2230"/>
    <mergeCell ref="T2177:T2178"/>
    <mergeCell ref="Q2177:Q2178"/>
    <mergeCell ref="R2177:R2178"/>
    <mergeCell ref="C2220:D2220"/>
    <mergeCell ref="C2187:D2187"/>
    <mergeCell ref="C2193:D2193"/>
    <mergeCell ref="C2201:D2201"/>
    <mergeCell ref="N2177:N2178"/>
    <mergeCell ref="S2177:S2178"/>
    <mergeCell ref="L2177:L2178"/>
    <mergeCell ref="C2275:D2275"/>
    <mergeCell ref="C2293:D2293"/>
    <mergeCell ref="C2240:D2240"/>
    <mergeCell ref="C2287:D2287"/>
    <mergeCell ref="C2288:D2288"/>
    <mergeCell ref="C2258:D2258"/>
    <mergeCell ref="C2269:D2269"/>
    <mergeCell ref="M2177:M2178"/>
    <mergeCell ref="O2177:O2178"/>
    <mergeCell ref="F2177:I2177"/>
    <mergeCell ref="C2265:D2265"/>
    <mergeCell ref="C2184:D2184"/>
    <mergeCell ref="C2234:D2234"/>
    <mergeCell ref="C2235:D2235"/>
    <mergeCell ref="C2236:D2236"/>
    <mergeCell ref="C2298:D2298"/>
    <mergeCell ref="C2276:D2276"/>
    <mergeCell ref="C2249:D2249"/>
    <mergeCell ref="C2255:D2255"/>
    <mergeCell ref="C2256:D2256"/>
    <mergeCell ref="C2257:D2257"/>
    <mergeCell ref="C2271:D2271"/>
    <mergeCell ref="C2270:D2270"/>
    <mergeCell ref="C2272:D2272"/>
    <mergeCell ref="C2284:D2284"/>
    <mergeCell ref="B2027:D2027"/>
    <mergeCell ref="B2029:D2029"/>
    <mergeCell ref="B2032:D2032"/>
    <mergeCell ref="C2083:D2083"/>
    <mergeCell ref="C2061:D2061"/>
    <mergeCell ref="C2092:D2092"/>
    <mergeCell ref="C2089:D2089"/>
    <mergeCell ref="T2036:T2037"/>
    <mergeCell ref="Q2036:Q2037"/>
    <mergeCell ref="R2036:R2037"/>
    <mergeCell ref="C2079:D2079"/>
    <mergeCell ref="C2046:D2046"/>
    <mergeCell ref="C2052:D2052"/>
    <mergeCell ref="C2060:D2060"/>
    <mergeCell ref="N2036:N2037"/>
    <mergeCell ref="S2036:S2037"/>
    <mergeCell ref="L2036:L2037"/>
    <mergeCell ref="C2134:D2134"/>
    <mergeCell ref="C2152:D2152"/>
    <mergeCell ref="C2099:D2099"/>
    <mergeCell ref="C2146:D2146"/>
    <mergeCell ref="C2147:D2147"/>
    <mergeCell ref="C2117:D2117"/>
    <mergeCell ref="C2128:D2128"/>
    <mergeCell ref="M2036:M2037"/>
    <mergeCell ref="O2036:O2037"/>
    <mergeCell ref="F2036:I2036"/>
    <mergeCell ref="C2124:D2124"/>
    <mergeCell ref="C2043:D2043"/>
    <mergeCell ref="C2093:D2093"/>
    <mergeCell ref="C2094:D2094"/>
    <mergeCell ref="C2095:D2095"/>
    <mergeCell ref="C2157:D2157"/>
    <mergeCell ref="C2135:D2135"/>
    <mergeCell ref="C2108:D2108"/>
    <mergeCell ref="C2114:D2114"/>
    <mergeCell ref="C2115:D2115"/>
    <mergeCell ref="C2116:D2116"/>
    <mergeCell ref="C2130:D2130"/>
    <mergeCell ref="C2129:D2129"/>
    <mergeCell ref="C2131:D2131"/>
    <mergeCell ref="C2143:D2143"/>
    <mergeCell ref="B1886:D1886"/>
    <mergeCell ref="B1888:D1888"/>
    <mergeCell ref="B1891:D1891"/>
    <mergeCell ref="C1942:D1942"/>
    <mergeCell ref="C1920:D1920"/>
    <mergeCell ref="C1951:D1951"/>
    <mergeCell ref="C1948:D1948"/>
    <mergeCell ref="T1895:T1896"/>
    <mergeCell ref="Q1895:Q1896"/>
    <mergeCell ref="R1895:R1896"/>
    <mergeCell ref="C1938:D1938"/>
    <mergeCell ref="C1905:D1905"/>
    <mergeCell ref="C1911:D1911"/>
    <mergeCell ref="C1919:D1919"/>
    <mergeCell ref="N1895:N1896"/>
    <mergeCell ref="S1895:S1896"/>
    <mergeCell ref="L1895:L1896"/>
    <mergeCell ref="C1993:D1993"/>
    <mergeCell ref="C2011:D2011"/>
    <mergeCell ref="C1958:D1958"/>
    <mergeCell ref="C2005:D2005"/>
    <mergeCell ref="C2006:D2006"/>
    <mergeCell ref="C1976:D1976"/>
    <mergeCell ref="C1987:D1987"/>
    <mergeCell ref="M1895:M1896"/>
    <mergeCell ref="O1895:O1896"/>
    <mergeCell ref="F1895:I1895"/>
    <mergeCell ref="C1983:D1983"/>
    <mergeCell ref="C1902:D1902"/>
    <mergeCell ref="C1952:D1952"/>
    <mergeCell ref="C1953:D1953"/>
    <mergeCell ref="C1954:D1954"/>
    <mergeCell ref="C2016:D2016"/>
    <mergeCell ref="C1994:D1994"/>
    <mergeCell ref="C1967:D1967"/>
    <mergeCell ref="C1973:D1973"/>
    <mergeCell ref="C1974:D1974"/>
    <mergeCell ref="C1975:D1975"/>
    <mergeCell ref="C1989:D1989"/>
    <mergeCell ref="C1988:D1988"/>
    <mergeCell ref="C1990:D1990"/>
    <mergeCell ref="C2002:D2002"/>
    <mergeCell ref="B1745:D1745"/>
    <mergeCell ref="B1747:D1747"/>
    <mergeCell ref="B1750:D1750"/>
    <mergeCell ref="C1801:D1801"/>
    <mergeCell ref="C1779:D1779"/>
    <mergeCell ref="C1810:D1810"/>
    <mergeCell ref="C1807:D1807"/>
    <mergeCell ref="T1754:T1755"/>
    <mergeCell ref="Q1754:Q1755"/>
    <mergeCell ref="R1754:R1755"/>
    <mergeCell ref="C1797:D1797"/>
    <mergeCell ref="C1764:D1764"/>
    <mergeCell ref="C1770:D1770"/>
    <mergeCell ref="C1778:D1778"/>
    <mergeCell ref="N1754:N1755"/>
    <mergeCell ref="S1754:S1755"/>
    <mergeCell ref="L1754:L1755"/>
    <mergeCell ref="C1852:D1852"/>
    <mergeCell ref="C1870:D1870"/>
    <mergeCell ref="C1817:D1817"/>
    <mergeCell ref="C1864:D1864"/>
    <mergeCell ref="C1865:D1865"/>
    <mergeCell ref="C1835:D1835"/>
    <mergeCell ref="C1846:D1846"/>
    <mergeCell ref="M1754:M1755"/>
    <mergeCell ref="O1754:O1755"/>
    <mergeCell ref="F1754:I1754"/>
    <mergeCell ref="C1842:D1842"/>
    <mergeCell ref="C1761:D1761"/>
    <mergeCell ref="C1811:D1811"/>
    <mergeCell ref="C1812:D1812"/>
    <mergeCell ref="C1813:D1813"/>
    <mergeCell ref="C1875:D1875"/>
    <mergeCell ref="C1853:D1853"/>
    <mergeCell ref="C1826:D1826"/>
    <mergeCell ref="C1832:D1832"/>
    <mergeCell ref="C1833:D1833"/>
    <mergeCell ref="C1834:D1834"/>
    <mergeCell ref="C1848:D1848"/>
    <mergeCell ref="C1847:D1847"/>
    <mergeCell ref="C1849:D1849"/>
    <mergeCell ref="C1861:D1861"/>
    <mergeCell ref="B1604:D1604"/>
    <mergeCell ref="B1606:D1606"/>
    <mergeCell ref="B1609:D1609"/>
    <mergeCell ref="C1660:D1660"/>
    <mergeCell ref="C1638:D1638"/>
    <mergeCell ref="C1669:D1669"/>
    <mergeCell ref="C1666:D1666"/>
    <mergeCell ref="T1613:T1614"/>
    <mergeCell ref="Q1613:Q1614"/>
    <mergeCell ref="R1613:R1614"/>
    <mergeCell ref="C1656:D1656"/>
    <mergeCell ref="C1623:D1623"/>
    <mergeCell ref="C1629:D1629"/>
    <mergeCell ref="C1637:D1637"/>
    <mergeCell ref="N1613:N1614"/>
    <mergeCell ref="S1613:S1614"/>
    <mergeCell ref="L1613:L1614"/>
    <mergeCell ref="C1711:D1711"/>
    <mergeCell ref="C1729:D1729"/>
    <mergeCell ref="C1676:D1676"/>
    <mergeCell ref="C1723:D1723"/>
    <mergeCell ref="C1724:D1724"/>
    <mergeCell ref="C1694:D1694"/>
    <mergeCell ref="C1705:D1705"/>
    <mergeCell ref="M1613:M1614"/>
    <mergeCell ref="O1613:O1614"/>
    <mergeCell ref="F1613:I1613"/>
    <mergeCell ref="C1701:D1701"/>
    <mergeCell ref="C1620:D1620"/>
    <mergeCell ref="C1670:D1670"/>
    <mergeCell ref="C1671:D1671"/>
    <mergeCell ref="C1672:D1672"/>
    <mergeCell ref="C1734:D1734"/>
    <mergeCell ref="C1712:D1712"/>
    <mergeCell ref="C1685:D1685"/>
    <mergeCell ref="C1691:D1691"/>
    <mergeCell ref="C1692:D1692"/>
    <mergeCell ref="C1693:D1693"/>
    <mergeCell ref="C1707:D1707"/>
    <mergeCell ref="C1706:D1706"/>
    <mergeCell ref="C1708:D1708"/>
    <mergeCell ref="C1720:D1720"/>
    <mergeCell ref="B1463:D1463"/>
    <mergeCell ref="B1465:D1465"/>
    <mergeCell ref="B1468:D1468"/>
    <mergeCell ref="C1519:D1519"/>
    <mergeCell ref="C1497:D1497"/>
    <mergeCell ref="C1528:D1528"/>
    <mergeCell ref="C1525:D1525"/>
    <mergeCell ref="T1472:T1473"/>
    <mergeCell ref="Q1472:Q1473"/>
    <mergeCell ref="R1472:R1473"/>
    <mergeCell ref="C1515:D1515"/>
    <mergeCell ref="C1482:D1482"/>
    <mergeCell ref="C1488:D1488"/>
    <mergeCell ref="C1496:D1496"/>
    <mergeCell ref="N1472:N1473"/>
    <mergeCell ref="S1472:S1473"/>
    <mergeCell ref="L1472:L1473"/>
    <mergeCell ref="C1570:D1570"/>
    <mergeCell ref="C1588:D1588"/>
    <mergeCell ref="C1535:D1535"/>
    <mergeCell ref="C1582:D1582"/>
    <mergeCell ref="C1583:D1583"/>
    <mergeCell ref="C1553:D1553"/>
    <mergeCell ref="C1564:D1564"/>
    <mergeCell ref="M1472:M1473"/>
    <mergeCell ref="O1472:O1473"/>
    <mergeCell ref="F1472:I1472"/>
    <mergeCell ref="C1560:D1560"/>
    <mergeCell ref="C1479:D1479"/>
    <mergeCell ref="C1529:D1529"/>
    <mergeCell ref="C1530:D1530"/>
    <mergeCell ref="C1531:D1531"/>
    <mergeCell ref="C1593:D1593"/>
    <mergeCell ref="C1571:D1571"/>
    <mergeCell ref="C1544:D1544"/>
    <mergeCell ref="C1550:D1550"/>
    <mergeCell ref="C1551:D1551"/>
    <mergeCell ref="C1552:D1552"/>
    <mergeCell ref="C1566:D1566"/>
    <mergeCell ref="C1565:D1565"/>
    <mergeCell ref="C1567:D1567"/>
    <mergeCell ref="C1579:D1579"/>
    <mergeCell ref="B1322:D1322"/>
    <mergeCell ref="B1324:D1324"/>
    <mergeCell ref="B1327:D1327"/>
    <mergeCell ref="C1378:D1378"/>
    <mergeCell ref="C1356:D1356"/>
    <mergeCell ref="C1387:D1387"/>
    <mergeCell ref="C1384:D1384"/>
    <mergeCell ref="T1331:T1332"/>
    <mergeCell ref="Q1331:Q1332"/>
    <mergeCell ref="R1331:R1332"/>
    <mergeCell ref="C1374:D1374"/>
    <mergeCell ref="C1341:D1341"/>
    <mergeCell ref="C1347:D1347"/>
    <mergeCell ref="C1355:D1355"/>
    <mergeCell ref="N1331:N1332"/>
    <mergeCell ref="S1331:S1332"/>
    <mergeCell ref="L1331:L1332"/>
    <mergeCell ref="C1429:D1429"/>
    <mergeCell ref="C1447:D1447"/>
    <mergeCell ref="C1394:D1394"/>
    <mergeCell ref="C1441:D1441"/>
    <mergeCell ref="C1442:D1442"/>
    <mergeCell ref="C1412:D1412"/>
    <mergeCell ref="C1423:D1423"/>
    <mergeCell ref="M1331:M1332"/>
    <mergeCell ref="O1331:O1332"/>
    <mergeCell ref="F1331:I1331"/>
    <mergeCell ref="C1419:D1419"/>
    <mergeCell ref="C1338:D1338"/>
    <mergeCell ref="C1388:D1388"/>
    <mergeCell ref="C1389:D1389"/>
    <mergeCell ref="C1390:D1390"/>
    <mergeCell ref="C1452:D1452"/>
    <mergeCell ref="C1430:D1430"/>
    <mergeCell ref="C1403:D1403"/>
    <mergeCell ref="C1409:D1409"/>
    <mergeCell ref="C1410:D1410"/>
    <mergeCell ref="C1411:D1411"/>
    <mergeCell ref="C1425:D1425"/>
    <mergeCell ref="C1424:D1424"/>
    <mergeCell ref="C1426:D1426"/>
    <mergeCell ref="C1438:D1438"/>
    <mergeCell ref="B1181:D1181"/>
    <mergeCell ref="B1183:D1183"/>
    <mergeCell ref="B1186:D1186"/>
    <mergeCell ref="C1237:D1237"/>
    <mergeCell ref="C1215:D1215"/>
    <mergeCell ref="C1246:D1246"/>
    <mergeCell ref="C1243:D1243"/>
    <mergeCell ref="T1190:T1191"/>
    <mergeCell ref="Q1190:Q1191"/>
    <mergeCell ref="R1190:R1191"/>
    <mergeCell ref="C1233:D1233"/>
    <mergeCell ref="C1200:D1200"/>
    <mergeCell ref="C1206:D1206"/>
    <mergeCell ref="C1214:D1214"/>
    <mergeCell ref="N1190:N1191"/>
    <mergeCell ref="S1190:S1191"/>
    <mergeCell ref="L1190:L1191"/>
    <mergeCell ref="C1288:D1288"/>
    <mergeCell ref="C1306:D1306"/>
    <mergeCell ref="C1253:D1253"/>
    <mergeCell ref="C1300:D1300"/>
    <mergeCell ref="C1301:D1301"/>
    <mergeCell ref="C1271:D1271"/>
    <mergeCell ref="C1282:D1282"/>
    <mergeCell ref="M1190:M1191"/>
    <mergeCell ref="O1190:O1191"/>
    <mergeCell ref="F1190:I1190"/>
    <mergeCell ref="C1278:D1278"/>
    <mergeCell ref="C1197:D1197"/>
    <mergeCell ref="C1247:D1247"/>
    <mergeCell ref="C1248:D1248"/>
    <mergeCell ref="C1249:D1249"/>
    <mergeCell ref="C1311:D1311"/>
    <mergeCell ref="C1289:D1289"/>
    <mergeCell ref="C1262:D1262"/>
    <mergeCell ref="C1268:D1268"/>
    <mergeCell ref="C1269:D1269"/>
    <mergeCell ref="C1270:D1270"/>
    <mergeCell ref="C1284:D1284"/>
    <mergeCell ref="C1283:D1283"/>
    <mergeCell ref="C1285:D1285"/>
    <mergeCell ref="C1297:D1297"/>
    <mergeCell ref="B1040:D1040"/>
    <mergeCell ref="B1042:D1042"/>
    <mergeCell ref="B1045:D1045"/>
    <mergeCell ref="C1096:D1096"/>
    <mergeCell ref="C1074:D1074"/>
    <mergeCell ref="C1105:D1105"/>
    <mergeCell ref="C1102:D1102"/>
    <mergeCell ref="T1049:T1050"/>
    <mergeCell ref="Q1049:Q1050"/>
    <mergeCell ref="R1049:R1050"/>
    <mergeCell ref="C1092:D1092"/>
    <mergeCell ref="C1059:D1059"/>
    <mergeCell ref="C1065:D1065"/>
    <mergeCell ref="C1073:D1073"/>
    <mergeCell ref="N1049:N1050"/>
    <mergeCell ref="S1049:S1050"/>
    <mergeCell ref="L1049:L1050"/>
    <mergeCell ref="C1147:D1147"/>
    <mergeCell ref="C1165:D1165"/>
    <mergeCell ref="C1112:D1112"/>
    <mergeCell ref="C1159:D1159"/>
    <mergeCell ref="C1160:D1160"/>
    <mergeCell ref="C1130:D1130"/>
    <mergeCell ref="C1141:D1141"/>
    <mergeCell ref="M1049:M1050"/>
    <mergeCell ref="O1049:O1050"/>
    <mergeCell ref="F1049:I1049"/>
    <mergeCell ref="C1137:D1137"/>
    <mergeCell ref="C1056:D1056"/>
    <mergeCell ref="C1106:D1106"/>
    <mergeCell ref="C1107:D1107"/>
    <mergeCell ref="C1108:D1108"/>
    <mergeCell ref="C1170:D1170"/>
    <mergeCell ref="C1148:D1148"/>
    <mergeCell ref="C1121:D1121"/>
    <mergeCell ref="C1127:D1127"/>
    <mergeCell ref="C1128:D1128"/>
    <mergeCell ref="C1129:D1129"/>
    <mergeCell ref="C1143:D1143"/>
    <mergeCell ref="C1142:D1142"/>
    <mergeCell ref="C1144:D1144"/>
    <mergeCell ref="C1156:D1156"/>
    <mergeCell ref="B899:D899"/>
    <mergeCell ref="B901:D901"/>
    <mergeCell ref="B904:D904"/>
    <mergeCell ref="C955:D955"/>
    <mergeCell ref="C933:D933"/>
    <mergeCell ref="C964:D964"/>
    <mergeCell ref="C961:D961"/>
    <mergeCell ref="T908:T909"/>
    <mergeCell ref="Q908:Q909"/>
    <mergeCell ref="R908:R909"/>
    <mergeCell ref="C951:D951"/>
    <mergeCell ref="C918:D918"/>
    <mergeCell ref="C924:D924"/>
    <mergeCell ref="C932:D932"/>
    <mergeCell ref="N908:N909"/>
    <mergeCell ref="S908:S909"/>
    <mergeCell ref="L908:L909"/>
    <mergeCell ref="C1006:D1006"/>
    <mergeCell ref="C1024:D1024"/>
    <mergeCell ref="C971:D971"/>
    <mergeCell ref="C1018:D1018"/>
    <mergeCell ref="C1019:D1019"/>
    <mergeCell ref="C989:D989"/>
    <mergeCell ref="C1000:D1000"/>
    <mergeCell ref="M908:M909"/>
    <mergeCell ref="O908:O909"/>
    <mergeCell ref="F908:I908"/>
    <mergeCell ref="C996:D996"/>
    <mergeCell ref="C915:D915"/>
    <mergeCell ref="C965:D965"/>
    <mergeCell ref="C966:D966"/>
    <mergeCell ref="C967:D967"/>
    <mergeCell ref="C1029:D1029"/>
    <mergeCell ref="C1007:D1007"/>
    <mergeCell ref="C980:D980"/>
    <mergeCell ref="C986:D986"/>
    <mergeCell ref="C987:D987"/>
    <mergeCell ref="C988:D988"/>
    <mergeCell ref="C1002:D1002"/>
    <mergeCell ref="C1001:D1001"/>
    <mergeCell ref="C1003:D1003"/>
    <mergeCell ref="C1015:D1015"/>
    <mergeCell ref="B758:D758"/>
    <mergeCell ref="B760:D760"/>
    <mergeCell ref="B763:D763"/>
    <mergeCell ref="C814:D814"/>
    <mergeCell ref="C792:D792"/>
    <mergeCell ref="C823:D823"/>
    <mergeCell ref="C820:D820"/>
    <mergeCell ref="T767:T768"/>
    <mergeCell ref="Q767:Q768"/>
    <mergeCell ref="R767:R768"/>
    <mergeCell ref="C810:D810"/>
    <mergeCell ref="C777:D777"/>
    <mergeCell ref="C783:D783"/>
    <mergeCell ref="C791:D791"/>
    <mergeCell ref="N767:N768"/>
    <mergeCell ref="S767:S768"/>
    <mergeCell ref="L767:L768"/>
    <mergeCell ref="C865:D865"/>
    <mergeCell ref="C883:D883"/>
    <mergeCell ref="C830:D830"/>
    <mergeCell ref="C877:D877"/>
    <mergeCell ref="C878:D878"/>
    <mergeCell ref="C848:D848"/>
    <mergeCell ref="C859:D859"/>
    <mergeCell ref="M767:M768"/>
    <mergeCell ref="O767:O768"/>
    <mergeCell ref="F767:I767"/>
    <mergeCell ref="C855:D855"/>
    <mergeCell ref="C774:D774"/>
    <mergeCell ref="C824:D824"/>
    <mergeCell ref="C825:D825"/>
    <mergeCell ref="C826:D826"/>
    <mergeCell ref="C888:D888"/>
    <mergeCell ref="C866:D866"/>
    <mergeCell ref="C839:D839"/>
    <mergeCell ref="C845:D845"/>
    <mergeCell ref="C846:D846"/>
    <mergeCell ref="C847:D847"/>
    <mergeCell ref="C861:D861"/>
    <mergeCell ref="C860:D860"/>
    <mergeCell ref="C862:D862"/>
    <mergeCell ref="C874:D874"/>
    <mergeCell ref="B617:D617"/>
    <mergeCell ref="B619:D619"/>
    <mergeCell ref="B622:D622"/>
    <mergeCell ref="C673:D673"/>
    <mergeCell ref="C651:D651"/>
    <mergeCell ref="C682:D682"/>
    <mergeCell ref="C679:D679"/>
    <mergeCell ref="T626:T627"/>
    <mergeCell ref="Q626:Q627"/>
    <mergeCell ref="R626:R627"/>
    <mergeCell ref="C669:D669"/>
    <mergeCell ref="C636:D636"/>
    <mergeCell ref="C642:D642"/>
    <mergeCell ref="C650:D650"/>
    <mergeCell ref="N626:N627"/>
    <mergeCell ref="S626:S627"/>
    <mergeCell ref="L626:L627"/>
    <mergeCell ref="C724:D724"/>
    <mergeCell ref="C742:D742"/>
    <mergeCell ref="C689:D689"/>
    <mergeCell ref="C736:D736"/>
    <mergeCell ref="C737:D737"/>
    <mergeCell ref="C707:D707"/>
    <mergeCell ref="C718:D718"/>
    <mergeCell ref="M626:M627"/>
    <mergeCell ref="O626:O627"/>
    <mergeCell ref="F626:I626"/>
    <mergeCell ref="C714:D714"/>
    <mergeCell ref="C633:D633"/>
    <mergeCell ref="C683:D683"/>
    <mergeCell ref="C684:D684"/>
    <mergeCell ref="C685:D685"/>
    <mergeCell ref="C747:D747"/>
    <mergeCell ref="C725:D725"/>
    <mergeCell ref="C698:D698"/>
    <mergeCell ref="C704:D704"/>
    <mergeCell ref="C705:D705"/>
    <mergeCell ref="C706:D706"/>
    <mergeCell ref="C720:D720"/>
    <mergeCell ref="C719:D719"/>
    <mergeCell ref="C721:D721"/>
    <mergeCell ref="C733:D733"/>
    <mergeCell ref="C252:D252"/>
    <mergeCell ref="C408:D408"/>
    <mergeCell ref="C123:D123"/>
    <mergeCell ref="C90:D90"/>
    <mergeCell ref="C93:D93"/>
    <mergeCell ref="C94:D94"/>
    <mergeCell ref="C106:D106"/>
    <mergeCell ref="C119:D119"/>
    <mergeCell ref="C110:D110"/>
    <mergeCell ref="C237:D237"/>
    <mergeCell ref="F360:I360"/>
    <mergeCell ref="B174:D174"/>
    <mergeCell ref="C135:D135"/>
    <mergeCell ref="C140:D140"/>
    <mergeCell ref="C136:D136"/>
    <mergeCell ref="C137:D137"/>
    <mergeCell ref="C158:D158"/>
    <mergeCell ref="B179:D179"/>
    <mergeCell ref="B176:D176"/>
    <mergeCell ref="C149:D149"/>
    <mergeCell ref="F445:I445"/>
    <mergeCell ref="F461:I461"/>
    <mergeCell ref="B7:D7"/>
    <mergeCell ref="B9:D9"/>
    <mergeCell ref="B12:D12"/>
    <mergeCell ref="C22:D22"/>
    <mergeCell ref="C28:D28"/>
    <mergeCell ref="C33:D33"/>
    <mergeCell ref="C72:D72"/>
    <mergeCell ref="C39:D39"/>
    <mergeCell ref="C47:D47"/>
    <mergeCell ref="C52:D52"/>
    <mergeCell ref="C58:D58"/>
    <mergeCell ref="C61:D61"/>
    <mergeCell ref="C64:D64"/>
    <mergeCell ref="C74:D74"/>
    <mergeCell ref="C65:D65"/>
    <mergeCell ref="C73:D73"/>
    <mergeCell ref="X183:X184"/>
    <mergeCell ref="C187:D187"/>
    <mergeCell ref="R183:R184"/>
    <mergeCell ref="S183:S184"/>
    <mergeCell ref="F183:I183"/>
    <mergeCell ref="T183:T184"/>
    <mergeCell ref="L179:N179"/>
    <mergeCell ref="Q179:S179"/>
    <mergeCell ref="L183:L184"/>
    <mergeCell ref="M183:M184"/>
    <mergeCell ref="N183:N184"/>
    <mergeCell ref="O183:O184"/>
    <mergeCell ref="Q183:Q184"/>
    <mergeCell ref="C238:D238"/>
    <mergeCell ref="C223:D223"/>
    <mergeCell ref="C233:D233"/>
    <mergeCell ref="C236:D236"/>
    <mergeCell ref="C204:D204"/>
    <mergeCell ref="C205:D205"/>
    <mergeCell ref="C227:D227"/>
    <mergeCell ref="C190:D190"/>
    <mergeCell ref="C196:D196"/>
    <mergeCell ref="C275:D275"/>
    <mergeCell ref="C278:D278"/>
    <mergeCell ref="C239:D239"/>
    <mergeCell ref="C243:D243"/>
    <mergeCell ref="C258:D258"/>
    <mergeCell ref="C259:D259"/>
    <mergeCell ref="C260:D260"/>
    <mergeCell ref="C261:D261"/>
    <mergeCell ref="C268:D268"/>
    <mergeCell ref="C272:D272"/>
    <mergeCell ref="C273:D273"/>
    <mergeCell ref="C274:D274"/>
    <mergeCell ref="C279:D279"/>
    <mergeCell ref="C287:D287"/>
    <mergeCell ref="C290:D290"/>
    <mergeCell ref="C291:D291"/>
    <mergeCell ref="C296:D296"/>
    <mergeCell ref="C300:D300"/>
    <mergeCell ref="B309:D309"/>
    <mergeCell ref="B311:D311"/>
    <mergeCell ref="B314:D314"/>
    <mergeCell ref="B347:D347"/>
    <mergeCell ref="B351:D351"/>
    <mergeCell ref="B353:D353"/>
    <mergeCell ref="C427:D427"/>
    <mergeCell ref="B457:D457"/>
    <mergeCell ref="B356:D356"/>
    <mergeCell ref="C364:D364"/>
    <mergeCell ref="C378:D378"/>
    <mergeCell ref="C386:D386"/>
    <mergeCell ref="C391:D391"/>
    <mergeCell ref="C394:D394"/>
    <mergeCell ref="C464:D464"/>
    <mergeCell ref="C425:D425"/>
    <mergeCell ref="C426:D426"/>
    <mergeCell ref="C429:D429"/>
    <mergeCell ref="B436:D436"/>
    <mergeCell ref="B438:D438"/>
    <mergeCell ref="B441:D441"/>
    <mergeCell ref="C428:D428"/>
    <mergeCell ref="C471:D471"/>
    <mergeCell ref="C474:D474"/>
    <mergeCell ref="C515:D515"/>
    <mergeCell ref="C534:D534"/>
    <mergeCell ref="C538:D538"/>
    <mergeCell ref="C399:D399"/>
    <mergeCell ref="C402:D402"/>
    <mergeCell ref="C405:D405"/>
    <mergeCell ref="C409:D409"/>
    <mergeCell ref="C412:D412"/>
    <mergeCell ref="C481:D481"/>
    <mergeCell ref="C484:D484"/>
    <mergeCell ref="C505:D505"/>
    <mergeCell ref="C506:D506"/>
    <mergeCell ref="C589:D589"/>
    <mergeCell ref="C594:D594"/>
    <mergeCell ref="C544:D544"/>
    <mergeCell ref="C547:D547"/>
    <mergeCell ref="C569:D569"/>
    <mergeCell ref="F19:I19"/>
    <mergeCell ref="C468:D468"/>
    <mergeCell ref="B452:D452"/>
    <mergeCell ref="B454:D454"/>
    <mergeCell ref="C415:D415"/>
    <mergeCell ref="C539:D539"/>
    <mergeCell ref="C519:D519"/>
    <mergeCell ref="C524:D524"/>
    <mergeCell ref="C527:D527"/>
    <mergeCell ref="C500:D500"/>
  </mergeCells>
  <phoneticPr fontId="14" type="noConversion"/>
  <conditionalFormatting sqref="E601:I601">
    <cfRule type="cellIs" dxfId="11" priority="9" stopIfTrue="1" operator="notEqual">
      <formula>0</formula>
    </cfRule>
    <cfRule type="cellIs" priority="10" stopIfTrue="1" operator="notEqual">
      <formula>0</formula>
    </cfRule>
  </conditionalFormatting>
  <conditionalFormatting sqref="G168">
    <cfRule type="cellIs" dxfId="10" priority="1" stopIfTrue="1" operator="greaterThan">
      <formula>$G$25</formula>
    </cfRule>
  </conditionalFormatting>
  <dataValidations disablePrompts="1" count="9">
    <dataValidation type="whole" errorStyle="information" operator="greaterThan" allowBlank="1" showInputMessage="1" showErrorMessage="1" error="Въвежда се положително число !" sqref="D384">
      <formula1>0</formula1>
    </dataValidation>
    <dataValidation type="whole" errorStyle="information" operator="lessThan" allowBlank="1" showInputMessage="1" showErrorMessage="1" error="Въвежда се отрицателно число !" sqref="I590:I593 I520:I523 I525:I526 I535:I538 I548:I568 I485:I499 I472:I473 I501:I505 I507:I514 I469:I470 I528:I533 I482:I483 I465:I467 I475:I480 I570:I588 I540:I543 I516:I518 I545:I546 I595:I599">
      <formula1>0</formula1>
    </dataValidation>
    <dataValidation type="whole" operator="lessThan" allowBlank="1" showInputMessage="1" showErrorMessage="1" error="Въвежда се цяло число!" sqref="E387:H390 H159:H166 G92 E392:H393 F381 F379 F408:G408 E400:H401 E365:H377 G136:H136 E23:H23 H53:H57 H107:H109 G84 H120:H122 H124:H134 H138:H139 H141:H148 H150:H157 E410:H411 H430:H431 H425:H428 H465:H467 H469:H470 H472:H473 H475:H480 H485:H499 H507:H514 H516:H518 H520:H523 H528:H533 H540:H543 H548:H568 H570:H588 H595:H599 F40:H46 F34:H38 F24:G24 G26:G27 F29:H32 F48:H51 F53:F57 F75:F76 G76 F599:G599 F59:H60 F62:H64 H545:H546 F93:H93 F528:G528 H24:H27 F135:F136 E416:H421 F479:G479 F482:H483 F497:G499 F501:H505 F525:H526 F535:H537 G379:G380 F552:G559 F565:G566 F103:F104 H168:I168 F168 F25:F27 F112:G113 H111:H118 F66:H73 E403:H404 F428:G428 F523:G523 H75:H89 F84:F88 H91:H92 E413:E414 H413:H414 E406:E408 H406:H408 E395:E398 H395:H398 H379:H385 F383:G385 E379:E385 F397:G398 H590:H593 H95:H105 F95:F99">
      <formula1>999999999999999000</formula1>
    </dataValidation>
    <dataValidation type="whole" operator="lessThan" allowBlank="1" showInputMessage="1" showErrorMessage="1" error="Въвежда се цяло яисло!" sqref="E485:E499 E472:E473 E545:G546 E501:E505 E469:E470 E525:E526 E430:G431 F425:G427 F582:G584 E540:E543 E482:E483 E507:E514 F529:G533 F595:G598 F475:G477 F588:G588 E590:E593 F548:G549 E535:E538 E516:E518 E475:E480 E570:E588 E548:E568 E465:E467 F560:G564 E425:E428 E520:E523 E528:E533 E595:E599">
      <formula1>999999999999999000000</formula1>
    </dataValidation>
    <dataValidation errorStyle="information" operator="lessThan" allowBlank="1" showInputMessage="1" showErrorMessage="1" error="Въвежда се отрицателно число !" sqref="D406:D407"/>
    <dataValidation type="whole" operator="lessThan" allowBlank="1" showInputMessage="1" showErrorMessage="1" error="Въвежда се цяло число!" sqref="H52 E22:I22 H158 F52 F74 G91 H106 H110 H119 H123 H140 H149 G25 F28:H28 F33:H33 F39:H39 F47:H47 G52:G57 G74:G75 F65:H65 G85:G88 F61:H61 H74 F137:G158 H137 F100:F102 F90:F92 F129:F134 H135 E24:E57 E168 G168 G90:H90 F105:F111 F77:G83 G129:G135 F94:H94 F89:G89 F114:G119 F123:G128 E59:E166 G95:G111">
      <formula1>99999999999999900</formula1>
    </dataValidation>
    <dataValidation type="whole" operator="lessThan" allowBlank="1" showInputMessage="1" showErrorMessage="1" error="Въвежда се цяло число!" sqref="F538:H538">
      <formula1>999999999999999000000</formula1>
    </dataValidation>
    <dataValidation type="whole" operator="greaterThanOrEqual" allowBlank="1" showInputMessage="1" showErrorMessage="1" error="Въвежда се цяло положително число!" sqref="F380 G381 F382:G382 F395:G395 F585:G585 F406:G406 F413:G413 F467:G467 F470:G470 F473:G473 F478:G478 F480:G480 F485:G486 F489:G490 F493:G494 F507:G508 F511:G512 F516:G518 F542:G543 F550:G550 F567:G567 F570:G575 F590:G591">
      <formula1>0</formula1>
    </dataValidation>
    <dataValidation type="whole" operator="lessThanOrEqual" allowBlank="1" showInputMessage="1" showErrorMessage="1" error="Въвежда се цяло отрицателно число!" sqref="F396:G396 F407:G407 F414:G414 F465:G466 F469:G469 F472:G472 F487:G488 F491:G492 F495:G496 F509:G510 F513:G514 F520:G522 F540:G541 F551:G551 F568:G568 F576:G581 F586:G587 F592:G593 F120:G122 F159:G166">
      <formula1>0</formula1>
    </dataValidation>
  </dataValidations>
  <printOptions horizontalCentered="1"/>
  <pageMargins left="0.47244094488188981" right="0.15748031496062992" top="0.31496062992125984" bottom="0.27559055118110237" header="0.19685039370078741" footer="0.19685039370078741"/>
  <pageSetup paperSize="9" scale="55" orientation="portrait" blackAndWhite="1" r:id="rId1"/>
  <headerFooter alignWithMargins="0"/>
  <rowBreaks count="7" manualBreakCount="7">
    <brk id="71" max="7" man="1"/>
    <brk id="167" max="7" man="1"/>
    <brk id="215" max="16383" man="1"/>
    <brk id="290" max="7" man="1"/>
    <brk id="348" max="5" man="1"/>
    <brk id="401" max="7" man="1"/>
    <brk id="451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3988"/>
  <sheetViews>
    <sheetView topLeftCell="A19" zoomScale="70" zoomScaleNormal="70" workbookViewId="0">
      <selection activeCell="Q148" sqref="Q148"/>
    </sheetView>
  </sheetViews>
  <sheetFormatPr defaultColWidth="9.109375" defaultRowHeight="13.2"/>
  <cols>
    <col min="1" max="1" width="10.33203125" style="398" customWidth="1"/>
    <col min="2" max="2" width="9.6640625" style="398" customWidth="1"/>
    <col min="3" max="3" width="18.109375" style="398" customWidth="1"/>
    <col min="4" max="4" width="11.5546875" style="398" customWidth="1"/>
    <col min="5" max="5" width="13.88671875" style="398" customWidth="1"/>
    <col min="6" max="6" width="15.5546875" style="398" customWidth="1"/>
    <col min="7" max="7" width="12.109375" style="398" customWidth="1"/>
    <col min="8" max="8" width="12.6640625" style="398" customWidth="1"/>
    <col min="9" max="9" width="7.109375" style="399" customWidth="1"/>
    <col min="10" max="10" width="9.109375" style="399" customWidth="1"/>
    <col min="11" max="11" width="60.6640625" style="400" customWidth="1"/>
    <col min="12" max="12" width="16.88671875" style="401" customWidth="1"/>
    <col min="13" max="15" width="15" style="401" customWidth="1"/>
    <col min="16" max="16" width="15" style="481" customWidth="1"/>
    <col min="17" max="17" width="1.88671875" style="402" customWidth="1"/>
    <col min="18" max="18" width="1" style="402" customWidth="1"/>
    <col min="19" max="19" width="18.44140625" style="403" customWidth="1"/>
    <col min="20" max="20" width="21.6640625" style="402" customWidth="1"/>
    <col min="21" max="21" width="21.6640625" style="403" customWidth="1"/>
    <col min="22" max="22" width="20" style="402" customWidth="1"/>
    <col min="23" max="23" width="1.5546875" style="402" customWidth="1"/>
    <col min="24" max="30" width="17.6640625" style="402" customWidth="1"/>
    <col min="31" max="31" width="23.109375" style="402" customWidth="1"/>
    <col min="32" max="32" width="0.109375" style="402" customWidth="1"/>
    <col min="33" max="16384" width="9.109375" style="402"/>
  </cols>
  <sheetData>
    <row r="1" spans="1:31">
      <c r="A1" s="398" t="s">
        <v>1049</v>
      </c>
      <c r="B1" s="398">
        <v>140</v>
      </c>
      <c r="I1" s="398"/>
    </row>
    <row r="2" spans="1:31">
      <c r="A2" s="398" t="s">
        <v>1050</v>
      </c>
      <c r="B2" s="398" t="s">
        <v>1884</v>
      </c>
      <c r="I2" s="398"/>
    </row>
    <row r="3" spans="1:31">
      <c r="A3" s="398" t="s">
        <v>1051</v>
      </c>
      <c r="B3" s="398" t="s">
        <v>1900</v>
      </c>
      <c r="I3" s="398"/>
    </row>
    <row r="4" spans="1:31">
      <c r="A4" s="398" t="s">
        <v>1052</v>
      </c>
      <c r="B4" s="398" t="s">
        <v>1899</v>
      </c>
      <c r="I4" s="398"/>
    </row>
    <row r="5" spans="1:31" ht="31.5" customHeight="1">
      <c r="A5" s="398" t="s">
        <v>1053</v>
      </c>
      <c r="B5" s="503"/>
      <c r="C5" s="503"/>
    </row>
    <row r="6" spans="1:31">
      <c r="A6" s="404"/>
      <c r="B6" s="405"/>
    </row>
    <row r="8" spans="1:31">
      <c r="B8" s="398" t="s">
        <v>1441</v>
      </c>
      <c r="I8" s="398"/>
    </row>
    <row r="9" spans="1:31">
      <c r="I9" s="398"/>
    </row>
    <row r="10" spans="1:31">
      <c r="I10" s="398"/>
    </row>
    <row r="11" spans="1:31" ht="18">
      <c r="A11" s="398" t="s">
        <v>1442</v>
      </c>
      <c r="I11" s="406"/>
      <c r="J11" s="406"/>
      <c r="K11" s="406"/>
      <c r="L11" s="407"/>
      <c r="M11" s="407"/>
      <c r="N11" s="407"/>
      <c r="O11" s="407"/>
      <c r="P11" s="482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</row>
    <row r="12" spans="1:31" ht="15.6">
      <c r="A12" s="398">
        <v>1</v>
      </c>
      <c r="I12" s="215"/>
      <c r="J12" s="215"/>
      <c r="K12" s="216"/>
      <c r="L12" s="278"/>
      <c r="M12" s="278"/>
      <c r="N12" s="278"/>
      <c r="O12" s="278"/>
      <c r="P12" s="282"/>
      <c r="Q12" s="221" t="str">
        <f>(IF($E148&lt;&gt;0,$J$2,IF($I148&lt;&gt;0,$J$2,"")))</f>
        <v/>
      </c>
      <c r="R12" s="222"/>
      <c r="S12" s="278"/>
      <c r="T12" s="278"/>
      <c r="U12" s="282"/>
      <c r="V12" s="282"/>
      <c r="W12" s="282"/>
      <c r="X12" s="278"/>
      <c r="Y12" s="278"/>
      <c r="Z12" s="282"/>
      <c r="AA12" s="282"/>
      <c r="AB12" s="278"/>
      <c r="AC12" s="282"/>
      <c r="AD12" s="282"/>
    </row>
    <row r="13" spans="1:31" ht="15.6">
      <c r="A13" s="398">
        <v>2</v>
      </c>
      <c r="I13" s="215"/>
      <c r="J13" s="227"/>
      <c r="K13" s="228"/>
      <c r="L13" s="278"/>
      <c r="M13" s="278"/>
      <c r="N13" s="278"/>
      <c r="O13" s="278"/>
      <c r="P13" s="282"/>
      <c r="Q13" s="221" t="str">
        <f>(IF($E148&lt;&gt;0,$J$2,IF($I148&lt;&gt;0,$J$2,"")))</f>
        <v/>
      </c>
      <c r="R13" s="222"/>
      <c r="S13" s="278"/>
      <c r="T13" s="278"/>
      <c r="U13" s="282"/>
      <c r="V13" s="282"/>
      <c r="W13" s="282"/>
      <c r="X13" s="278"/>
      <c r="Y13" s="278"/>
      <c r="Z13" s="282"/>
      <c r="AA13" s="282"/>
      <c r="AB13" s="278"/>
      <c r="AC13" s="282"/>
      <c r="AD13" s="282"/>
    </row>
    <row r="14" spans="1:31" ht="37.5" customHeight="1">
      <c r="A14" s="398">
        <v>3</v>
      </c>
      <c r="I14" s="935">
        <f>$B$7</f>
        <v>0</v>
      </c>
      <c r="J14" s="936"/>
      <c r="K14" s="936"/>
      <c r="L14" s="278"/>
      <c r="M14" s="278"/>
      <c r="N14" s="278"/>
      <c r="O14" s="278"/>
      <c r="P14" s="282"/>
      <c r="Q14" s="221" t="str">
        <f>(IF($E148&lt;&gt;0,$J$2,IF($I148&lt;&gt;0,$J$2,"")))</f>
        <v/>
      </c>
      <c r="R14" s="222"/>
      <c r="S14" s="278"/>
      <c r="T14" s="278"/>
      <c r="U14" s="282"/>
      <c r="V14" s="282"/>
      <c r="W14" s="282"/>
      <c r="X14" s="278"/>
      <c r="Y14" s="278"/>
      <c r="Z14" s="282"/>
      <c r="AA14" s="282"/>
      <c r="AB14" s="278"/>
      <c r="AC14" s="282"/>
      <c r="AD14" s="282"/>
    </row>
    <row r="15" spans="1:31" ht="15.6">
      <c r="A15" s="398">
        <v>4</v>
      </c>
      <c r="I15" s="215"/>
      <c r="J15" s="227"/>
      <c r="K15" s="228"/>
      <c r="L15" s="279" t="s">
        <v>1654</v>
      </c>
      <c r="M15" s="279" t="s">
        <v>1522</v>
      </c>
      <c r="N15" s="278"/>
      <c r="O15" s="278"/>
      <c r="P15" s="282"/>
      <c r="Q15" s="221" t="str">
        <f>(IF($E148&lt;&gt;0,$J$2,IF($I148&lt;&gt;0,$J$2,"")))</f>
        <v/>
      </c>
      <c r="R15" s="222"/>
      <c r="S15" s="278"/>
      <c r="T15" s="278"/>
      <c r="U15" s="282"/>
      <c r="V15" s="282"/>
      <c r="W15" s="282"/>
      <c r="X15" s="278"/>
      <c r="Y15" s="278"/>
      <c r="Z15" s="282"/>
      <c r="AA15" s="282"/>
      <c r="AB15" s="278"/>
      <c r="AC15" s="282"/>
      <c r="AD15" s="282"/>
    </row>
    <row r="16" spans="1:31" ht="18.75" customHeight="1">
      <c r="A16" s="398">
        <v>5</v>
      </c>
      <c r="I16" s="937">
        <f>$B$9</f>
        <v>0</v>
      </c>
      <c r="J16" s="938"/>
      <c r="K16" s="939"/>
      <c r="L16" s="578">
        <f>$E$9</f>
        <v>0</v>
      </c>
      <c r="M16" s="579">
        <f>$F$9</f>
        <v>0</v>
      </c>
      <c r="N16" s="278"/>
      <c r="O16" s="278"/>
      <c r="P16" s="282"/>
      <c r="Q16" s="221" t="str">
        <f>(IF($E148&lt;&gt;0,$J$2,IF($I148&lt;&gt;0,$J$2,"")))</f>
        <v/>
      </c>
      <c r="R16" s="222"/>
      <c r="S16" s="278"/>
      <c r="T16" s="278"/>
      <c r="U16" s="282"/>
      <c r="V16" s="282"/>
      <c r="W16" s="282"/>
      <c r="X16" s="278"/>
      <c r="Y16" s="278"/>
      <c r="Z16" s="282"/>
      <c r="AA16" s="282"/>
      <c r="AB16" s="278"/>
      <c r="AC16" s="282"/>
      <c r="AD16" s="282"/>
    </row>
    <row r="17" spans="1:31" ht="15.6">
      <c r="A17" s="398">
        <v>6</v>
      </c>
      <c r="I17" s="230">
        <f>$B$10</f>
        <v>0</v>
      </c>
      <c r="J17" s="215"/>
      <c r="K17" s="216"/>
      <c r="L17" s="278"/>
      <c r="M17" s="280">
        <f>$F$10</f>
        <v>0</v>
      </c>
      <c r="N17" s="278"/>
      <c r="O17" s="278"/>
      <c r="P17" s="282"/>
      <c r="Q17" s="221" t="str">
        <f>(IF($E148&lt;&gt;0,$J$2,IF($I148&lt;&gt;0,$J$2,"")))</f>
        <v/>
      </c>
      <c r="R17" s="222"/>
      <c r="S17" s="278"/>
      <c r="T17" s="278"/>
      <c r="U17" s="282"/>
      <c r="V17" s="282"/>
      <c r="W17" s="282"/>
      <c r="X17" s="278"/>
      <c r="Y17" s="278"/>
      <c r="Z17" s="282"/>
      <c r="AA17" s="282"/>
      <c r="AB17" s="278"/>
      <c r="AC17" s="282"/>
      <c r="AD17" s="282"/>
    </row>
    <row r="18" spans="1:31" ht="15.6">
      <c r="A18" s="398">
        <v>7</v>
      </c>
      <c r="I18" s="230"/>
      <c r="J18" s="215"/>
      <c r="K18" s="216"/>
      <c r="L18" s="281"/>
      <c r="M18" s="278"/>
      <c r="N18" s="278"/>
      <c r="O18" s="278"/>
      <c r="P18" s="282"/>
      <c r="Q18" s="221" t="str">
        <f>(IF($E148&lt;&gt;0,$J$2,IF($I148&lt;&gt;0,$J$2,"")))</f>
        <v/>
      </c>
      <c r="R18" s="222"/>
      <c r="S18" s="278"/>
      <c r="T18" s="278"/>
      <c r="U18" s="282"/>
      <c r="V18" s="282"/>
      <c r="W18" s="282"/>
      <c r="X18" s="278"/>
      <c r="Y18" s="278"/>
      <c r="Z18" s="282"/>
      <c r="AA18" s="282"/>
      <c r="AB18" s="278"/>
      <c r="AC18" s="282"/>
      <c r="AD18" s="282"/>
    </row>
    <row r="19" spans="1:31" ht="18.75" customHeight="1">
      <c r="A19" s="398">
        <v>8</v>
      </c>
      <c r="I19" s="906">
        <f>$B$12</f>
        <v>0</v>
      </c>
      <c r="J19" s="907"/>
      <c r="K19" s="908"/>
      <c r="L19" s="229" t="s">
        <v>1655</v>
      </c>
      <c r="M19" s="580">
        <f>$F$12</f>
        <v>0</v>
      </c>
      <c r="N19" s="278"/>
      <c r="O19" s="278"/>
      <c r="P19" s="282"/>
      <c r="Q19" s="221" t="str">
        <f>(IF($E148&lt;&gt;0,$J$2,IF($I148&lt;&gt;0,$J$2,"")))</f>
        <v/>
      </c>
      <c r="R19" s="222"/>
      <c r="S19" s="278"/>
      <c r="T19" s="278"/>
      <c r="U19" s="282"/>
      <c r="V19" s="282"/>
      <c r="W19" s="282"/>
      <c r="X19" s="278"/>
      <c r="Y19" s="278"/>
      <c r="Z19" s="282"/>
      <c r="AA19" s="282"/>
      <c r="AB19" s="278"/>
      <c r="AC19" s="282"/>
      <c r="AD19" s="282"/>
    </row>
    <row r="20" spans="1:31" ht="15.6">
      <c r="A20" s="398">
        <v>9</v>
      </c>
      <c r="I20" s="581">
        <f>$B$13</f>
        <v>0</v>
      </c>
      <c r="J20" s="215"/>
      <c r="K20" s="216"/>
      <c r="L20" s="281" t="s">
        <v>1656</v>
      </c>
      <c r="M20" s="278"/>
      <c r="N20" s="278"/>
      <c r="O20" s="278"/>
      <c r="P20" s="282"/>
      <c r="Q20" s="221" t="str">
        <f>(IF($E148&lt;&gt;0,$J$2,IF($I148&lt;&gt;0,$J$2,"")))</f>
        <v/>
      </c>
      <c r="R20" s="222"/>
      <c r="S20" s="278"/>
      <c r="T20" s="278"/>
      <c r="U20" s="282"/>
      <c r="V20" s="282"/>
      <c r="W20" s="282"/>
      <c r="X20" s="278"/>
      <c r="Y20" s="278"/>
      <c r="Z20" s="282"/>
      <c r="AA20" s="282"/>
      <c r="AB20" s="278"/>
      <c r="AC20" s="282"/>
      <c r="AD20" s="282"/>
    </row>
    <row r="21" spans="1:31" ht="18">
      <c r="A21" s="398">
        <v>10</v>
      </c>
      <c r="I21" s="230"/>
      <c r="J21" s="215"/>
      <c r="K21" s="441"/>
      <c r="L21" s="277"/>
      <c r="M21" s="277"/>
      <c r="N21" s="277"/>
      <c r="O21" s="277"/>
      <c r="P21" s="384"/>
      <c r="Q21" s="221" t="str">
        <f>(IF($E148&lt;&gt;0,$J$2,IF($I148&lt;&gt;0,$J$2,"")))</f>
        <v/>
      </c>
      <c r="R21" s="222"/>
      <c r="S21" s="278"/>
      <c r="T21" s="278"/>
      <c r="U21" s="282"/>
      <c r="V21" s="282"/>
      <c r="W21" s="282"/>
      <c r="X21" s="278"/>
      <c r="Y21" s="278"/>
      <c r="Z21" s="282"/>
      <c r="AA21" s="282"/>
      <c r="AB21" s="278"/>
      <c r="AC21" s="282"/>
      <c r="AD21" s="282"/>
    </row>
    <row r="22" spans="1:31" ht="16.8" thickBot="1">
      <c r="A22" s="398">
        <v>11</v>
      </c>
      <c r="I22" s="215"/>
      <c r="J22" s="227"/>
      <c r="K22" s="228"/>
      <c r="L22" s="278"/>
      <c r="M22" s="281"/>
      <c r="N22" s="281"/>
      <c r="O22" s="281"/>
      <c r="P22" s="284" t="s">
        <v>1657</v>
      </c>
      <c r="Q22" s="221" t="str">
        <f>(IF($E148&lt;&gt;0,$J$2,IF($I148&lt;&gt;0,$J$2,"")))</f>
        <v/>
      </c>
      <c r="R22" s="222"/>
      <c r="S22" s="283" t="s">
        <v>91</v>
      </c>
      <c r="T22" s="278"/>
      <c r="U22" s="282"/>
      <c r="V22" s="284" t="s">
        <v>1657</v>
      </c>
      <c r="W22" s="282"/>
      <c r="X22" s="283" t="s">
        <v>92</v>
      </c>
      <c r="Y22" s="278"/>
      <c r="Z22" s="282"/>
      <c r="AA22" s="284" t="s">
        <v>1657</v>
      </c>
      <c r="AB22" s="278"/>
      <c r="AC22" s="282"/>
      <c r="AD22" s="284" t="s">
        <v>1657</v>
      </c>
    </row>
    <row r="23" spans="1:31" ht="18.600000000000001" thickBot="1">
      <c r="A23" s="398">
        <v>12</v>
      </c>
      <c r="I23" s="672"/>
      <c r="J23" s="673"/>
      <c r="K23" s="674" t="s">
        <v>1054</v>
      </c>
      <c r="L23" s="675"/>
      <c r="M23" s="956" t="s">
        <v>1459</v>
      </c>
      <c r="N23" s="957"/>
      <c r="O23" s="958"/>
      <c r="P23" s="959"/>
      <c r="Q23" s="221" t="str">
        <f>(IF($E148&lt;&gt;0,$J$2,IF($I148&lt;&gt;0,$J$2,"")))</f>
        <v/>
      </c>
      <c r="R23" s="222"/>
      <c r="S23" s="916" t="s">
        <v>1893</v>
      </c>
      <c r="T23" s="916" t="s">
        <v>1894</v>
      </c>
      <c r="U23" s="918" t="s">
        <v>1895</v>
      </c>
      <c r="V23" s="918" t="s">
        <v>93</v>
      </c>
      <c r="W23" s="222"/>
      <c r="X23" s="918" t="s">
        <v>1896</v>
      </c>
      <c r="Y23" s="918" t="s">
        <v>1897</v>
      </c>
      <c r="Z23" s="918" t="s">
        <v>1898</v>
      </c>
      <c r="AA23" s="918" t="s">
        <v>94</v>
      </c>
      <c r="AB23" s="409" t="s">
        <v>95</v>
      </c>
      <c r="AC23" s="410"/>
      <c r="AD23" s="411"/>
      <c r="AE23" s="291"/>
    </row>
    <row r="24" spans="1:31" ht="58.5" customHeight="1" thickBot="1">
      <c r="A24" s="398">
        <v>13</v>
      </c>
      <c r="I24" s="676" t="s">
        <v>1573</v>
      </c>
      <c r="J24" s="677" t="s">
        <v>1658</v>
      </c>
      <c r="K24" s="678" t="s">
        <v>1055</v>
      </c>
      <c r="L24" s="679"/>
      <c r="M24" s="605" t="s">
        <v>1460</v>
      </c>
      <c r="N24" s="605" t="s">
        <v>1461</v>
      </c>
      <c r="O24" s="605" t="s">
        <v>1458</v>
      </c>
      <c r="P24" s="605" t="s">
        <v>1048</v>
      </c>
      <c r="Q24" s="221" t="str">
        <f>(IF($E148&lt;&gt;0,$J$2,IF($I148&lt;&gt;0,$J$2,"")))</f>
        <v/>
      </c>
      <c r="R24" s="222"/>
      <c r="S24" s="970"/>
      <c r="T24" s="955"/>
      <c r="U24" s="970"/>
      <c r="V24" s="955"/>
      <c r="W24" s="222"/>
      <c r="X24" s="967"/>
      <c r="Y24" s="967"/>
      <c r="Z24" s="967"/>
      <c r="AA24" s="967"/>
      <c r="AB24" s="412">
        <f>$C$3</f>
        <v>0</v>
      </c>
      <c r="AC24" s="412">
        <f>$C$3+1</f>
        <v>1</v>
      </c>
      <c r="AD24" s="412" t="str">
        <f>CONCATENATE("след ",$C$3+1)</f>
        <v>след 1</v>
      </c>
      <c r="AE24" s="413" t="s">
        <v>96</v>
      </c>
    </row>
    <row r="25" spans="1:31" ht="18" thickBot="1">
      <c r="A25" s="398">
        <v>14</v>
      </c>
      <c r="I25" s="506"/>
      <c r="J25" s="397"/>
      <c r="K25" s="295" t="s">
        <v>1243</v>
      </c>
      <c r="L25" s="699"/>
      <c r="M25" s="296"/>
      <c r="N25" s="296"/>
      <c r="O25" s="296"/>
      <c r="P25" s="483"/>
      <c r="Q25" s="221" t="str">
        <f>(IF($E148&lt;&gt;0,$J$2,IF($I148&lt;&gt;0,$J$2,"")))</f>
        <v/>
      </c>
      <c r="R25" s="222"/>
      <c r="S25" s="297" t="s">
        <v>97</v>
      </c>
      <c r="T25" s="297" t="s">
        <v>98</v>
      </c>
      <c r="U25" s="298" t="s">
        <v>99</v>
      </c>
      <c r="V25" s="298" t="s">
        <v>100</v>
      </c>
      <c r="W25" s="222"/>
      <c r="X25" s="504" t="s">
        <v>101</v>
      </c>
      <c r="Y25" s="504" t="s">
        <v>102</v>
      </c>
      <c r="Z25" s="504" t="s">
        <v>103</v>
      </c>
      <c r="AA25" s="504" t="s">
        <v>104</v>
      </c>
      <c r="AB25" s="504" t="s">
        <v>1025</v>
      </c>
      <c r="AC25" s="504" t="s">
        <v>1026</v>
      </c>
      <c r="AD25" s="504" t="s">
        <v>1027</v>
      </c>
      <c r="AE25" s="414" t="s">
        <v>1028</v>
      </c>
    </row>
    <row r="26" spans="1:31" ht="50.25" customHeight="1" thickBot="1">
      <c r="A26" s="398">
        <v>15</v>
      </c>
      <c r="I26" s="236"/>
      <c r="J26" s="511">
        <f>VLOOKUP(K26,OP_LIST2,2,FALSE)</f>
        <v>0</v>
      </c>
      <c r="K26" s="512" t="s">
        <v>943</v>
      </c>
      <c r="L26" s="700"/>
      <c r="M26" s="368"/>
      <c r="N26" s="368"/>
      <c r="O26" s="368"/>
      <c r="P26" s="303"/>
      <c r="Q26" s="221" t="str">
        <f>(IF($E148&lt;&gt;0,$J$2,IF($I148&lt;&gt;0,$J$2,"")))</f>
        <v/>
      </c>
      <c r="R26" s="222"/>
      <c r="S26" s="415" t="s">
        <v>1029</v>
      </c>
      <c r="T26" s="415" t="s">
        <v>1029</v>
      </c>
      <c r="U26" s="415" t="s">
        <v>1030</v>
      </c>
      <c r="V26" s="415" t="s">
        <v>1031</v>
      </c>
      <c r="W26" s="222"/>
      <c r="X26" s="415" t="s">
        <v>1029</v>
      </c>
      <c r="Y26" s="415" t="s">
        <v>1029</v>
      </c>
      <c r="Z26" s="415" t="s">
        <v>1056</v>
      </c>
      <c r="AA26" s="415" t="s">
        <v>1033</v>
      </c>
      <c r="AB26" s="415" t="s">
        <v>1029</v>
      </c>
      <c r="AC26" s="415" t="s">
        <v>1029</v>
      </c>
      <c r="AD26" s="415" t="s">
        <v>1029</v>
      </c>
      <c r="AE26" s="306" t="s">
        <v>1034</v>
      </c>
    </row>
    <row r="27" spans="1:31" ht="18" thickBot="1">
      <c r="A27" s="398">
        <v>16</v>
      </c>
      <c r="I27" s="510"/>
      <c r="J27" s="513">
        <f>VLOOKUP(K28,EBK_DEIN2,2,FALSE)</f>
        <v>0</v>
      </c>
      <c r="K27" s="505" t="s">
        <v>1443</v>
      </c>
      <c r="L27" s="701"/>
      <c r="M27" s="368"/>
      <c r="N27" s="368"/>
      <c r="O27" s="368"/>
      <c r="P27" s="303"/>
      <c r="Q27" s="221" t="str">
        <f>(IF($E148&lt;&gt;0,$J$2,IF($I148&lt;&gt;0,$J$2,"")))</f>
        <v/>
      </c>
      <c r="R27" s="222"/>
      <c r="S27" s="416"/>
      <c r="T27" s="416"/>
      <c r="U27" s="344"/>
      <c r="V27" s="417"/>
      <c r="W27" s="222"/>
      <c r="X27" s="416"/>
      <c r="Y27" s="416"/>
      <c r="Z27" s="344"/>
      <c r="AA27" s="417"/>
      <c r="AB27" s="416"/>
      <c r="AC27" s="344"/>
      <c r="AD27" s="417"/>
      <c r="AE27" s="418"/>
    </row>
    <row r="28" spans="1:31" ht="18">
      <c r="A28" s="398">
        <v>17</v>
      </c>
      <c r="I28" s="419"/>
      <c r="J28" s="238"/>
      <c r="K28" s="502" t="s">
        <v>660</v>
      </c>
      <c r="L28" s="701"/>
      <c r="M28" s="368"/>
      <c r="N28" s="368"/>
      <c r="O28" s="368"/>
      <c r="P28" s="303"/>
      <c r="Q28" s="221" t="str">
        <f>(IF($E148&lt;&gt;0,$J$2,IF($I148&lt;&gt;0,$J$2,"")))</f>
        <v/>
      </c>
      <c r="R28" s="222"/>
      <c r="S28" s="416"/>
      <c r="T28" s="416"/>
      <c r="U28" s="344"/>
      <c r="V28" s="420">
        <f>SUMIF(V31:V32,"&lt;0")+SUMIF(V34:V38,"&lt;0")+SUMIF(V40:V47,"&lt;0")+SUMIF(V49:V65,"&lt;0")+SUMIF(V71:V75,"&lt;0")+SUMIF(V77:V82,"&lt;0")+SUMIF(V88:V94,"&lt;0")+SUMIF(V101:V102,"&lt;0")+SUMIF(V105:V110,"&lt;0")+SUMIF(V112:V117,"&lt;0")+SUMIF(V121,"&lt;0")+SUMIF(V123:V129,"&lt;0")+SUMIF(V131:V133,"&lt;0")+SUMIF(V135:V138,"&lt;0")+SUMIF(V140:V141,"&lt;0")+SUMIF(V144,"&lt;0")</f>
        <v>0</v>
      </c>
      <c r="W28" s="222"/>
      <c r="X28" s="416"/>
      <c r="Y28" s="416"/>
      <c r="Z28" s="344"/>
      <c r="AA28" s="420">
        <f>SUMIF(AA31:AA32,"&lt;0")+SUMIF(AA34:AA38,"&lt;0")+SUMIF(AA40:AA47,"&lt;0")+SUMIF(AA49:AA65,"&lt;0")+SUMIF(AA71:AA75,"&lt;0")+SUMIF(AA77:AA82,"&lt;0")+SUMIF(AA88:AA94,"&lt;0")+SUMIF(AA101:AA102,"&lt;0")+SUMIF(AA105:AA110,"&lt;0")+SUMIF(AA112:AA117,"&lt;0")+SUMIF(AA121,"&lt;0")+SUMIF(AA123:AA129,"&lt;0")+SUMIF(AA131:AA133,"&lt;0")+SUMIF(AA135:AA138,"&lt;0")+SUMIF(AA140:AA141,"&lt;0")+SUMIF(AA144,"&lt;0")</f>
        <v>0</v>
      </c>
      <c r="AB28" s="416"/>
      <c r="AC28" s="344"/>
      <c r="AD28" s="417"/>
      <c r="AE28" s="308"/>
    </row>
    <row r="29" spans="1:31" ht="18.600000000000001" thickBot="1">
      <c r="A29" s="398">
        <v>18</v>
      </c>
      <c r="I29" s="354"/>
      <c r="J29" s="238"/>
      <c r="K29" s="292" t="s">
        <v>1057</v>
      </c>
      <c r="L29" s="701"/>
      <c r="M29" s="368"/>
      <c r="N29" s="368"/>
      <c r="O29" s="368"/>
      <c r="P29" s="303"/>
      <c r="Q29" s="221" t="str">
        <f>(IF($E148&lt;&gt;0,$J$2,IF($I148&lt;&gt;0,$J$2,"")))</f>
        <v/>
      </c>
      <c r="R29" s="222"/>
      <c r="S29" s="416"/>
      <c r="T29" s="416"/>
      <c r="U29" s="344"/>
      <c r="V29" s="417"/>
      <c r="W29" s="222"/>
      <c r="X29" s="416"/>
      <c r="Y29" s="416"/>
      <c r="Z29" s="344"/>
      <c r="AA29" s="417"/>
      <c r="AB29" s="416"/>
      <c r="AC29" s="344"/>
      <c r="AD29" s="417"/>
      <c r="AE29" s="310"/>
    </row>
    <row r="30" spans="1:31" ht="35.25" customHeight="1" thickBot="1">
      <c r="A30" s="398">
        <v>19</v>
      </c>
      <c r="I30" s="680">
        <v>100</v>
      </c>
      <c r="J30" s="960" t="s">
        <v>1244</v>
      </c>
      <c r="K30" s="961"/>
      <c r="L30" s="681"/>
      <c r="M30" s="682">
        <f>SUM(M31:M32)</f>
        <v>0</v>
      </c>
      <c r="N30" s="683">
        <f>SUM(N31:N32)</f>
        <v>0</v>
      </c>
      <c r="O30" s="683">
        <f>SUM(O31:O32)</f>
        <v>0</v>
      </c>
      <c r="P30" s="683">
        <f>SUM(P31:P32)</f>
        <v>0</v>
      </c>
      <c r="Q30" s="243">
        <f t="shared" ref="Q30:Q93" si="0">(IF($E30&lt;&gt;0,$J$2,IF($I30&lt;&gt;0,$J$2,"")))</f>
        <v>0</v>
      </c>
      <c r="R30" s="244"/>
      <c r="S30" s="311">
        <f>SUM(S31:S32)</f>
        <v>0</v>
      </c>
      <c r="T30" s="312">
        <f>SUM(T31:T32)</f>
        <v>0</v>
      </c>
      <c r="U30" s="421">
        <f>SUM(U31:U32)</f>
        <v>0</v>
      </c>
      <c r="V30" s="422">
        <f>SUM(V31:V32)</f>
        <v>0</v>
      </c>
      <c r="W30" s="244"/>
      <c r="X30" s="705"/>
      <c r="Y30" s="706"/>
      <c r="Z30" s="707"/>
      <c r="AA30" s="706"/>
      <c r="AB30" s="706"/>
      <c r="AC30" s="706"/>
      <c r="AD30" s="708"/>
      <c r="AE30" s="313">
        <f>AA30-AB30-AC30-AD30</f>
        <v>0</v>
      </c>
    </row>
    <row r="31" spans="1:31" ht="33" thickBot="1">
      <c r="A31" s="398">
        <v>20</v>
      </c>
      <c r="I31" s="140"/>
      <c r="J31" s="144">
        <v>101</v>
      </c>
      <c r="K31" s="138" t="s">
        <v>1245</v>
      </c>
      <c r="L31" s="702"/>
      <c r="M31" s="449"/>
      <c r="N31" s="245"/>
      <c r="O31" s="245"/>
      <c r="P31" s="476">
        <f>M31+N31+O31</f>
        <v>0</v>
      </c>
      <c r="Q31" s="243" t="str">
        <f t="shared" si="0"/>
        <v/>
      </c>
      <c r="R31" s="244"/>
      <c r="S31" s="423"/>
      <c r="T31" s="252"/>
      <c r="U31" s="315">
        <f>P31</f>
        <v>0</v>
      </c>
      <c r="V31" s="424">
        <f>S31+T31-U31</f>
        <v>0</v>
      </c>
      <c r="W31" s="244"/>
      <c r="X31" s="661"/>
      <c r="Y31" s="665"/>
      <c r="Z31" s="665"/>
      <c r="AA31" s="665"/>
      <c r="AB31" s="665"/>
      <c r="AC31" s="665"/>
      <c r="AD31" s="709"/>
      <c r="AE31" s="313">
        <f t="shared" ref="AE31:AE99" si="1">AA31-AB31-AC31-AD31</f>
        <v>0</v>
      </c>
    </row>
    <row r="32" spans="1:31" ht="33" thickBot="1">
      <c r="A32" s="398">
        <v>21</v>
      </c>
      <c r="I32" s="140"/>
      <c r="J32" s="137">
        <v>102</v>
      </c>
      <c r="K32" s="139" t="s">
        <v>1246</v>
      </c>
      <c r="L32" s="702"/>
      <c r="M32" s="449"/>
      <c r="N32" s="245"/>
      <c r="O32" s="245"/>
      <c r="P32" s="476">
        <f>M32+N32+O32</f>
        <v>0</v>
      </c>
      <c r="Q32" s="243" t="str">
        <f t="shared" si="0"/>
        <v/>
      </c>
      <c r="R32" s="244"/>
      <c r="S32" s="423"/>
      <c r="T32" s="252"/>
      <c r="U32" s="315">
        <f>P32</f>
        <v>0</v>
      </c>
      <c r="V32" s="424">
        <f t="shared" ref="V32:V75" si="2">S32+T32-U32</f>
        <v>0</v>
      </c>
      <c r="W32" s="244"/>
      <c r="X32" s="661"/>
      <c r="Y32" s="665"/>
      <c r="Z32" s="665"/>
      <c r="AA32" s="665"/>
      <c r="AB32" s="665"/>
      <c r="AC32" s="665"/>
      <c r="AD32" s="709"/>
      <c r="AE32" s="313">
        <f t="shared" si="1"/>
        <v>0</v>
      </c>
    </row>
    <row r="33" spans="1:31" ht="18.600000000000001" thickBot="1">
      <c r="A33" s="398">
        <v>22</v>
      </c>
      <c r="I33" s="684">
        <v>200</v>
      </c>
      <c r="J33" s="968" t="s">
        <v>1247</v>
      </c>
      <c r="K33" s="968"/>
      <c r="L33" s="685"/>
      <c r="M33" s="686">
        <f>SUM(M34:M38)</f>
        <v>0</v>
      </c>
      <c r="N33" s="687">
        <f>SUM(N34:N38)</f>
        <v>0</v>
      </c>
      <c r="O33" s="687">
        <f>SUM(O34:O38)</f>
        <v>0</v>
      </c>
      <c r="P33" s="687">
        <f>SUM(P34:P38)</f>
        <v>0</v>
      </c>
      <c r="Q33" s="243">
        <f t="shared" si="0"/>
        <v>0</v>
      </c>
      <c r="R33" s="244"/>
      <c r="S33" s="316">
        <f>SUM(S34:S38)</f>
        <v>0</v>
      </c>
      <c r="T33" s="317">
        <f>SUM(T34:T38)</f>
        <v>0</v>
      </c>
      <c r="U33" s="425">
        <f>SUM(U34:U38)</f>
        <v>0</v>
      </c>
      <c r="V33" s="426">
        <f>SUM(V34:V38)</f>
        <v>0</v>
      </c>
      <c r="W33" s="244"/>
      <c r="X33" s="663"/>
      <c r="Y33" s="664"/>
      <c r="Z33" s="664"/>
      <c r="AA33" s="664"/>
      <c r="AB33" s="664"/>
      <c r="AC33" s="664"/>
      <c r="AD33" s="710"/>
      <c r="AE33" s="313">
        <f t="shared" si="1"/>
        <v>0</v>
      </c>
    </row>
    <row r="34" spans="1:31" ht="18.600000000000001" thickBot="1">
      <c r="A34" s="398">
        <v>23</v>
      </c>
      <c r="I34" s="143"/>
      <c r="J34" s="144">
        <v>201</v>
      </c>
      <c r="K34" s="138" t="s">
        <v>1248</v>
      </c>
      <c r="L34" s="702"/>
      <c r="M34" s="449"/>
      <c r="N34" s="245"/>
      <c r="O34" s="245"/>
      <c r="P34" s="476">
        <f>M34+N34+O34</f>
        <v>0</v>
      </c>
      <c r="Q34" s="243" t="str">
        <f t="shared" si="0"/>
        <v/>
      </c>
      <c r="R34" s="244"/>
      <c r="S34" s="423"/>
      <c r="T34" s="252"/>
      <c r="U34" s="315">
        <f>P34</f>
        <v>0</v>
      </c>
      <c r="V34" s="424">
        <f t="shared" si="2"/>
        <v>0</v>
      </c>
      <c r="W34" s="244"/>
      <c r="X34" s="661"/>
      <c r="Y34" s="665"/>
      <c r="Z34" s="665"/>
      <c r="AA34" s="665"/>
      <c r="AB34" s="665"/>
      <c r="AC34" s="665"/>
      <c r="AD34" s="709"/>
      <c r="AE34" s="313">
        <f t="shared" si="1"/>
        <v>0</v>
      </c>
    </row>
    <row r="35" spans="1:31" ht="18.600000000000001" thickBot="1">
      <c r="A35" s="398">
        <v>24</v>
      </c>
      <c r="I35" s="136"/>
      <c r="J35" s="137">
        <v>202</v>
      </c>
      <c r="K35" s="145" t="s">
        <v>1249</v>
      </c>
      <c r="L35" s="702"/>
      <c r="M35" s="449"/>
      <c r="N35" s="245"/>
      <c r="O35" s="245"/>
      <c r="P35" s="476">
        <f>M35+N35+O35</f>
        <v>0</v>
      </c>
      <c r="Q35" s="243" t="str">
        <f t="shared" si="0"/>
        <v/>
      </c>
      <c r="R35" s="244"/>
      <c r="S35" s="423"/>
      <c r="T35" s="252"/>
      <c r="U35" s="315">
        <f>P35</f>
        <v>0</v>
      </c>
      <c r="V35" s="424">
        <f t="shared" si="2"/>
        <v>0</v>
      </c>
      <c r="W35" s="244"/>
      <c r="X35" s="661"/>
      <c r="Y35" s="665"/>
      <c r="Z35" s="665"/>
      <c r="AA35" s="665"/>
      <c r="AB35" s="665"/>
      <c r="AC35" s="665"/>
      <c r="AD35" s="709"/>
      <c r="AE35" s="313">
        <f t="shared" si="1"/>
        <v>0</v>
      </c>
    </row>
    <row r="36" spans="1:31" ht="32.4" thickBot="1">
      <c r="A36" s="398">
        <v>25</v>
      </c>
      <c r="I36" s="152"/>
      <c r="J36" s="137">
        <v>205</v>
      </c>
      <c r="K36" s="145" t="s">
        <v>900</v>
      </c>
      <c r="L36" s="702"/>
      <c r="M36" s="449"/>
      <c r="N36" s="245"/>
      <c r="O36" s="245"/>
      <c r="P36" s="476">
        <f>M36+N36+O36</f>
        <v>0</v>
      </c>
      <c r="Q36" s="243" t="str">
        <f t="shared" si="0"/>
        <v/>
      </c>
      <c r="R36" s="244"/>
      <c r="S36" s="423"/>
      <c r="T36" s="252"/>
      <c r="U36" s="315">
        <f>P36</f>
        <v>0</v>
      </c>
      <c r="V36" s="424">
        <f t="shared" si="2"/>
        <v>0</v>
      </c>
      <c r="W36" s="244"/>
      <c r="X36" s="661"/>
      <c r="Y36" s="665"/>
      <c r="Z36" s="665"/>
      <c r="AA36" s="665"/>
      <c r="AB36" s="665"/>
      <c r="AC36" s="665"/>
      <c r="AD36" s="709"/>
      <c r="AE36" s="313">
        <f t="shared" si="1"/>
        <v>0</v>
      </c>
    </row>
    <row r="37" spans="1:31" ht="18.600000000000001" thickBot="1">
      <c r="A37" s="398">
        <v>26</v>
      </c>
      <c r="I37" s="152"/>
      <c r="J37" s="137">
        <v>208</v>
      </c>
      <c r="K37" s="159" t="s">
        <v>901</v>
      </c>
      <c r="L37" s="702"/>
      <c r="M37" s="449"/>
      <c r="N37" s="245"/>
      <c r="O37" s="245"/>
      <c r="P37" s="476">
        <f>M37+N37+O37</f>
        <v>0</v>
      </c>
      <c r="Q37" s="243" t="str">
        <f t="shared" si="0"/>
        <v/>
      </c>
      <c r="R37" s="244"/>
      <c r="S37" s="423"/>
      <c r="T37" s="252"/>
      <c r="U37" s="315">
        <f>P37</f>
        <v>0</v>
      </c>
      <c r="V37" s="424">
        <f t="shared" si="2"/>
        <v>0</v>
      </c>
      <c r="W37" s="244"/>
      <c r="X37" s="661"/>
      <c r="Y37" s="665"/>
      <c r="Z37" s="665"/>
      <c r="AA37" s="665"/>
      <c r="AB37" s="665"/>
      <c r="AC37" s="665"/>
      <c r="AD37" s="709"/>
      <c r="AE37" s="313">
        <f t="shared" si="1"/>
        <v>0</v>
      </c>
    </row>
    <row r="38" spans="1:31" ht="18.600000000000001" thickBot="1">
      <c r="A38" s="398">
        <v>27</v>
      </c>
      <c r="I38" s="143"/>
      <c r="J38" s="142">
        <v>209</v>
      </c>
      <c r="K38" s="148" t="s">
        <v>902</v>
      </c>
      <c r="L38" s="702"/>
      <c r="M38" s="449"/>
      <c r="N38" s="245"/>
      <c r="O38" s="245"/>
      <c r="P38" s="476">
        <f>M38+N38+O38</f>
        <v>0</v>
      </c>
      <c r="Q38" s="243" t="str">
        <f t="shared" si="0"/>
        <v/>
      </c>
      <c r="R38" s="244"/>
      <c r="S38" s="423"/>
      <c r="T38" s="252"/>
      <c r="U38" s="315">
        <f>P38</f>
        <v>0</v>
      </c>
      <c r="V38" s="424">
        <f t="shared" si="2"/>
        <v>0</v>
      </c>
      <c r="W38" s="244"/>
      <c r="X38" s="661"/>
      <c r="Y38" s="665"/>
      <c r="Z38" s="665"/>
      <c r="AA38" s="665"/>
      <c r="AB38" s="665"/>
      <c r="AC38" s="665"/>
      <c r="AD38" s="709"/>
      <c r="AE38" s="313">
        <f t="shared" si="1"/>
        <v>0</v>
      </c>
    </row>
    <row r="39" spans="1:31" ht="18.600000000000001" thickBot="1">
      <c r="A39" s="398">
        <v>28</v>
      </c>
      <c r="I39" s="684">
        <v>500</v>
      </c>
      <c r="J39" s="969" t="s">
        <v>203</v>
      </c>
      <c r="K39" s="969"/>
      <c r="L39" s="685"/>
      <c r="M39" s="686">
        <f>SUM(M40:M46)</f>
        <v>0</v>
      </c>
      <c r="N39" s="687">
        <f>SUM(N40:N46)</f>
        <v>0</v>
      </c>
      <c r="O39" s="687">
        <f>SUM(O40:O46)</f>
        <v>0</v>
      </c>
      <c r="P39" s="687">
        <f>SUM(P40:P46)</f>
        <v>0</v>
      </c>
      <c r="Q39" s="243">
        <f t="shared" si="0"/>
        <v>0</v>
      </c>
      <c r="R39" s="244"/>
      <c r="S39" s="316">
        <f>SUM(S40:S46)</f>
        <v>0</v>
      </c>
      <c r="T39" s="317">
        <f>SUM(T40:T46)</f>
        <v>0</v>
      </c>
      <c r="U39" s="425">
        <f>SUM(U40:U46)</f>
        <v>0</v>
      </c>
      <c r="V39" s="426">
        <f>SUM(V40:V46)</f>
        <v>0</v>
      </c>
      <c r="W39" s="244"/>
      <c r="X39" s="663"/>
      <c r="Y39" s="664"/>
      <c r="Z39" s="665"/>
      <c r="AA39" s="664"/>
      <c r="AB39" s="664"/>
      <c r="AC39" s="664"/>
      <c r="AD39" s="710"/>
      <c r="AE39" s="313">
        <f t="shared" si="1"/>
        <v>0</v>
      </c>
    </row>
    <row r="40" spans="1:31" ht="33" thickBot="1">
      <c r="A40" s="398">
        <v>29</v>
      </c>
      <c r="I40" s="143"/>
      <c r="J40" s="160">
        <v>551</v>
      </c>
      <c r="K40" s="456" t="s">
        <v>204</v>
      </c>
      <c r="L40" s="702"/>
      <c r="M40" s="449"/>
      <c r="N40" s="245"/>
      <c r="O40" s="245"/>
      <c r="P40" s="476">
        <f t="shared" ref="P40:P47" si="3">M40+N40+O40</f>
        <v>0</v>
      </c>
      <c r="Q40" s="243" t="str">
        <f t="shared" si="0"/>
        <v/>
      </c>
      <c r="R40" s="244"/>
      <c r="S40" s="423"/>
      <c r="T40" s="252"/>
      <c r="U40" s="315">
        <f t="shared" ref="U40:U47" si="4">P40</f>
        <v>0</v>
      </c>
      <c r="V40" s="424">
        <f t="shared" si="2"/>
        <v>0</v>
      </c>
      <c r="W40" s="244"/>
      <c r="X40" s="661"/>
      <c r="Y40" s="665"/>
      <c r="Z40" s="665"/>
      <c r="AA40" s="665"/>
      <c r="AB40" s="665"/>
      <c r="AC40" s="665"/>
      <c r="AD40" s="709"/>
      <c r="AE40" s="313">
        <f t="shared" si="1"/>
        <v>0</v>
      </c>
    </row>
    <row r="41" spans="1:31" ht="33" thickBot="1">
      <c r="A41" s="398">
        <v>30</v>
      </c>
      <c r="I41" s="143"/>
      <c r="J41" s="161">
        <v>552</v>
      </c>
      <c r="K41" s="457" t="s">
        <v>205</v>
      </c>
      <c r="L41" s="702"/>
      <c r="M41" s="449"/>
      <c r="N41" s="245"/>
      <c r="O41" s="245"/>
      <c r="P41" s="476">
        <f t="shared" si="3"/>
        <v>0</v>
      </c>
      <c r="Q41" s="243" t="str">
        <f t="shared" si="0"/>
        <v/>
      </c>
      <c r="R41" s="244"/>
      <c r="S41" s="423"/>
      <c r="T41" s="252"/>
      <c r="U41" s="315">
        <f t="shared" si="4"/>
        <v>0</v>
      </c>
      <c r="V41" s="424">
        <f t="shared" si="2"/>
        <v>0</v>
      </c>
      <c r="W41" s="244"/>
      <c r="X41" s="661"/>
      <c r="Y41" s="665"/>
      <c r="Z41" s="665"/>
      <c r="AA41" s="665"/>
      <c r="AB41" s="665"/>
      <c r="AC41" s="665"/>
      <c r="AD41" s="709"/>
      <c r="AE41" s="313">
        <f t="shared" si="1"/>
        <v>0</v>
      </c>
    </row>
    <row r="42" spans="1:31" ht="18.600000000000001" thickBot="1">
      <c r="A42" s="398">
        <v>31</v>
      </c>
      <c r="I42" s="143"/>
      <c r="J42" s="161">
        <v>558</v>
      </c>
      <c r="K42" s="457" t="s">
        <v>1674</v>
      </c>
      <c r="L42" s="702"/>
      <c r="M42" s="592">
        <v>0</v>
      </c>
      <c r="N42" s="592">
        <v>0</v>
      </c>
      <c r="O42" s="592">
        <v>0</v>
      </c>
      <c r="P42" s="476">
        <f>M42+N42+O42</f>
        <v>0</v>
      </c>
      <c r="Q42" s="243" t="str">
        <f t="shared" si="0"/>
        <v/>
      </c>
      <c r="R42" s="244"/>
      <c r="S42" s="423"/>
      <c r="T42" s="252"/>
      <c r="U42" s="315">
        <f>P42</f>
        <v>0</v>
      </c>
      <c r="V42" s="424">
        <f>S42+T42-U42</f>
        <v>0</v>
      </c>
      <c r="W42" s="244"/>
      <c r="X42" s="661"/>
      <c r="Y42" s="665"/>
      <c r="Z42" s="665"/>
      <c r="AA42" s="665"/>
      <c r="AB42" s="665"/>
      <c r="AC42" s="665"/>
      <c r="AD42" s="709"/>
      <c r="AE42" s="313">
        <f>AA42-AB42-AC42-AD42</f>
        <v>0</v>
      </c>
    </row>
    <row r="43" spans="1:31" ht="18.75" customHeight="1" thickBot="1">
      <c r="A43" s="398">
        <v>32</v>
      </c>
      <c r="I43" s="143"/>
      <c r="J43" s="161">
        <v>560</v>
      </c>
      <c r="K43" s="458" t="s">
        <v>206</v>
      </c>
      <c r="L43" s="702"/>
      <c r="M43" s="449"/>
      <c r="N43" s="245"/>
      <c r="O43" s="245"/>
      <c r="P43" s="476">
        <f t="shared" si="3"/>
        <v>0</v>
      </c>
      <c r="Q43" s="243" t="str">
        <f t="shared" si="0"/>
        <v/>
      </c>
      <c r="R43" s="244"/>
      <c r="S43" s="423"/>
      <c r="T43" s="252"/>
      <c r="U43" s="315">
        <f t="shared" si="4"/>
        <v>0</v>
      </c>
      <c r="V43" s="424">
        <f t="shared" si="2"/>
        <v>0</v>
      </c>
      <c r="W43" s="244"/>
      <c r="X43" s="661"/>
      <c r="Y43" s="665"/>
      <c r="Z43" s="665"/>
      <c r="AA43" s="665"/>
      <c r="AB43" s="665"/>
      <c r="AC43" s="665"/>
      <c r="AD43" s="709"/>
      <c r="AE43" s="313">
        <f t="shared" si="1"/>
        <v>0</v>
      </c>
    </row>
    <row r="44" spans="1:31" ht="18.75" customHeight="1" thickBot="1">
      <c r="A44" s="398">
        <v>33</v>
      </c>
      <c r="I44" s="143"/>
      <c r="J44" s="161">
        <v>580</v>
      </c>
      <c r="K44" s="457" t="s">
        <v>207</v>
      </c>
      <c r="L44" s="702"/>
      <c r="M44" s="449"/>
      <c r="N44" s="245"/>
      <c r="O44" s="245"/>
      <c r="P44" s="476">
        <f t="shared" si="3"/>
        <v>0</v>
      </c>
      <c r="Q44" s="243" t="str">
        <f t="shared" si="0"/>
        <v/>
      </c>
      <c r="R44" s="244"/>
      <c r="S44" s="423"/>
      <c r="T44" s="252"/>
      <c r="U44" s="315">
        <f t="shared" si="4"/>
        <v>0</v>
      </c>
      <c r="V44" s="424">
        <f t="shared" si="2"/>
        <v>0</v>
      </c>
      <c r="W44" s="244"/>
      <c r="X44" s="661"/>
      <c r="Y44" s="665"/>
      <c r="Z44" s="665"/>
      <c r="AA44" s="665"/>
      <c r="AB44" s="665"/>
      <c r="AC44" s="665"/>
      <c r="AD44" s="709"/>
      <c r="AE44" s="313">
        <f t="shared" si="1"/>
        <v>0</v>
      </c>
    </row>
    <row r="45" spans="1:31" ht="33.75" customHeight="1" thickBot="1">
      <c r="A45" s="398">
        <v>34</v>
      </c>
      <c r="I45" s="143"/>
      <c r="J45" s="161">
        <v>588</v>
      </c>
      <c r="K45" s="457" t="s">
        <v>1679</v>
      </c>
      <c r="L45" s="702"/>
      <c r="M45" s="592">
        <v>0</v>
      </c>
      <c r="N45" s="592">
        <v>0</v>
      </c>
      <c r="O45" s="592">
        <v>0</v>
      </c>
      <c r="P45" s="476">
        <f>M45+N45+O45</f>
        <v>0</v>
      </c>
      <c r="Q45" s="243" t="str">
        <f t="shared" si="0"/>
        <v/>
      </c>
      <c r="R45" s="244"/>
      <c r="S45" s="423"/>
      <c r="T45" s="252"/>
      <c r="U45" s="315">
        <f>P45</f>
        <v>0</v>
      </c>
      <c r="V45" s="424">
        <f>S45+T45-U45</f>
        <v>0</v>
      </c>
      <c r="W45" s="244"/>
      <c r="X45" s="661"/>
      <c r="Y45" s="665"/>
      <c r="Z45" s="665"/>
      <c r="AA45" s="665"/>
      <c r="AB45" s="665"/>
      <c r="AC45" s="665"/>
      <c r="AD45" s="709"/>
      <c r="AE45" s="313">
        <f>AA45-AB45-AC45-AD45</f>
        <v>0</v>
      </c>
    </row>
    <row r="46" spans="1:31" ht="33" thickBot="1">
      <c r="A46" s="398">
        <v>35</v>
      </c>
      <c r="I46" s="143"/>
      <c r="J46" s="162">
        <v>590</v>
      </c>
      <c r="K46" s="459" t="s">
        <v>208</v>
      </c>
      <c r="L46" s="702"/>
      <c r="M46" s="449"/>
      <c r="N46" s="245"/>
      <c r="O46" s="245"/>
      <c r="P46" s="476">
        <f t="shared" si="3"/>
        <v>0</v>
      </c>
      <c r="Q46" s="243" t="str">
        <f t="shared" si="0"/>
        <v/>
      </c>
      <c r="R46" s="244"/>
      <c r="S46" s="423"/>
      <c r="T46" s="252"/>
      <c r="U46" s="315">
        <f t="shared" si="4"/>
        <v>0</v>
      </c>
      <c r="V46" s="424">
        <f t="shared" si="2"/>
        <v>0</v>
      </c>
      <c r="W46" s="244"/>
      <c r="X46" s="661"/>
      <c r="Y46" s="665"/>
      <c r="Z46" s="665"/>
      <c r="AA46" s="665"/>
      <c r="AB46" s="665"/>
      <c r="AC46" s="665"/>
      <c r="AD46" s="709"/>
      <c r="AE46" s="313">
        <f t="shared" si="1"/>
        <v>0</v>
      </c>
    </row>
    <row r="47" spans="1:31" ht="18.75" customHeight="1" thickBot="1">
      <c r="A47" s="398">
        <v>36</v>
      </c>
      <c r="I47" s="684">
        <v>800</v>
      </c>
      <c r="J47" s="969" t="s">
        <v>1058</v>
      </c>
      <c r="K47" s="969"/>
      <c r="L47" s="685"/>
      <c r="M47" s="688"/>
      <c r="N47" s="689"/>
      <c r="O47" s="689"/>
      <c r="P47" s="690">
        <f t="shared" si="3"/>
        <v>0</v>
      </c>
      <c r="Q47" s="243">
        <f t="shared" si="0"/>
        <v>0</v>
      </c>
      <c r="R47" s="244"/>
      <c r="S47" s="428"/>
      <c r="T47" s="254"/>
      <c r="U47" s="315">
        <f t="shared" si="4"/>
        <v>0</v>
      </c>
      <c r="V47" s="424">
        <f t="shared" si="2"/>
        <v>0</v>
      </c>
      <c r="W47" s="244"/>
      <c r="X47" s="663"/>
      <c r="Y47" s="664"/>
      <c r="Z47" s="665"/>
      <c r="AA47" s="665"/>
      <c r="AB47" s="664"/>
      <c r="AC47" s="665"/>
      <c r="AD47" s="709"/>
      <c r="AE47" s="313">
        <f t="shared" si="1"/>
        <v>0</v>
      </c>
    </row>
    <row r="48" spans="1:31" ht="18.600000000000001" thickBot="1">
      <c r="A48" s="398">
        <v>37</v>
      </c>
      <c r="I48" s="684">
        <v>1000</v>
      </c>
      <c r="J48" s="971" t="s">
        <v>210</v>
      </c>
      <c r="K48" s="971"/>
      <c r="L48" s="685"/>
      <c r="M48" s="686">
        <f>SUM(M49:M65)</f>
        <v>0</v>
      </c>
      <c r="N48" s="687">
        <f>SUM(N49:N65)</f>
        <v>0</v>
      </c>
      <c r="O48" s="687">
        <f>SUM(O49:O65)</f>
        <v>0</v>
      </c>
      <c r="P48" s="687">
        <f>SUM(P49:P65)</f>
        <v>0</v>
      </c>
      <c r="Q48" s="243">
        <f t="shared" si="0"/>
        <v>0</v>
      </c>
      <c r="R48" s="244"/>
      <c r="S48" s="316">
        <f>SUM(S49:S65)</f>
        <v>0</v>
      </c>
      <c r="T48" s="317">
        <f>SUM(T49:T65)</f>
        <v>0</v>
      </c>
      <c r="U48" s="425">
        <f>SUM(U49:U65)</f>
        <v>0</v>
      </c>
      <c r="V48" s="426">
        <f>SUM(V49:V65)</f>
        <v>0</v>
      </c>
      <c r="W48" s="244"/>
      <c r="X48" s="316">
        <f t="shared" ref="X48:AD48" si="5">SUM(X49:X65)</f>
        <v>0</v>
      </c>
      <c r="Y48" s="317">
        <f t="shared" si="5"/>
        <v>0</v>
      </c>
      <c r="Z48" s="317">
        <f t="shared" si="5"/>
        <v>0</v>
      </c>
      <c r="AA48" s="317">
        <f t="shared" si="5"/>
        <v>0</v>
      </c>
      <c r="AB48" s="317">
        <f t="shared" si="5"/>
        <v>0</v>
      </c>
      <c r="AC48" s="317">
        <f t="shared" si="5"/>
        <v>0</v>
      </c>
      <c r="AD48" s="426">
        <f t="shared" si="5"/>
        <v>0</v>
      </c>
      <c r="AE48" s="313">
        <f t="shared" si="1"/>
        <v>0</v>
      </c>
    </row>
    <row r="49" spans="1:31" ht="18.75" customHeight="1" thickBot="1">
      <c r="A49" s="398">
        <v>38</v>
      </c>
      <c r="I49" s="136"/>
      <c r="J49" s="144">
        <v>1011</v>
      </c>
      <c r="K49" s="163" t="s">
        <v>211</v>
      </c>
      <c r="L49" s="702"/>
      <c r="M49" s="449"/>
      <c r="N49" s="245"/>
      <c r="O49" s="245"/>
      <c r="P49" s="476">
        <f t="shared" ref="P49:P65" si="6">M49+N49+O49</f>
        <v>0</v>
      </c>
      <c r="Q49" s="243" t="str">
        <f t="shared" si="0"/>
        <v/>
      </c>
      <c r="R49" s="244"/>
      <c r="S49" s="423"/>
      <c r="T49" s="252"/>
      <c r="U49" s="315">
        <f t="shared" ref="U49:U65" si="7">P49</f>
        <v>0</v>
      </c>
      <c r="V49" s="424">
        <f t="shared" si="2"/>
        <v>0</v>
      </c>
      <c r="W49" s="244"/>
      <c r="X49" s="423"/>
      <c r="Y49" s="252"/>
      <c r="Z49" s="429">
        <f t="shared" ref="Z49:Z56" si="8">+IF(+(S49+T49)&gt;=P49,+T49,+(+P49-S49))</f>
        <v>0</v>
      </c>
      <c r="AA49" s="315">
        <f>X49+Y49-Z49</f>
        <v>0</v>
      </c>
      <c r="AB49" s="252"/>
      <c r="AC49" s="252"/>
      <c r="AD49" s="253"/>
      <c r="AE49" s="313">
        <f t="shared" si="1"/>
        <v>0</v>
      </c>
    </row>
    <row r="50" spans="1:31" ht="26.25" customHeight="1" thickBot="1">
      <c r="A50" s="398">
        <v>39</v>
      </c>
      <c r="E50" s="427"/>
      <c r="I50" s="136"/>
      <c r="J50" s="137">
        <v>1012</v>
      </c>
      <c r="K50" s="145" t="s">
        <v>212</v>
      </c>
      <c r="L50" s="702"/>
      <c r="M50" s="449"/>
      <c r="N50" s="245"/>
      <c r="O50" s="245"/>
      <c r="P50" s="476">
        <f t="shared" si="6"/>
        <v>0</v>
      </c>
      <c r="Q50" s="243" t="str">
        <f t="shared" si="0"/>
        <v/>
      </c>
      <c r="R50" s="244"/>
      <c r="S50" s="423"/>
      <c r="T50" s="252"/>
      <c r="U50" s="315">
        <f t="shared" si="7"/>
        <v>0</v>
      </c>
      <c r="V50" s="424">
        <f t="shared" si="2"/>
        <v>0</v>
      </c>
      <c r="W50" s="244"/>
      <c r="X50" s="423"/>
      <c r="Y50" s="252"/>
      <c r="Z50" s="429">
        <f t="shared" si="8"/>
        <v>0</v>
      </c>
      <c r="AA50" s="315">
        <f t="shared" ref="AA50:AA56" si="9">X50+Y50-Z50</f>
        <v>0</v>
      </c>
      <c r="AB50" s="252"/>
      <c r="AC50" s="252"/>
      <c r="AD50" s="253"/>
      <c r="AE50" s="313">
        <f t="shared" si="1"/>
        <v>0</v>
      </c>
    </row>
    <row r="51" spans="1:31" ht="18.600000000000001" thickBot="1">
      <c r="A51" s="398">
        <v>40</v>
      </c>
      <c r="E51" s="427"/>
      <c r="I51" s="136"/>
      <c r="J51" s="137">
        <v>1013</v>
      </c>
      <c r="K51" s="145" t="s">
        <v>213</v>
      </c>
      <c r="L51" s="702"/>
      <c r="M51" s="449"/>
      <c r="N51" s="245"/>
      <c r="O51" s="245"/>
      <c r="P51" s="476">
        <f t="shared" si="6"/>
        <v>0</v>
      </c>
      <c r="Q51" s="243" t="str">
        <f t="shared" si="0"/>
        <v/>
      </c>
      <c r="R51" s="244"/>
      <c r="S51" s="423"/>
      <c r="T51" s="252"/>
      <c r="U51" s="315">
        <f t="shared" si="7"/>
        <v>0</v>
      </c>
      <c r="V51" s="424">
        <f t="shared" si="2"/>
        <v>0</v>
      </c>
      <c r="W51" s="244"/>
      <c r="X51" s="423"/>
      <c r="Y51" s="252"/>
      <c r="Z51" s="429">
        <f t="shared" si="8"/>
        <v>0</v>
      </c>
      <c r="AA51" s="315">
        <f t="shared" si="9"/>
        <v>0</v>
      </c>
      <c r="AB51" s="252"/>
      <c r="AC51" s="252"/>
      <c r="AD51" s="253"/>
      <c r="AE51" s="313">
        <f t="shared" si="1"/>
        <v>0</v>
      </c>
    </row>
    <row r="52" spans="1:31" ht="31.8" thickBot="1">
      <c r="A52" s="398">
        <v>41</v>
      </c>
      <c r="E52" s="427"/>
      <c r="I52" s="136"/>
      <c r="J52" s="137">
        <v>1014</v>
      </c>
      <c r="K52" s="145" t="s">
        <v>214</v>
      </c>
      <c r="L52" s="702"/>
      <c r="M52" s="449"/>
      <c r="N52" s="245"/>
      <c r="O52" s="245"/>
      <c r="P52" s="476">
        <f t="shared" si="6"/>
        <v>0</v>
      </c>
      <c r="Q52" s="243" t="str">
        <f t="shared" si="0"/>
        <v/>
      </c>
      <c r="R52" s="244"/>
      <c r="S52" s="423"/>
      <c r="T52" s="252"/>
      <c r="U52" s="315">
        <f t="shared" si="7"/>
        <v>0</v>
      </c>
      <c r="V52" s="424">
        <f t="shared" si="2"/>
        <v>0</v>
      </c>
      <c r="W52" s="244"/>
      <c r="X52" s="423"/>
      <c r="Y52" s="252"/>
      <c r="Z52" s="429">
        <f t="shared" si="8"/>
        <v>0</v>
      </c>
      <c r="AA52" s="315">
        <f t="shared" si="9"/>
        <v>0</v>
      </c>
      <c r="AB52" s="252"/>
      <c r="AC52" s="252"/>
      <c r="AD52" s="253"/>
      <c r="AE52" s="313">
        <f t="shared" si="1"/>
        <v>0</v>
      </c>
    </row>
    <row r="53" spans="1:31" ht="18.600000000000001" thickBot="1">
      <c r="A53" s="398">
        <v>42</v>
      </c>
      <c r="E53" s="427"/>
      <c r="I53" s="136"/>
      <c r="J53" s="137">
        <v>1015</v>
      </c>
      <c r="K53" s="145" t="s">
        <v>215</v>
      </c>
      <c r="L53" s="702"/>
      <c r="M53" s="449"/>
      <c r="N53" s="245"/>
      <c r="O53" s="245"/>
      <c r="P53" s="476">
        <f t="shared" si="6"/>
        <v>0</v>
      </c>
      <c r="Q53" s="243" t="str">
        <f t="shared" si="0"/>
        <v/>
      </c>
      <c r="R53" s="244"/>
      <c r="S53" s="423"/>
      <c r="T53" s="252"/>
      <c r="U53" s="315">
        <f t="shared" si="7"/>
        <v>0</v>
      </c>
      <c r="V53" s="424">
        <f t="shared" si="2"/>
        <v>0</v>
      </c>
      <c r="W53" s="244"/>
      <c r="X53" s="423"/>
      <c r="Y53" s="252"/>
      <c r="Z53" s="429">
        <f t="shared" si="8"/>
        <v>0</v>
      </c>
      <c r="AA53" s="315">
        <f t="shared" si="9"/>
        <v>0</v>
      </c>
      <c r="AB53" s="252"/>
      <c r="AC53" s="252"/>
      <c r="AD53" s="253"/>
      <c r="AE53" s="313">
        <f t="shared" si="1"/>
        <v>0</v>
      </c>
    </row>
    <row r="54" spans="1:31" ht="18.600000000000001" thickBot="1">
      <c r="A54" s="398">
        <v>43</v>
      </c>
      <c r="E54" s="427"/>
      <c r="I54" s="136"/>
      <c r="J54" s="137">
        <v>1016</v>
      </c>
      <c r="K54" s="145" t="s">
        <v>216</v>
      </c>
      <c r="L54" s="702"/>
      <c r="M54" s="449"/>
      <c r="N54" s="245"/>
      <c r="O54" s="245"/>
      <c r="P54" s="476">
        <f t="shared" si="6"/>
        <v>0</v>
      </c>
      <c r="Q54" s="243" t="str">
        <f t="shared" si="0"/>
        <v/>
      </c>
      <c r="R54" s="244"/>
      <c r="S54" s="423"/>
      <c r="T54" s="252"/>
      <c r="U54" s="315">
        <f t="shared" si="7"/>
        <v>0</v>
      </c>
      <c r="V54" s="424">
        <f t="shared" si="2"/>
        <v>0</v>
      </c>
      <c r="W54" s="244"/>
      <c r="X54" s="423"/>
      <c r="Y54" s="252"/>
      <c r="Z54" s="429">
        <f t="shared" si="8"/>
        <v>0</v>
      </c>
      <c r="AA54" s="315">
        <f t="shared" si="9"/>
        <v>0</v>
      </c>
      <c r="AB54" s="252"/>
      <c r="AC54" s="252"/>
      <c r="AD54" s="253"/>
      <c r="AE54" s="313">
        <f t="shared" si="1"/>
        <v>0</v>
      </c>
    </row>
    <row r="55" spans="1:31" ht="18.600000000000001" thickBot="1">
      <c r="A55" s="398">
        <v>44</v>
      </c>
      <c r="E55" s="427"/>
      <c r="I55" s="140"/>
      <c r="J55" s="164">
        <v>1020</v>
      </c>
      <c r="K55" s="165" t="s">
        <v>217</v>
      </c>
      <c r="L55" s="702"/>
      <c r="M55" s="449"/>
      <c r="N55" s="245"/>
      <c r="O55" s="245"/>
      <c r="P55" s="476">
        <f t="shared" si="6"/>
        <v>0</v>
      </c>
      <c r="Q55" s="243" t="str">
        <f t="shared" si="0"/>
        <v/>
      </c>
      <c r="R55" s="244"/>
      <c r="S55" s="423"/>
      <c r="T55" s="252"/>
      <c r="U55" s="315">
        <f t="shared" si="7"/>
        <v>0</v>
      </c>
      <c r="V55" s="424">
        <f t="shared" si="2"/>
        <v>0</v>
      </c>
      <c r="W55" s="244"/>
      <c r="X55" s="423"/>
      <c r="Y55" s="252"/>
      <c r="Z55" s="429">
        <f t="shared" si="8"/>
        <v>0</v>
      </c>
      <c r="AA55" s="315">
        <f t="shared" si="9"/>
        <v>0</v>
      </c>
      <c r="AB55" s="252"/>
      <c r="AC55" s="252"/>
      <c r="AD55" s="253"/>
      <c r="AE55" s="313">
        <f t="shared" si="1"/>
        <v>0</v>
      </c>
    </row>
    <row r="56" spans="1:31" ht="18.600000000000001" thickBot="1">
      <c r="A56" s="398">
        <v>45</v>
      </c>
      <c r="E56" s="427"/>
      <c r="I56" s="136"/>
      <c r="J56" s="137">
        <v>1030</v>
      </c>
      <c r="K56" s="145" t="s">
        <v>218</v>
      </c>
      <c r="L56" s="702"/>
      <c r="M56" s="449"/>
      <c r="N56" s="245"/>
      <c r="O56" s="245"/>
      <c r="P56" s="476">
        <f t="shared" si="6"/>
        <v>0</v>
      </c>
      <c r="Q56" s="243" t="str">
        <f t="shared" si="0"/>
        <v/>
      </c>
      <c r="R56" s="244"/>
      <c r="S56" s="423"/>
      <c r="T56" s="252"/>
      <c r="U56" s="315">
        <f t="shared" si="7"/>
        <v>0</v>
      </c>
      <c r="V56" s="424">
        <f t="shared" si="2"/>
        <v>0</v>
      </c>
      <c r="W56" s="244"/>
      <c r="X56" s="423"/>
      <c r="Y56" s="252"/>
      <c r="Z56" s="429">
        <f t="shared" si="8"/>
        <v>0</v>
      </c>
      <c r="AA56" s="315">
        <f t="shared" si="9"/>
        <v>0</v>
      </c>
      <c r="AB56" s="252"/>
      <c r="AC56" s="252"/>
      <c r="AD56" s="253"/>
      <c r="AE56" s="313">
        <f t="shared" si="1"/>
        <v>0</v>
      </c>
    </row>
    <row r="57" spans="1:31" ht="18.600000000000001" thickBot="1">
      <c r="A57" s="398">
        <v>46</v>
      </c>
      <c r="E57" s="427"/>
      <c r="I57" s="136"/>
      <c r="J57" s="164">
        <v>1051</v>
      </c>
      <c r="K57" s="167" t="s">
        <v>219</v>
      </c>
      <c r="L57" s="702"/>
      <c r="M57" s="449"/>
      <c r="N57" s="245"/>
      <c r="O57" s="245"/>
      <c r="P57" s="476">
        <f t="shared" si="6"/>
        <v>0</v>
      </c>
      <c r="Q57" s="243" t="str">
        <f t="shared" si="0"/>
        <v/>
      </c>
      <c r="R57" s="244"/>
      <c r="S57" s="423"/>
      <c r="T57" s="252"/>
      <c r="U57" s="315">
        <f t="shared" si="7"/>
        <v>0</v>
      </c>
      <c r="V57" s="424">
        <f t="shared" si="2"/>
        <v>0</v>
      </c>
      <c r="W57" s="244"/>
      <c r="X57" s="661"/>
      <c r="Y57" s="665"/>
      <c r="Z57" s="665"/>
      <c r="AA57" s="665"/>
      <c r="AB57" s="665"/>
      <c r="AC57" s="665"/>
      <c r="AD57" s="709"/>
      <c r="AE57" s="313">
        <f t="shared" si="1"/>
        <v>0</v>
      </c>
    </row>
    <row r="58" spans="1:31" ht="18.600000000000001" thickBot="1">
      <c r="A58" s="398">
        <v>47</v>
      </c>
      <c r="C58" s="402"/>
      <c r="E58" s="427"/>
      <c r="I58" s="136"/>
      <c r="J58" s="137">
        <v>1052</v>
      </c>
      <c r="K58" s="145" t="s">
        <v>220</v>
      </c>
      <c r="L58" s="702"/>
      <c r="M58" s="449"/>
      <c r="N58" s="245"/>
      <c r="O58" s="245"/>
      <c r="P58" s="476">
        <f t="shared" si="6"/>
        <v>0</v>
      </c>
      <c r="Q58" s="243" t="str">
        <f t="shared" si="0"/>
        <v/>
      </c>
      <c r="R58" s="244"/>
      <c r="S58" s="423"/>
      <c r="T58" s="252"/>
      <c r="U58" s="315">
        <f t="shared" si="7"/>
        <v>0</v>
      </c>
      <c r="V58" s="424">
        <f t="shared" si="2"/>
        <v>0</v>
      </c>
      <c r="W58" s="244"/>
      <c r="X58" s="661"/>
      <c r="Y58" s="665"/>
      <c r="Z58" s="665"/>
      <c r="AA58" s="665"/>
      <c r="AB58" s="665"/>
      <c r="AC58" s="665"/>
      <c r="AD58" s="709"/>
      <c r="AE58" s="313">
        <f t="shared" si="1"/>
        <v>0</v>
      </c>
    </row>
    <row r="59" spans="1:31" ht="18.600000000000001" thickBot="1">
      <c r="A59" s="398">
        <v>48</v>
      </c>
      <c r="E59" s="427"/>
      <c r="I59" s="136"/>
      <c r="J59" s="168">
        <v>1053</v>
      </c>
      <c r="K59" s="169" t="s">
        <v>1680</v>
      </c>
      <c r="L59" s="702"/>
      <c r="M59" s="449"/>
      <c r="N59" s="245"/>
      <c r="O59" s="245"/>
      <c r="P59" s="476">
        <f t="shared" si="6"/>
        <v>0</v>
      </c>
      <c r="Q59" s="243" t="str">
        <f t="shared" si="0"/>
        <v/>
      </c>
      <c r="R59" s="244"/>
      <c r="S59" s="423"/>
      <c r="T59" s="252"/>
      <c r="U59" s="315">
        <f t="shared" si="7"/>
        <v>0</v>
      </c>
      <c r="V59" s="424">
        <f t="shared" si="2"/>
        <v>0</v>
      </c>
      <c r="W59" s="244"/>
      <c r="X59" s="661"/>
      <c r="Y59" s="665"/>
      <c r="Z59" s="665"/>
      <c r="AA59" s="665"/>
      <c r="AB59" s="665"/>
      <c r="AC59" s="665"/>
      <c r="AD59" s="709"/>
      <c r="AE59" s="313">
        <f t="shared" si="1"/>
        <v>0</v>
      </c>
    </row>
    <row r="60" spans="1:31" ht="18.600000000000001" thickBot="1">
      <c r="A60" s="398">
        <v>49</v>
      </c>
      <c r="E60" s="427"/>
      <c r="I60" s="136"/>
      <c r="J60" s="137">
        <v>1062</v>
      </c>
      <c r="K60" s="139" t="s">
        <v>221</v>
      </c>
      <c r="L60" s="702"/>
      <c r="M60" s="449"/>
      <c r="N60" s="245"/>
      <c r="O60" s="245"/>
      <c r="P60" s="476">
        <f t="shared" si="6"/>
        <v>0</v>
      </c>
      <c r="Q60" s="243" t="str">
        <f t="shared" si="0"/>
        <v/>
      </c>
      <c r="R60" s="244"/>
      <c r="S60" s="423"/>
      <c r="T60" s="252"/>
      <c r="U60" s="315">
        <f t="shared" si="7"/>
        <v>0</v>
      </c>
      <c r="V60" s="424">
        <f t="shared" si="2"/>
        <v>0</v>
      </c>
      <c r="W60" s="244"/>
      <c r="X60" s="423"/>
      <c r="Y60" s="252"/>
      <c r="Z60" s="429">
        <f>+IF(+(S60+T60)&gt;=P60,+T60,+(+P60-S60))</f>
        <v>0</v>
      </c>
      <c r="AA60" s="315">
        <f>X60+Y60-Z60</f>
        <v>0</v>
      </c>
      <c r="AB60" s="252"/>
      <c r="AC60" s="252"/>
      <c r="AD60" s="253"/>
      <c r="AE60" s="313">
        <f t="shared" si="1"/>
        <v>0</v>
      </c>
    </row>
    <row r="61" spans="1:31" ht="18.600000000000001" thickBot="1">
      <c r="A61" s="398">
        <v>50</v>
      </c>
      <c r="E61" s="427"/>
      <c r="I61" s="136"/>
      <c r="J61" s="137">
        <v>1063</v>
      </c>
      <c r="K61" s="139" t="s">
        <v>222</v>
      </c>
      <c r="L61" s="702"/>
      <c r="M61" s="449"/>
      <c r="N61" s="245"/>
      <c r="O61" s="245"/>
      <c r="P61" s="476">
        <f t="shared" si="6"/>
        <v>0</v>
      </c>
      <c r="Q61" s="243" t="str">
        <f t="shared" si="0"/>
        <v/>
      </c>
      <c r="R61" s="244"/>
      <c r="S61" s="423"/>
      <c r="T61" s="252"/>
      <c r="U61" s="315">
        <f t="shared" si="7"/>
        <v>0</v>
      </c>
      <c r="V61" s="424">
        <f t="shared" si="2"/>
        <v>0</v>
      </c>
      <c r="W61" s="244"/>
      <c r="X61" s="661"/>
      <c r="Y61" s="665"/>
      <c r="Z61" s="665"/>
      <c r="AA61" s="665"/>
      <c r="AB61" s="665"/>
      <c r="AC61" s="665"/>
      <c r="AD61" s="709"/>
      <c r="AE61" s="313">
        <f t="shared" si="1"/>
        <v>0</v>
      </c>
    </row>
    <row r="62" spans="1:31" ht="18.600000000000001" thickBot="1">
      <c r="A62" s="398">
        <v>51</v>
      </c>
      <c r="E62" s="427"/>
      <c r="I62" s="136"/>
      <c r="J62" s="168">
        <v>1069</v>
      </c>
      <c r="K62" s="170" t="s">
        <v>223</v>
      </c>
      <c r="L62" s="702"/>
      <c r="M62" s="449"/>
      <c r="N62" s="245"/>
      <c r="O62" s="245"/>
      <c r="P62" s="476">
        <f t="shared" si="6"/>
        <v>0</v>
      </c>
      <c r="Q62" s="243" t="str">
        <f t="shared" si="0"/>
        <v/>
      </c>
      <c r="R62" s="244"/>
      <c r="S62" s="423"/>
      <c r="T62" s="252"/>
      <c r="U62" s="315">
        <f t="shared" si="7"/>
        <v>0</v>
      </c>
      <c r="V62" s="424">
        <f t="shared" si="2"/>
        <v>0</v>
      </c>
      <c r="W62" s="244"/>
      <c r="X62" s="423"/>
      <c r="Y62" s="252"/>
      <c r="Z62" s="429">
        <f>+IF(+(S62+T62)&gt;=P62,+T62,+(+P62-S62))</f>
        <v>0</v>
      </c>
      <c r="AA62" s="315">
        <f>X62+Y62-Z62</f>
        <v>0</v>
      </c>
      <c r="AB62" s="252"/>
      <c r="AC62" s="252"/>
      <c r="AD62" s="253"/>
      <c r="AE62" s="313">
        <f t="shared" si="1"/>
        <v>0</v>
      </c>
    </row>
    <row r="63" spans="1:31" ht="31.8" thickBot="1">
      <c r="A63" s="398">
        <v>52</v>
      </c>
      <c r="E63" s="427"/>
      <c r="I63" s="140"/>
      <c r="J63" s="137">
        <v>1091</v>
      </c>
      <c r="K63" s="145" t="s">
        <v>224</v>
      </c>
      <c r="L63" s="702"/>
      <c r="M63" s="449"/>
      <c r="N63" s="245"/>
      <c r="O63" s="245"/>
      <c r="P63" s="476">
        <f t="shared" si="6"/>
        <v>0</v>
      </c>
      <c r="Q63" s="243" t="str">
        <f t="shared" si="0"/>
        <v/>
      </c>
      <c r="R63" s="244"/>
      <c r="S63" s="423"/>
      <c r="T63" s="252"/>
      <c r="U63" s="315">
        <f t="shared" si="7"/>
        <v>0</v>
      </c>
      <c r="V63" s="424">
        <f t="shared" si="2"/>
        <v>0</v>
      </c>
      <c r="W63" s="244"/>
      <c r="X63" s="423"/>
      <c r="Y63" s="252"/>
      <c r="Z63" s="429">
        <f>+IF(+(S63+T63)&gt;=P63,+T63,+(+P63-S63))</f>
        <v>0</v>
      </c>
      <c r="AA63" s="315">
        <f>X63+Y63-Z63</f>
        <v>0</v>
      </c>
      <c r="AB63" s="252"/>
      <c r="AC63" s="252"/>
      <c r="AD63" s="253"/>
      <c r="AE63" s="313">
        <f t="shared" si="1"/>
        <v>0</v>
      </c>
    </row>
    <row r="64" spans="1:31" ht="31.8" thickBot="1">
      <c r="A64" s="398">
        <v>53</v>
      </c>
      <c r="E64" s="427"/>
      <c r="I64" s="136"/>
      <c r="J64" s="137">
        <v>1092</v>
      </c>
      <c r="K64" s="145" t="s">
        <v>351</v>
      </c>
      <c r="L64" s="702"/>
      <c r="M64" s="449"/>
      <c r="N64" s="245"/>
      <c r="O64" s="245"/>
      <c r="P64" s="476">
        <f t="shared" si="6"/>
        <v>0</v>
      </c>
      <c r="Q64" s="243" t="str">
        <f t="shared" si="0"/>
        <v/>
      </c>
      <c r="R64" s="244"/>
      <c r="S64" s="423"/>
      <c r="T64" s="252"/>
      <c r="U64" s="315">
        <f t="shared" si="7"/>
        <v>0</v>
      </c>
      <c r="V64" s="424">
        <f t="shared" si="2"/>
        <v>0</v>
      </c>
      <c r="W64" s="244"/>
      <c r="X64" s="661"/>
      <c r="Y64" s="665"/>
      <c r="Z64" s="665"/>
      <c r="AA64" s="665"/>
      <c r="AB64" s="665"/>
      <c r="AC64" s="665"/>
      <c r="AD64" s="709"/>
      <c r="AE64" s="313">
        <f t="shared" si="1"/>
        <v>0</v>
      </c>
    </row>
    <row r="65" spans="1:31" ht="31.8" thickBot="1">
      <c r="A65" s="398">
        <v>54</v>
      </c>
      <c r="E65" s="427"/>
      <c r="I65" s="136"/>
      <c r="J65" s="142">
        <v>1098</v>
      </c>
      <c r="K65" s="146" t="s">
        <v>225</v>
      </c>
      <c r="L65" s="702"/>
      <c r="M65" s="449"/>
      <c r="N65" s="245"/>
      <c r="O65" s="245"/>
      <c r="P65" s="476">
        <f t="shared" si="6"/>
        <v>0</v>
      </c>
      <c r="Q65" s="243" t="str">
        <f t="shared" si="0"/>
        <v/>
      </c>
      <c r="R65" s="244"/>
      <c r="S65" s="423"/>
      <c r="T65" s="252"/>
      <c r="U65" s="315">
        <f t="shared" si="7"/>
        <v>0</v>
      </c>
      <c r="V65" s="424">
        <f t="shared" si="2"/>
        <v>0</v>
      </c>
      <c r="W65" s="244"/>
      <c r="X65" s="423"/>
      <c r="Y65" s="252"/>
      <c r="Z65" s="429">
        <f>+IF(+(S65+T65)&gt;=P65,+T65,+(+P65-S65))</f>
        <v>0</v>
      </c>
      <c r="AA65" s="315">
        <f>X65+Y65-Z65</f>
        <v>0</v>
      </c>
      <c r="AB65" s="252"/>
      <c r="AC65" s="252"/>
      <c r="AD65" s="253"/>
      <c r="AE65" s="313">
        <f t="shared" si="1"/>
        <v>0</v>
      </c>
    </row>
    <row r="66" spans="1:31" ht="18.600000000000001" thickBot="1">
      <c r="A66" s="398">
        <v>55</v>
      </c>
      <c r="E66" s="427"/>
      <c r="I66" s="684">
        <v>1900</v>
      </c>
      <c r="J66" s="946" t="s">
        <v>285</v>
      </c>
      <c r="K66" s="946"/>
      <c r="L66" s="685"/>
      <c r="M66" s="686">
        <f>SUM(M67:M69)</f>
        <v>0</v>
      </c>
      <c r="N66" s="687">
        <f>SUM(N67:N69)</f>
        <v>0</v>
      </c>
      <c r="O66" s="687">
        <f>SUM(O67:O69)</f>
        <v>0</v>
      </c>
      <c r="P66" s="687">
        <f>SUM(P67:P69)</f>
        <v>0</v>
      </c>
      <c r="Q66" s="243">
        <f t="shared" si="0"/>
        <v>0</v>
      </c>
      <c r="R66" s="244"/>
      <c r="S66" s="316">
        <f>SUM(S67:S69)</f>
        <v>0</v>
      </c>
      <c r="T66" s="317">
        <f>SUM(T67:T69)</f>
        <v>0</v>
      </c>
      <c r="U66" s="425">
        <f>SUM(U67:U69)</f>
        <v>0</v>
      </c>
      <c r="V66" s="426">
        <f>SUM(V67:V69)</f>
        <v>0</v>
      </c>
      <c r="W66" s="244"/>
      <c r="X66" s="663"/>
      <c r="Y66" s="664"/>
      <c r="Z66" s="664"/>
      <c r="AA66" s="664"/>
      <c r="AB66" s="664"/>
      <c r="AC66" s="664"/>
      <c r="AD66" s="710"/>
      <c r="AE66" s="313">
        <f>AA66-AB66-AC66-AD66</f>
        <v>0</v>
      </c>
    </row>
    <row r="67" spans="1:31" ht="34.5" customHeight="1" thickBot="1">
      <c r="A67" s="398">
        <v>56</v>
      </c>
      <c r="E67" s="427"/>
      <c r="I67" s="136"/>
      <c r="J67" s="144">
        <v>1901</v>
      </c>
      <c r="K67" s="138" t="s">
        <v>286</v>
      </c>
      <c r="L67" s="702"/>
      <c r="M67" s="449"/>
      <c r="N67" s="245"/>
      <c r="O67" s="245"/>
      <c r="P67" s="476">
        <f>M67+N67+O67</f>
        <v>0</v>
      </c>
      <c r="Q67" s="243" t="str">
        <f t="shared" si="0"/>
        <v/>
      </c>
      <c r="R67" s="244"/>
      <c r="S67" s="423"/>
      <c r="T67" s="252"/>
      <c r="U67" s="315">
        <f>P67</f>
        <v>0</v>
      </c>
      <c r="V67" s="424">
        <f>S67+T67-U67</f>
        <v>0</v>
      </c>
      <c r="W67" s="244"/>
      <c r="X67" s="661"/>
      <c r="Y67" s="665"/>
      <c r="Z67" s="665"/>
      <c r="AA67" s="665"/>
      <c r="AB67" s="665"/>
      <c r="AC67" s="665"/>
      <c r="AD67" s="709"/>
      <c r="AE67" s="313">
        <f>AA67-AB67-AC67-AD67</f>
        <v>0</v>
      </c>
    </row>
    <row r="68" spans="1:31" ht="31.8" thickBot="1">
      <c r="A68" s="398">
        <v>57</v>
      </c>
      <c r="E68" s="427"/>
      <c r="I68" s="136"/>
      <c r="J68" s="137">
        <v>1981</v>
      </c>
      <c r="K68" s="139" t="s">
        <v>287</v>
      </c>
      <c r="L68" s="702"/>
      <c r="M68" s="449"/>
      <c r="N68" s="245"/>
      <c r="O68" s="245"/>
      <c r="P68" s="476">
        <f>M68+N68+O68</f>
        <v>0</v>
      </c>
      <c r="Q68" s="243" t="str">
        <f t="shared" si="0"/>
        <v/>
      </c>
      <c r="R68" s="244"/>
      <c r="S68" s="423"/>
      <c r="T68" s="252"/>
      <c r="U68" s="315">
        <f>P68</f>
        <v>0</v>
      </c>
      <c r="V68" s="424">
        <f>S68+T68-U68</f>
        <v>0</v>
      </c>
      <c r="W68" s="244"/>
      <c r="X68" s="661"/>
      <c r="Y68" s="665"/>
      <c r="Z68" s="665"/>
      <c r="AA68" s="665"/>
      <c r="AB68" s="665"/>
      <c r="AC68" s="665"/>
      <c r="AD68" s="709"/>
      <c r="AE68" s="313">
        <f>AA68-AB68-AC68-AD68</f>
        <v>0</v>
      </c>
    </row>
    <row r="69" spans="1:31" ht="31.8" thickBot="1">
      <c r="A69" s="398">
        <v>58</v>
      </c>
      <c r="E69" s="427"/>
      <c r="I69" s="136"/>
      <c r="J69" s="142">
        <v>1991</v>
      </c>
      <c r="K69" s="141" t="s">
        <v>288</v>
      </c>
      <c r="L69" s="702"/>
      <c r="M69" s="449"/>
      <c r="N69" s="245"/>
      <c r="O69" s="245"/>
      <c r="P69" s="476">
        <f>M69+N69+O69</f>
        <v>0</v>
      </c>
      <c r="Q69" s="243" t="str">
        <f t="shared" si="0"/>
        <v/>
      </c>
      <c r="R69" s="244"/>
      <c r="S69" s="423"/>
      <c r="T69" s="252"/>
      <c r="U69" s="315">
        <f>P69</f>
        <v>0</v>
      </c>
      <c r="V69" s="424">
        <f>S69+T69-U69</f>
        <v>0</v>
      </c>
      <c r="W69" s="244"/>
      <c r="X69" s="661"/>
      <c r="Y69" s="665"/>
      <c r="Z69" s="665"/>
      <c r="AA69" s="665"/>
      <c r="AB69" s="665"/>
      <c r="AC69" s="665"/>
      <c r="AD69" s="709"/>
      <c r="AE69" s="313">
        <f>AA69-AB69-AC69-AD69</f>
        <v>0</v>
      </c>
    </row>
    <row r="70" spans="1:31" ht="18.600000000000001" thickBot="1">
      <c r="A70" s="398">
        <v>59</v>
      </c>
      <c r="E70" s="427"/>
      <c r="I70" s="684">
        <v>2100</v>
      </c>
      <c r="J70" s="946" t="s">
        <v>1066</v>
      </c>
      <c r="K70" s="946"/>
      <c r="L70" s="685"/>
      <c r="M70" s="686">
        <f>SUM(M71:M75)</f>
        <v>0</v>
      </c>
      <c r="N70" s="687">
        <f>SUM(N71:N75)</f>
        <v>0</v>
      </c>
      <c r="O70" s="687">
        <f>SUM(O71:O75)</f>
        <v>0</v>
      </c>
      <c r="P70" s="687">
        <f>SUM(P71:P75)</f>
        <v>0</v>
      </c>
      <c r="Q70" s="243">
        <f t="shared" si="0"/>
        <v>0</v>
      </c>
      <c r="R70" s="244"/>
      <c r="S70" s="316">
        <f>SUM(S71:S75)</f>
        <v>0</v>
      </c>
      <c r="T70" s="317">
        <f>SUM(T71:T75)</f>
        <v>0</v>
      </c>
      <c r="U70" s="425">
        <f>SUM(U71:U75)</f>
        <v>0</v>
      </c>
      <c r="V70" s="426">
        <f>SUM(V71:V75)</f>
        <v>0</v>
      </c>
      <c r="W70" s="244"/>
      <c r="X70" s="663"/>
      <c r="Y70" s="664"/>
      <c r="Z70" s="664"/>
      <c r="AA70" s="664"/>
      <c r="AB70" s="664"/>
      <c r="AC70" s="664"/>
      <c r="AD70" s="710"/>
      <c r="AE70" s="313">
        <f t="shared" si="1"/>
        <v>0</v>
      </c>
    </row>
    <row r="71" spans="1:31" ht="18.600000000000001" thickBot="1">
      <c r="A71" s="398">
        <v>60</v>
      </c>
      <c r="E71" s="427"/>
      <c r="I71" s="136"/>
      <c r="J71" s="144">
        <v>2110</v>
      </c>
      <c r="K71" s="147" t="s">
        <v>226</v>
      </c>
      <c r="L71" s="702"/>
      <c r="M71" s="449"/>
      <c r="N71" s="245"/>
      <c r="O71" s="245"/>
      <c r="P71" s="476">
        <f>M71+N71+O71</f>
        <v>0</v>
      </c>
      <c r="Q71" s="243" t="str">
        <f t="shared" si="0"/>
        <v/>
      </c>
      <c r="R71" s="244"/>
      <c r="S71" s="423"/>
      <c r="T71" s="252"/>
      <c r="U71" s="315">
        <f>P71</f>
        <v>0</v>
      </c>
      <c r="V71" s="424">
        <f t="shared" si="2"/>
        <v>0</v>
      </c>
      <c r="W71" s="244"/>
      <c r="X71" s="661"/>
      <c r="Y71" s="665"/>
      <c r="Z71" s="665"/>
      <c r="AA71" s="665"/>
      <c r="AB71" s="665"/>
      <c r="AC71" s="665"/>
      <c r="AD71" s="709"/>
      <c r="AE71" s="313">
        <f t="shared" si="1"/>
        <v>0</v>
      </c>
    </row>
    <row r="72" spans="1:31" ht="18.600000000000001" thickBot="1">
      <c r="A72" s="398">
        <v>61</v>
      </c>
      <c r="E72" s="427"/>
      <c r="I72" s="171"/>
      <c r="J72" s="137">
        <v>2120</v>
      </c>
      <c r="K72" s="159" t="s">
        <v>227</v>
      </c>
      <c r="L72" s="702"/>
      <c r="M72" s="449"/>
      <c r="N72" s="245"/>
      <c r="O72" s="245"/>
      <c r="P72" s="476">
        <f>M72+N72+O72</f>
        <v>0</v>
      </c>
      <c r="Q72" s="243" t="str">
        <f t="shared" si="0"/>
        <v/>
      </c>
      <c r="R72" s="244"/>
      <c r="S72" s="423"/>
      <c r="T72" s="252"/>
      <c r="U72" s="315">
        <f>P72</f>
        <v>0</v>
      </c>
      <c r="V72" s="424">
        <f t="shared" si="2"/>
        <v>0</v>
      </c>
      <c r="W72" s="244"/>
      <c r="X72" s="661"/>
      <c r="Y72" s="665"/>
      <c r="Z72" s="665"/>
      <c r="AA72" s="665"/>
      <c r="AB72" s="665"/>
      <c r="AC72" s="665"/>
      <c r="AD72" s="709"/>
      <c r="AE72" s="313">
        <f t="shared" si="1"/>
        <v>0</v>
      </c>
    </row>
    <row r="73" spans="1:31" ht="32.4" thickBot="1">
      <c r="A73" s="398">
        <v>62</v>
      </c>
      <c r="E73" s="427"/>
      <c r="I73" s="171"/>
      <c r="J73" s="137">
        <v>2125</v>
      </c>
      <c r="K73" s="156" t="s">
        <v>1059</v>
      </c>
      <c r="L73" s="702"/>
      <c r="M73" s="592">
        <v>0</v>
      </c>
      <c r="N73" s="592">
        <v>0</v>
      </c>
      <c r="O73" s="592">
        <v>0</v>
      </c>
      <c r="P73" s="476">
        <f>M73+N73+O73</f>
        <v>0</v>
      </c>
      <c r="Q73" s="243" t="str">
        <f t="shared" si="0"/>
        <v/>
      </c>
      <c r="R73" s="244"/>
      <c r="S73" s="423"/>
      <c r="T73" s="252"/>
      <c r="U73" s="315">
        <f>P73</f>
        <v>0</v>
      </c>
      <c r="V73" s="424">
        <f t="shared" si="2"/>
        <v>0</v>
      </c>
      <c r="W73" s="244"/>
      <c r="X73" s="661"/>
      <c r="Y73" s="665"/>
      <c r="Z73" s="665"/>
      <c r="AA73" s="665"/>
      <c r="AB73" s="665"/>
      <c r="AC73" s="665"/>
      <c r="AD73" s="709"/>
      <c r="AE73" s="313">
        <f t="shared" si="1"/>
        <v>0</v>
      </c>
    </row>
    <row r="74" spans="1:31" ht="33" thickBot="1">
      <c r="A74" s="398">
        <v>63</v>
      </c>
      <c r="I74" s="143"/>
      <c r="J74" s="137">
        <v>2140</v>
      </c>
      <c r="K74" s="159" t="s">
        <v>229</v>
      </c>
      <c r="L74" s="702"/>
      <c r="M74" s="592">
        <v>0</v>
      </c>
      <c r="N74" s="592">
        <v>0</v>
      </c>
      <c r="O74" s="592">
        <v>0</v>
      </c>
      <c r="P74" s="476">
        <f>M74+N74+O74</f>
        <v>0</v>
      </c>
      <c r="Q74" s="243" t="str">
        <f t="shared" si="0"/>
        <v/>
      </c>
      <c r="R74" s="244"/>
      <c r="S74" s="423"/>
      <c r="T74" s="252"/>
      <c r="U74" s="315">
        <f>P74</f>
        <v>0</v>
      </c>
      <c r="V74" s="424">
        <f t="shared" si="2"/>
        <v>0</v>
      </c>
      <c r="W74" s="244"/>
      <c r="X74" s="661"/>
      <c r="Y74" s="665"/>
      <c r="Z74" s="665"/>
      <c r="AA74" s="665"/>
      <c r="AB74" s="665"/>
      <c r="AC74" s="665"/>
      <c r="AD74" s="709"/>
      <c r="AE74" s="313">
        <f t="shared" si="1"/>
        <v>0</v>
      </c>
    </row>
    <row r="75" spans="1:31" ht="32.4" thickBot="1">
      <c r="A75" s="398">
        <v>64</v>
      </c>
      <c r="I75" s="136"/>
      <c r="J75" s="142">
        <v>2190</v>
      </c>
      <c r="K75" s="491" t="s">
        <v>230</v>
      </c>
      <c r="L75" s="702"/>
      <c r="M75" s="449"/>
      <c r="N75" s="245"/>
      <c r="O75" s="245"/>
      <c r="P75" s="476">
        <f>M75+N75+O75</f>
        <v>0</v>
      </c>
      <c r="Q75" s="243" t="str">
        <f t="shared" si="0"/>
        <v/>
      </c>
      <c r="R75" s="244"/>
      <c r="S75" s="423"/>
      <c r="T75" s="252"/>
      <c r="U75" s="315">
        <f>P75</f>
        <v>0</v>
      </c>
      <c r="V75" s="424">
        <f t="shared" si="2"/>
        <v>0</v>
      </c>
      <c r="W75" s="244"/>
      <c r="X75" s="661"/>
      <c r="Y75" s="665"/>
      <c r="Z75" s="665"/>
      <c r="AA75" s="665"/>
      <c r="AB75" s="665"/>
      <c r="AC75" s="665"/>
      <c r="AD75" s="709"/>
      <c r="AE75" s="313">
        <f t="shared" si="1"/>
        <v>0</v>
      </c>
    </row>
    <row r="76" spans="1:31" ht="18.600000000000001" thickBot="1">
      <c r="A76" s="398">
        <v>65</v>
      </c>
      <c r="I76" s="684">
        <v>2200</v>
      </c>
      <c r="J76" s="946" t="s">
        <v>231</v>
      </c>
      <c r="K76" s="946"/>
      <c r="L76" s="685"/>
      <c r="M76" s="686">
        <f>SUM(M77:M78)</f>
        <v>0</v>
      </c>
      <c r="N76" s="687">
        <f>SUM(N77:N78)</f>
        <v>0</v>
      </c>
      <c r="O76" s="687">
        <f>SUM(O77:O78)</f>
        <v>0</v>
      </c>
      <c r="P76" s="687">
        <f>SUM(P77:P78)</f>
        <v>0</v>
      </c>
      <c r="Q76" s="243">
        <f t="shared" si="0"/>
        <v>0</v>
      </c>
      <c r="R76" s="244"/>
      <c r="S76" s="316">
        <f>SUM(S77:S78)</f>
        <v>0</v>
      </c>
      <c r="T76" s="317">
        <f>SUM(T77:T78)</f>
        <v>0</v>
      </c>
      <c r="U76" s="425">
        <f>SUM(U77:U78)</f>
        <v>0</v>
      </c>
      <c r="V76" s="426">
        <f>SUM(V77:V78)</f>
        <v>0</v>
      </c>
      <c r="W76" s="244"/>
      <c r="X76" s="663"/>
      <c r="Y76" s="664"/>
      <c r="Z76" s="664"/>
      <c r="AA76" s="664"/>
      <c r="AB76" s="664"/>
      <c r="AC76" s="664"/>
      <c r="AD76" s="710"/>
      <c r="AE76" s="313">
        <f t="shared" si="1"/>
        <v>0</v>
      </c>
    </row>
    <row r="77" spans="1:31" ht="18.600000000000001" thickBot="1">
      <c r="A77" s="398">
        <v>66</v>
      </c>
      <c r="I77" s="136"/>
      <c r="J77" s="137">
        <v>2221</v>
      </c>
      <c r="K77" s="139" t="s">
        <v>1439</v>
      </c>
      <c r="L77" s="702"/>
      <c r="M77" s="449"/>
      <c r="N77" s="245"/>
      <c r="O77" s="245"/>
      <c r="P77" s="476">
        <f>M77+N77+O77</f>
        <v>0</v>
      </c>
      <c r="Q77" s="243" t="str">
        <f t="shared" si="0"/>
        <v/>
      </c>
      <c r="R77" s="244"/>
      <c r="S77" s="423"/>
      <c r="T77" s="252"/>
      <c r="U77" s="315">
        <f t="shared" ref="U77:U82" si="10">P77</f>
        <v>0</v>
      </c>
      <c r="V77" s="424">
        <f t="shared" ref="V77:V82" si="11">S77+T77-U77</f>
        <v>0</v>
      </c>
      <c r="W77" s="244"/>
      <c r="X77" s="661"/>
      <c r="Y77" s="665"/>
      <c r="Z77" s="665"/>
      <c r="AA77" s="665"/>
      <c r="AB77" s="665"/>
      <c r="AC77" s="665"/>
      <c r="AD77" s="709"/>
      <c r="AE77" s="313">
        <f t="shared" si="1"/>
        <v>0</v>
      </c>
    </row>
    <row r="78" spans="1:31" ht="18.600000000000001" thickBot="1">
      <c r="A78" s="398">
        <v>67</v>
      </c>
      <c r="I78" s="136"/>
      <c r="J78" s="142">
        <v>2224</v>
      </c>
      <c r="K78" s="141" t="s">
        <v>232</v>
      </c>
      <c r="L78" s="702"/>
      <c r="M78" s="449"/>
      <c r="N78" s="245"/>
      <c r="O78" s="245"/>
      <c r="P78" s="476">
        <f>M78+N78+O78</f>
        <v>0</v>
      </c>
      <c r="Q78" s="243" t="str">
        <f t="shared" si="0"/>
        <v/>
      </c>
      <c r="R78" s="244"/>
      <c r="S78" s="423"/>
      <c r="T78" s="252"/>
      <c r="U78" s="315">
        <f t="shared" si="10"/>
        <v>0</v>
      </c>
      <c r="V78" s="424">
        <f t="shared" si="11"/>
        <v>0</v>
      </c>
      <c r="W78" s="244"/>
      <c r="X78" s="661"/>
      <c r="Y78" s="665"/>
      <c r="Z78" s="665"/>
      <c r="AA78" s="665"/>
      <c r="AB78" s="665"/>
      <c r="AC78" s="665"/>
      <c r="AD78" s="709"/>
      <c r="AE78" s="313">
        <f t="shared" si="1"/>
        <v>0</v>
      </c>
    </row>
    <row r="79" spans="1:31" ht="18.600000000000001" thickBot="1">
      <c r="A79" s="398">
        <v>68</v>
      </c>
      <c r="I79" s="684">
        <v>2500</v>
      </c>
      <c r="J79" s="949" t="s">
        <v>233</v>
      </c>
      <c r="K79" s="949"/>
      <c r="L79" s="685"/>
      <c r="M79" s="688"/>
      <c r="N79" s="689"/>
      <c r="O79" s="689"/>
      <c r="P79" s="690">
        <f>M79+N79+O79</f>
        <v>0</v>
      </c>
      <c r="Q79" s="243">
        <f t="shared" si="0"/>
        <v>0</v>
      </c>
      <c r="R79" s="244"/>
      <c r="S79" s="428"/>
      <c r="T79" s="254"/>
      <c r="U79" s="315">
        <f t="shared" si="10"/>
        <v>0</v>
      </c>
      <c r="V79" s="424">
        <f t="shared" si="11"/>
        <v>0</v>
      </c>
      <c r="W79" s="244"/>
      <c r="X79" s="663"/>
      <c r="Y79" s="664"/>
      <c r="Z79" s="665"/>
      <c r="AA79" s="665"/>
      <c r="AB79" s="664"/>
      <c r="AC79" s="665"/>
      <c r="AD79" s="709"/>
      <c r="AE79" s="313">
        <f t="shared" si="1"/>
        <v>0</v>
      </c>
    </row>
    <row r="80" spans="1:31" ht="34.5" customHeight="1" thickBot="1">
      <c r="A80" s="398">
        <v>69</v>
      </c>
      <c r="I80" s="684">
        <v>2600</v>
      </c>
      <c r="J80" s="952" t="s">
        <v>234</v>
      </c>
      <c r="K80" s="962"/>
      <c r="L80" s="685"/>
      <c r="M80" s="688"/>
      <c r="N80" s="689"/>
      <c r="O80" s="689"/>
      <c r="P80" s="690">
        <f>M80+N80+O80</f>
        <v>0</v>
      </c>
      <c r="Q80" s="243">
        <f t="shared" si="0"/>
        <v>0</v>
      </c>
      <c r="R80" s="244"/>
      <c r="S80" s="428"/>
      <c r="T80" s="254"/>
      <c r="U80" s="315">
        <f t="shared" si="10"/>
        <v>0</v>
      </c>
      <c r="V80" s="424">
        <f t="shared" si="11"/>
        <v>0</v>
      </c>
      <c r="W80" s="244"/>
      <c r="X80" s="663"/>
      <c r="Y80" s="664"/>
      <c r="Z80" s="665"/>
      <c r="AA80" s="665"/>
      <c r="AB80" s="664"/>
      <c r="AC80" s="665"/>
      <c r="AD80" s="709"/>
      <c r="AE80" s="313">
        <f t="shared" si="1"/>
        <v>0</v>
      </c>
    </row>
    <row r="81" spans="1:31" ht="33.75" customHeight="1" thickBot="1">
      <c r="A81" s="398">
        <v>70</v>
      </c>
      <c r="I81" s="684">
        <v>2700</v>
      </c>
      <c r="J81" s="952" t="s">
        <v>235</v>
      </c>
      <c r="K81" s="962"/>
      <c r="L81" s="685"/>
      <c r="M81" s="688"/>
      <c r="N81" s="689"/>
      <c r="O81" s="689"/>
      <c r="P81" s="690">
        <f>M81+N81+O81</f>
        <v>0</v>
      </c>
      <c r="Q81" s="243">
        <f t="shared" si="0"/>
        <v>0</v>
      </c>
      <c r="R81" s="244"/>
      <c r="S81" s="428"/>
      <c r="T81" s="254"/>
      <c r="U81" s="315">
        <f t="shared" si="10"/>
        <v>0</v>
      </c>
      <c r="V81" s="424">
        <f t="shared" si="11"/>
        <v>0</v>
      </c>
      <c r="W81" s="244"/>
      <c r="X81" s="663"/>
      <c r="Y81" s="664"/>
      <c r="Z81" s="665"/>
      <c r="AA81" s="665"/>
      <c r="AB81" s="664"/>
      <c r="AC81" s="665"/>
      <c r="AD81" s="709"/>
      <c r="AE81" s="313">
        <f t="shared" si="1"/>
        <v>0</v>
      </c>
    </row>
    <row r="82" spans="1:31" ht="35.25" customHeight="1" thickBot="1">
      <c r="A82" s="398">
        <v>71</v>
      </c>
      <c r="I82" s="684">
        <v>2800</v>
      </c>
      <c r="J82" s="952" t="s">
        <v>1681</v>
      </c>
      <c r="K82" s="962"/>
      <c r="L82" s="685"/>
      <c r="M82" s="686">
        <f>SUM(M83:M85)</f>
        <v>0</v>
      </c>
      <c r="N82" s="687">
        <f>SUM(N83:N85)</f>
        <v>0</v>
      </c>
      <c r="O82" s="687">
        <f>SUM(O83:O85)</f>
        <v>0</v>
      </c>
      <c r="P82" s="687">
        <f>SUM(P83:P85)</f>
        <v>0</v>
      </c>
      <c r="Q82" s="243">
        <f t="shared" si="0"/>
        <v>0</v>
      </c>
      <c r="R82" s="244"/>
      <c r="S82" s="428"/>
      <c r="T82" s="254"/>
      <c r="U82" s="315">
        <f t="shared" si="10"/>
        <v>0</v>
      </c>
      <c r="V82" s="424">
        <f t="shared" si="11"/>
        <v>0</v>
      </c>
      <c r="W82" s="244"/>
      <c r="X82" s="663"/>
      <c r="Y82" s="664"/>
      <c r="Z82" s="665"/>
      <c r="AA82" s="665"/>
      <c r="AB82" s="664"/>
      <c r="AC82" s="665"/>
      <c r="AD82" s="709"/>
      <c r="AE82" s="313">
        <f t="shared" si="1"/>
        <v>0</v>
      </c>
    </row>
    <row r="83" spans="1:31" ht="35.25" customHeight="1" thickBot="1">
      <c r="A83" s="398">
        <v>72</v>
      </c>
      <c r="I83" s="136"/>
      <c r="J83" s="144">
        <v>2810</v>
      </c>
      <c r="K83" s="138" t="s">
        <v>1880</v>
      </c>
      <c r="L83" s="702"/>
      <c r="M83" s="449"/>
      <c r="N83" s="245"/>
      <c r="O83" s="245"/>
      <c r="P83" s="476"/>
      <c r="Q83" s="243" t="str">
        <f t="shared" si="0"/>
        <v/>
      </c>
      <c r="R83" s="244"/>
      <c r="S83" s="423"/>
      <c r="T83" s="252"/>
      <c r="U83" s="315">
        <f>P83</f>
        <v>0</v>
      </c>
      <c r="V83" s="424">
        <f>S83+T83-U83</f>
        <v>0</v>
      </c>
      <c r="W83" s="244"/>
      <c r="X83" s="661"/>
      <c r="Y83" s="665"/>
      <c r="Z83" s="665"/>
      <c r="AA83" s="665"/>
      <c r="AB83" s="665"/>
      <c r="AC83" s="665"/>
      <c r="AD83" s="709"/>
      <c r="AE83" s="313">
        <f>AA83-AB83-AC83-AD83</f>
        <v>0</v>
      </c>
    </row>
    <row r="84" spans="1:31" ht="35.25" customHeight="1" thickBot="1">
      <c r="A84" s="398">
        <v>73</v>
      </c>
      <c r="I84" s="136"/>
      <c r="J84" s="137">
        <v>2820</v>
      </c>
      <c r="K84" s="139" t="s">
        <v>1881</v>
      </c>
      <c r="L84" s="702"/>
      <c r="M84" s="449"/>
      <c r="N84" s="245"/>
      <c r="O84" s="245"/>
      <c r="P84" s="476">
        <f>M84+N84+O84</f>
        <v>0</v>
      </c>
      <c r="Q84" s="243" t="str">
        <f t="shared" si="0"/>
        <v/>
      </c>
      <c r="R84" s="244"/>
      <c r="S84" s="423"/>
      <c r="T84" s="252"/>
      <c r="U84" s="315">
        <f>P84</f>
        <v>0</v>
      </c>
      <c r="V84" s="424">
        <f>S84+T84-U84</f>
        <v>0</v>
      </c>
      <c r="W84" s="244"/>
      <c r="X84" s="661"/>
      <c r="Y84" s="665"/>
      <c r="Z84" s="665"/>
      <c r="AA84" s="665"/>
      <c r="AB84" s="665"/>
      <c r="AC84" s="665"/>
      <c r="AD84" s="709"/>
      <c r="AE84" s="313">
        <f>AA84-AB84-AC84-AD84</f>
        <v>0</v>
      </c>
    </row>
    <row r="85" spans="1:31" ht="35.25" customHeight="1" thickBot="1">
      <c r="A85" s="398">
        <v>74</v>
      </c>
      <c r="I85" s="136"/>
      <c r="J85" s="142">
        <v>2890</v>
      </c>
      <c r="K85" s="141" t="s">
        <v>1882</v>
      </c>
      <c r="L85" s="702"/>
      <c r="M85" s="449"/>
      <c r="N85" s="245"/>
      <c r="O85" s="245"/>
      <c r="P85" s="476">
        <f>M85+N85+O85</f>
        <v>0</v>
      </c>
      <c r="Q85" s="243" t="str">
        <f t="shared" si="0"/>
        <v/>
      </c>
      <c r="R85" s="244"/>
      <c r="S85" s="423"/>
      <c r="T85" s="252"/>
      <c r="U85" s="315">
        <f>P85</f>
        <v>0</v>
      </c>
      <c r="V85" s="424">
        <f>S85+T85-U85</f>
        <v>0</v>
      </c>
      <c r="W85" s="244"/>
      <c r="X85" s="661"/>
      <c r="Y85" s="665"/>
      <c r="Z85" s="665"/>
      <c r="AA85" s="665"/>
      <c r="AB85" s="665"/>
      <c r="AC85" s="665"/>
      <c r="AD85" s="709"/>
      <c r="AE85" s="313">
        <f>AA85-AB85-AC85-AD85</f>
        <v>0</v>
      </c>
    </row>
    <row r="86" spans="1:31" ht="18.600000000000001" thickBot="1">
      <c r="A86" s="398">
        <v>76</v>
      </c>
      <c r="I86" s="684">
        <v>2900</v>
      </c>
      <c r="J86" s="948" t="s">
        <v>236</v>
      </c>
      <c r="K86" s="966"/>
      <c r="L86" s="685"/>
      <c r="M86" s="686">
        <f>SUM(M87:M94)</f>
        <v>0</v>
      </c>
      <c r="N86" s="687">
        <f>SUM(N87:N94)</f>
        <v>0</v>
      </c>
      <c r="O86" s="687">
        <f>SUM(O87:O94)</f>
        <v>0</v>
      </c>
      <c r="P86" s="687">
        <f>SUM(P87:P94)</f>
        <v>0</v>
      </c>
      <c r="Q86" s="243">
        <f t="shared" si="0"/>
        <v>0</v>
      </c>
      <c r="R86" s="244"/>
      <c r="S86" s="316">
        <f>SUM(S87:S94)</f>
        <v>0</v>
      </c>
      <c r="T86" s="317">
        <f>SUM(T87:T94)</f>
        <v>0</v>
      </c>
      <c r="U86" s="425">
        <f>SUM(U87:U94)</f>
        <v>0</v>
      </c>
      <c r="V86" s="426">
        <f>SUM(V87:V94)</f>
        <v>0</v>
      </c>
      <c r="W86" s="244"/>
      <c r="X86" s="663"/>
      <c r="Y86" s="664"/>
      <c r="Z86" s="664"/>
      <c r="AA86" s="664"/>
      <c r="AB86" s="664"/>
      <c r="AC86" s="664"/>
      <c r="AD86" s="710"/>
      <c r="AE86" s="313">
        <f t="shared" si="1"/>
        <v>0</v>
      </c>
    </row>
    <row r="87" spans="1:31" ht="18.600000000000001" thickBot="1">
      <c r="A87" s="398">
        <v>77</v>
      </c>
      <c r="I87" s="172"/>
      <c r="J87" s="144">
        <v>2910</v>
      </c>
      <c r="K87" s="319" t="s">
        <v>1718</v>
      </c>
      <c r="L87" s="702"/>
      <c r="M87" s="449"/>
      <c r="N87" s="245"/>
      <c r="O87" s="245"/>
      <c r="P87" s="476">
        <f>M87+N87+O87</f>
        <v>0</v>
      </c>
      <c r="Q87" s="243" t="str">
        <f t="shared" si="0"/>
        <v/>
      </c>
      <c r="R87" s="244"/>
      <c r="S87" s="423"/>
      <c r="T87" s="252"/>
      <c r="U87" s="315">
        <f>P87</f>
        <v>0</v>
      </c>
      <c r="V87" s="424">
        <f>S87+T87-U87</f>
        <v>0</v>
      </c>
      <c r="W87" s="244"/>
      <c r="X87" s="661"/>
      <c r="Y87" s="665"/>
      <c r="Z87" s="665"/>
      <c r="AA87" s="665"/>
      <c r="AB87" s="665"/>
      <c r="AC87" s="665"/>
      <c r="AD87" s="709"/>
      <c r="AE87" s="313">
        <f>AA87-AB87-AC87-AD87</f>
        <v>0</v>
      </c>
    </row>
    <row r="88" spans="1:31" ht="33" thickBot="1">
      <c r="A88" s="398">
        <v>78</v>
      </c>
      <c r="I88" s="172"/>
      <c r="J88" s="144">
        <v>2920</v>
      </c>
      <c r="K88" s="319" t="s">
        <v>237</v>
      </c>
      <c r="L88" s="702"/>
      <c r="M88" s="449"/>
      <c r="N88" s="245"/>
      <c r="O88" s="245"/>
      <c r="P88" s="476">
        <f t="shared" ref="P88:P94" si="12">M88+N88+O88</f>
        <v>0</v>
      </c>
      <c r="Q88" s="243" t="str">
        <f t="shared" si="0"/>
        <v/>
      </c>
      <c r="R88" s="244"/>
      <c r="S88" s="423"/>
      <c r="T88" s="252"/>
      <c r="U88" s="315">
        <f t="shared" ref="U88:U94" si="13">P88</f>
        <v>0</v>
      </c>
      <c r="V88" s="424">
        <f t="shared" ref="V88:V94" si="14">S88+T88-U88</f>
        <v>0</v>
      </c>
      <c r="W88" s="244"/>
      <c r="X88" s="661"/>
      <c r="Y88" s="665"/>
      <c r="Z88" s="665"/>
      <c r="AA88" s="665"/>
      <c r="AB88" s="665"/>
      <c r="AC88" s="665"/>
      <c r="AD88" s="709"/>
      <c r="AE88" s="313">
        <f t="shared" si="1"/>
        <v>0</v>
      </c>
    </row>
    <row r="89" spans="1:31" ht="33" thickBot="1">
      <c r="A89" s="398">
        <v>79</v>
      </c>
      <c r="I89" s="172"/>
      <c r="J89" s="168">
        <v>2969</v>
      </c>
      <c r="K89" s="320" t="s">
        <v>238</v>
      </c>
      <c r="L89" s="702"/>
      <c r="M89" s="449"/>
      <c r="N89" s="245"/>
      <c r="O89" s="245"/>
      <c r="P89" s="476">
        <f t="shared" si="12"/>
        <v>0</v>
      </c>
      <c r="Q89" s="243" t="str">
        <f t="shared" si="0"/>
        <v/>
      </c>
      <c r="R89" s="244"/>
      <c r="S89" s="423"/>
      <c r="T89" s="252"/>
      <c r="U89" s="315">
        <f t="shared" si="13"/>
        <v>0</v>
      </c>
      <c r="V89" s="424">
        <f t="shared" si="14"/>
        <v>0</v>
      </c>
      <c r="W89" s="244"/>
      <c r="X89" s="661"/>
      <c r="Y89" s="665"/>
      <c r="Z89" s="665"/>
      <c r="AA89" s="665"/>
      <c r="AB89" s="665"/>
      <c r="AC89" s="665"/>
      <c r="AD89" s="709"/>
      <c r="AE89" s="313">
        <f t="shared" si="1"/>
        <v>0</v>
      </c>
    </row>
    <row r="90" spans="1:31" ht="35.25" customHeight="1" thickBot="1">
      <c r="A90" s="398">
        <v>80</v>
      </c>
      <c r="I90" s="172"/>
      <c r="J90" s="168">
        <v>2970</v>
      </c>
      <c r="K90" s="320" t="s">
        <v>239</v>
      </c>
      <c r="L90" s="702"/>
      <c r="M90" s="449"/>
      <c r="N90" s="245"/>
      <c r="O90" s="245"/>
      <c r="P90" s="476">
        <f t="shared" si="12"/>
        <v>0</v>
      </c>
      <c r="Q90" s="243" t="str">
        <f t="shared" si="0"/>
        <v/>
      </c>
      <c r="R90" s="244"/>
      <c r="S90" s="423"/>
      <c r="T90" s="252"/>
      <c r="U90" s="315">
        <f t="shared" si="13"/>
        <v>0</v>
      </c>
      <c r="V90" s="424">
        <f t="shared" si="14"/>
        <v>0</v>
      </c>
      <c r="W90" s="244"/>
      <c r="X90" s="661"/>
      <c r="Y90" s="665"/>
      <c r="Z90" s="665"/>
      <c r="AA90" s="665"/>
      <c r="AB90" s="665"/>
      <c r="AC90" s="665"/>
      <c r="AD90" s="709"/>
      <c r="AE90" s="313">
        <f t="shared" si="1"/>
        <v>0</v>
      </c>
    </row>
    <row r="91" spans="1:31" ht="18.75" customHeight="1" thickBot="1">
      <c r="A91" s="398">
        <v>81</v>
      </c>
      <c r="I91" s="172"/>
      <c r="J91" s="166">
        <v>2989</v>
      </c>
      <c r="K91" s="321" t="s">
        <v>240</v>
      </c>
      <c r="L91" s="702"/>
      <c r="M91" s="449"/>
      <c r="N91" s="245"/>
      <c r="O91" s="245"/>
      <c r="P91" s="476">
        <f t="shared" si="12"/>
        <v>0</v>
      </c>
      <c r="Q91" s="243" t="str">
        <f t="shared" si="0"/>
        <v/>
      </c>
      <c r="R91" s="244"/>
      <c r="S91" s="423"/>
      <c r="T91" s="252"/>
      <c r="U91" s="315">
        <f t="shared" si="13"/>
        <v>0</v>
      </c>
      <c r="V91" s="424">
        <f t="shared" si="14"/>
        <v>0</v>
      </c>
      <c r="W91" s="244"/>
      <c r="X91" s="661"/>
      <c r="Y91" s="665"/>
      <c r="Z91" s="665"/>
      <c r="AA91" s="665"/>
      <c r="AB91" s="665"/>
      <c r="AC91" s="665"/>
      <c r="AD91" s="709"/>
      <c r="AE91" s="313">
        <f t="shared" si="1"/>
        <v>0</v>
      </c>
    </row>
    <row r="92" spans="1:31" ht="33" thickBot="1">
      <c r="A92" s="398">
        <v>82</v>
      </c>
      <c r="I92" s="136"/>
      <c r="J92" s="137">
        <v>2990</v>
      </c>
      <c r="K92" s="322" t="s">
        <v>1699</v>
      </c>
      <c r="L92" s="702"/>
      <c r="M92" s="449"/>
      <c r="N92" s="245"/>
      <c r="O92" s="245"/>
      <c r="P92" s="476">
        <f>M92+N92+O92</f>
        <v>0</v>
      </c>
      <c r="Q92" s="243" t="str">
        <f t="shared" si="0"/>
        <v/>
      </c>
      <c r="R92" s="244"/>
      <c r="S92" s="423"/>
      <c r="T92" s="252"/>
      <c r="U92" s="315">
        <f>P92</f>
        <v>0</v>
      </c>
      <c r="V92" s="424">
        <f>S92+T92-U92</f>
        <v>0</v>
      </c>
      <c r="W92" s="244"/>
      <c r="X92" s="661"/>
      <c r="Y92" s="665"/>
      <c r="Z92" s="665"/>
      <c r="AA92" s="665"/>
      <c r="AB92" s="665"/>
      <c r="AC92" s="665"/>
      <c r="AD92" s="709"/>
      <c r="AE92" s="313">
        <f>AA92-AB92-AC92-AD92</f>
        <v>0</v>
      </c>
    </row>
    <row r="93" spans="1:31" ht="18.600000000000001" thickBot="1">
      <c r="A93" s="398">
        <v>83</v>
      </c>
      <c r="I93" s="136"/>
      <c r="J93" s="137">
        <v>2991</v>
      </c>
      <c r="K93" s="322" t="s">
        <v>241</v>
      </c>
      <c r="L93" s="702"/>
      <c r="M93" s="449"/>
      <c r="N93" s="245"/>
      <c r="O93" s="245"/>
      <c r="P93" s="476">
        <f t="shared" si="12"/>
        <v>0</v>
      </c>
      <c r="Q93" s="243" t="str">
        <f t="shared" si="0"/>
        <v/>
      </c>
      <c r="R93" s="244"/>
      <c r="S93" s="423"/>
      <c r="T93" s="252"/>
      <c r="U93" s="315">
        <f t="shared" si="13"/>
        <v>0</v>
      </c>
      <c r="V93" s="424">
        <f t="shared" si="14"/>
        <v>0</v>
      </c>
      <c r="W93" s="244"/>
      <c r="X93" s="661"/>
      <c r="Y93" s="665"/>
      <c r="Z93" s="665"/>
      <c r="AA93" s="665"/>
      <c r="AB93" s="665"/>
      <c r="AC93" s="665"/>
      <c r="AD93" s="709"/>
      <c r="AE93" s="313">
        <f t="shared" si="1"/>
        <v>0</v>
      </c>
    </row>
    <row r="94" spans="1:31" ht="18.600000000000001" thickBot="1">
      <c r="A94" s="398">
        <v>84</v>
      </c>
      <c r="I94" s="136"/>
      <c r="J94" s="142">
        <v>2992</v>
      </c>
      <c r="K94" s="154" t="s">
        <v>242</v>
      </c>
      <c r="L94" s="702"/>
      <c r="M94" s="449"/>
      <c r="N94" s="245"/>
      <c r="O94" s="245"/>
      <c r="P94" s="476">
        <f t="shared" si="12"/>
        <v>0</v>
      </c>
      <c r="Q94" s="243" t="str">
        <f t="shared" ref="Q94:Q148" si="15">(IF($E94&lt;&gt;0,$J$2,IF($I94&lt;&gt;0,$J$2,"")))</f>
        <v/>
      </c>
      <c r="R94" s="244"/>
      <c r="S94" s="423"/>
      <c r="T94" s="252"/>
      <c r="U94" s="315">
        <f t="shared" si="13"/>
        <v>0</v>
      </c>
      <c r="V94" s="424">
        <f t="shared" si="14"/>
        <v>0</v>
      </c>
      <c r="W94" s="244"/>
      <c r="X94" s="661"/>
      <c r="Y94" s="665"/>
      <c r="Z94" s="665"/>
      <c r="AA94" s="665"/>
      <c r="AB94" s="665"/>
      <c r="AC94" s="665"/>
      <c r="AD94" s="709"/>
      <c r="AE94" s="313">
        <f t="shared" si="1"/>
        <v>0</v>
      </c>
    </row>
    <row r="95" spans="1:31" ht="35.25" customHeight="1" thickBot="1">
      <c r="A95" s="398">
        <v>85</v>
      </c>
      <c r="I95" s="684">
        <v>3300</v>
      </c>
      <c r="J95" s="948" t="s">
        <v>1738</v>
      </c>
      <c r="K95" s="948"/>
      <c r="L95" s="685"/>
      <c r="M95" s="671">
        <v>0</v>
      </c>
      <c r="N95" s="671">
        <v>0</v>
      </c>
      <c r="O95" s="671">
        <v>0</v>
      </c>
      <c r="P95" s="687">
        <f>SUM(P96:P100)</f>
        <v>0</v>
      </c>
      <c r="Q95" s="243">
        <f t="shared" si="15"/>
        <v>0</v>
      </c>
      <c r="R95" s="244"/>
      <c r="S95" s="663"/>
      <c r="T95" s="664"/>
      <c r="U95" s="664"/>
      <c r="V95" s="710"/>
      <c r="W95" s="244"/>
      <c r="X95" s="663"/>
      <c r="Y95" s="664"/>
      <c r="Z95" s="664"/>
      <c r="AA95" s="664"/>
      <c r="AB95" s="664"/>
      <c r="AC95" s="664"/>
      <c r="AD95" s="710"/>
      <c r="AE95" s="313">
        <f t="shared" si="1"/>
        <v>0</v>
      </c>
    </row>
    <row r="96" spans="1:31" ht="18.600000000000001" thickBot="1">
      <c r="A96" s="398">
        <v>86</v>
      </c>
      <c r="I96" s="143"/>
      <c r="J96" s="144">
        <v>3301</v>
      </c>
      <c r="K96" s="460" t="s">
        <v>243</v>
      </c>
      <c r="L96" s="702"/>
      <c r="M96" s="592">
        <v>0</v>
      </c>
      <c r="N96" s="592">
        <v>0</v>
      </c>
      <c r="O96" s="592">
        <v>0</v>
      </c>
      <c r="P96" s="476">
        <f t="shared" ref="P96:P103" si="16">M96+N96+O96</f>
        <v>0</v>
      </c>
      <c r="Q96" s="243" t="str">
        <f t="shared" si="15"/>
        <v/>
      </c>
      <c r="R96" s="244"/>
      <c r="S96" s="661"/>
      <c r="T96" s="665"/>
      <c r="U96" s="665"/>
      <c r="V96" s="709"/>
      <c r="W96" s="244"/>
      <c r="X96" s="661"/>
      <c r="Y96" s="665"/>
      <c r="Z96" s="665"/>
      <c r="AA96" s="665"/>
      <c r="AB96" s="665"/>
      <c r="AC96" s="665"/>
      <c r="AD96" s="709"/>
      <c r="AE96" s="313">
        <f t="shared" si="1"/>
        <v>0</v>
      </c>
    </row>
    <row r="97" spans="1:31" ht="18.600000000000001" thickBot="1">
      <c r="A97" s="398">
        <v>87</v>
      </c>
      <c r="I97" s="143"/>
      <c r="J97" s="168">
        <v>3302</v>
      </c>
      <c r="K97" s="461" t="s">
        <v>1060</v>
      </c>
      <c r="L97" s="702"/>
      <c r="M97" s="592">
        <v>0</v>
      </c>
      <c r="N97" s="592">
        <v>0</v>
      </c>
      <c r="O97" s="592">
        <v>0</v>
      </c>
      <c r="P97" s="476">
        <f t="shared" si="16"/>
        <v>0</v>
      </c>
      <c r="Q97" s="243" t="str">
        <f t="shared" si="15"/>
        <v/>
      </c>
      <c r="R97" s="244"/>
      <c r="S97" s="661"/>
      <c r="T97" s="665"/>
      <c r="U97" s="665"/>
      <c r="V97" s="709"/>
      <c r="W97" s="244"/>
      <c r="X97" s="661"/>
      <c r="Y97" s="665"/>
      <c r="Z97" s="665"/>
      <c r="AA97" s="665"/>
      <c r="AB97" s="665"/>
      <c r="AC97" s="665"/>
      <c r="AD97" s="709"/>
      <c r="AE97" s="313">
        <f t="shared" si="1"/>
        <v>0</v>
      </c>
    </row>
    <row r="98" spans="1:31" ht="18.600000000000001" thickBot="1">
      <c r="A98" s="398">
        <v>88</v>
      </c>
      <c r="I98" s="143"/>
      <c r="J98" s="166">
        <v>3304</v>
      </c>
      <c r="K98" s="462" t="s">
        <v>245</v>
      </c>
      <c r="L98" s="702"/>
      <c r="M98" s="592">
        <v>0</v>
      </c>
      <c r="N98" s="592">
        <v>0</v>
      </c>
      <c r="O98" s="592">
        <v>0</v>
      </c>
      <c r="P98" s="476">
        <f t="shared" si="16"/>
        <v>0</v>
      </c>
      <c r="Q98" s="243" t="str">
        <f t="shared" si="15"/>
        <v/>
      </c>
      <c r="R98" s="244"/>
      <c r="S98" s="661"/>
      <c r="T98" s="665"/>
      <c r="U98" s="665"/>
      <c r="V98" s="709"/>
      <c r="W98" s="244"/>
      <c r="X98" s="661"/>
      <c r="Y98" s="665"/>
      <c r="Z98" s="665"/>
      <c r="AA98" s="665"/>
      <c r="AB98" s="665"/>
      <c r="AC98" s="665"/>
      <c r="AD98" s="709"/>
      <c r="AE98" s="313">
        <f t="shared" si="1"/>
        <v>0</v>
      </c>
    </row>
    <row r="99" spans="1:31" ht="63" thickBot="1">
      <c r="A99" s="398">
        <v>89</v>
      </c>
      <c r="I99" s="143"/>
      <c r="J99" s="142">
        <v>3306</v>
      </c>
      <c r="K99" s="463" t="s">
        <v>1883</v>
      </c>
      <c r="L99" s="702"/>
      <c r="M99" s="592">
        <v>0</v>
      </c>
      <c r="N99" s="592">
        <v>0</v>
      </c>
      <c r="O99" s="592">
        <v>0</v>
      </c>
      <c r="P99" s="476">
        <f t="shared" si="16"/>
        <v>0</v>
      </c>
      <c r="Q99" s="243" t="str">
        <f t="shared" si="15"/>
        <v/>
      </c>
      <c r="R99" s="244"/>
      <c r="S99" s="661"/>
      <c r="T99" s="665"/>
      <c r="U99" s="665"/>
      <c r="V99" s="709"/>
      <c r="W99" s="244"/>
      <c r="X99" s="661"/>
      <c r="Y99" s="665"/>
      <c r="Z99" s="665"/>
      <c r="AA99" s="665"/>
      <c r="AB99" s="665"/>
      <c r="AC99" s="665"/>
      <c r="AD99" s="709"/>
      <c r="AE99" s="313">
        <f t="shared" si="1"/>
        <v>0</v>
      </c>
    </row>
    <row r="100" spans="1:31" ht="31.8" thickBot="1">
      <c r="A100" s="398">
        <v>90</v>
      </c>
      <c r="I100" s="143"/>
      <c r="J100" s="142">
        <v>3307</v>
      </c>
      <c r="K100" s="463" t="s">
        <v>1771</v>
      </c>
      <c r="L100" s="702"/>
      <c r="M100" s="592">
        <v>0</v>
      </c>
      <c r="N100" s="592">
        <v>0</v>
      </c>
      <c r="O100" s="592">
        <v>0</v>
      </c>
      <c r="P100" s="476">
        <f t="shared" si="16"/>
        <v>0</v>
      </c>
      <c r="Q100" s="243" t="str">
        <f t="shared" si="15"/>
        <v/>
      </c>
      <c r="R100" s="244"/>
      <c r="S100" s="661"/>
      <c r="T100" s="665"/>
      <c r="U100" s="665"/>
      <c r="V100" s="709"/>
      <c r="W100" s="244"/>
      <c r="X100" s="661"/>
      <c r="Y100" s="665"/>
      <c r="Z100" s="665"/>
      <c r="AA100" s="665"/>
      <c r="AB100" s="665"/>
      <c r="AC100" s="665"/>
      <c r="AD100" s="709"/>
      <c r="AE100" s="313">
        <f t="shared" ref="AE100:AE144" si="17">AA100-AB100-AC100-AD100</f>
        <v>0</v>
      </c>
    </row>
    <row r="101" spans="1:31" ht="18.600000000000001" thickBot="1">
      <c r="A101" s="398">
        <v>91</v>
      </c>
      <c r="I101" s="684">
        <v>3900</v>
      </c>
      <c r="J101" s="949" t="s">
        <v>246</v>
      </c>
      <c r="K101" s="950"/>
      <c r="L101" s="685"/>
      <c r="M101" s="671">
        <v>0</v>
      </c>
      <c r="N101" s="671">
        <v>0</v>
      </c>
      <c r="O101" s="671">
        <v>0</v>
      </c>
      <c r="P101" s="690">
        <f t="shared" si="16"/>
        <v>0</v>
      </c>
      <c r="Q101" s="243">
        <f t="shared" si="15"/>
        <v>0</v>
      </c>
      <c r="R101" s="244"/>
      <c r="S101" s="428"/>
      <c r="T101" s="254"/>
      <c r="U101" s="317">
        <f t="shared" ref="U101:U144" si="18">P101</f>
        <v>0</v>
      </c>
      <c r="V101" s="424">
        <f>S101+T101-U101</f>
        <v>0</v>
      </c>
      <c r="W101" s="244"/>
      <c r="X101" s="428"/>
      <c r="Y101" s="254"/>
      <c r="Z101" s="429">
        <f>+IF(+(S101+T101)&gt;=P101,+T101,+(+P101-S101))</f>
        <v>0</v>
      </c>
      <c r="AA101" s="315">
        <f>X101+Y101-Z101</f>
        <v>0</v>
      </c>
      <c r="AB101" s="254"/>
      <c r="AC101" s="254"/>
      <c r="AD101" s="253"/>
      <c r="AE101" s="313">
        <f t="shared" si="17"/>
        <v>0</v>
      </c>
    </row>
    <row r="102" spans="1:31" ht="18.600000000000001" thickBot="1">
      <c r="A102" s="398">
        <v>92</v>
      </c>
      <c r="I102" s="684">
        <v>4000</v>
      </c>
      <c r="J102" s="951" t="s">
        <v>247</v>
      </c>
      <c r="K102" s="951"/>
      <c r="L102" s="685"/>
      <c r="M102" s="688"/>
      <c r="N102" s="689"/>
      <c r="O102" s="689"/>
      <c r="P102" s="690">
        <f t="shared" si="16"/>
        <v>0</v>
      </c>
      <c r="Q102" s="243">
        <f t="shared" si="15"/>
        <v>0</v>
      </c>
      <c r="R102" s="244"/>
      <c r="S102" s="428"/>
      <c r="T102" s="254"/>
      <c r="U102" s="317">
        <f t="shared" si="18"/>
        <v>0</v>
      </c>
      <c r="V102" s="424">
        <f>S102+T102-U102</f>
        <v>0</v>
      </c>
      <c r="W102" s="244"/>
      <c r="X102" s="663"/>
      <c r="Y102" s="664"/>
      <c r="Z102" s="664"/>
      <c r="AA102" s="665"/>
      <c r="AB102" s="664"/>
      <c r="AC102" s="664"/>
      <c r="AD102" s="709"/>
      <c r="AE102" s="313">
        <f t="shared" si="17"/>
        <v>0</v>
      </c>
    </row>
    <row r="103" spans="1:31" ht="18.600000000000001" thickBot="1">
      <c r="A103" s="398">
        <v>93</v>
      </c>
      <c r="I103" s="684">
        <v>4100</v>
      </c>
      <c r="J103" s="951" t="s">
        <v>248</v>
      </c>
      <c r="K103" s="951"/>
      <c r="L103" s="685"/>
      <c r="M103" s="671">
        <v>0</v>
      </c>
      <c r="N103" s="671">
        <v>0</v>
      </c>
      <c r="O103" s="671">
        <v>0</v>
      </c>
      <c r="P103" s="690">
        <f t="shared" si="16"/>
        <v>0</v>
      </c>
      <c r="Q103" s="243">
        <f t="shared" si="15"/>
        <v>0</v>
      </c>
      <c r="R103" s="244"/>
      <c r="S103" s="663"/>
      <c r="T103" s="664"/>
      <c r="U103" s="664"/>
      <c r="V103" s="710"/>
      <c r="W103" s="244"/>
      <c r="X103" s="663"/>
      <c r="Y103" s="664"/>
      <c r="Z103" s="664"/>
      <c r="AA103" s="664"/>
      <c r="AB103" s="664"/>
      <c r="AC103" s="664"/>
      <c r="AD103" s="710"/>
      <c r="AE103" s="313">
        <f t="shared" si="17"/>
        <v>0</v>
      </c>
    </row>
    <row r="104" spans="1:31" ht="18.600000000000001" thickBot="1">
      <c r="A104" s="398">
        <v>94</v>
      </c>
      <c r="I104" s="684">
        <v>4200</v>
      </c>
      <c r="J104" s="948" t="s">
        <v>249</v>
      </c>
      <c r="K104" s="966"/>
      <c r="L104" s="685"/>
      <c r="M104" s="686">
        <f>SUM(M105:M110)</f>
        <v>0</v>
      </c>
      <c r="N104" s="687">
        <f>SUM(N105:N110)</f>
        <v>0</v>
      </c>
      <c r="O104" s="687">
        <f>SUM(O105:O110)</f>
        <v>0</v>
      </c>
      <c r="P104" s="687">
        <f>SUM(P105:P110)</f>
        <v>0</v>
      </c>
      <c r="Q104" s="243">
        <f t="shared" si="15"/>
        <v>0</v>
      </c>
      <c r="R104" s="244"/>
      <c r="S104" s="316">
        <f>SUM(S105:S110)</f>
        <v>0</v>
      </c>
      <c r="T104" s="317">
        <f>SUM(T105:T110)</f>
        <v>0</v>
      </c>
      <c r="U104" s="425">
        <f>SUM(U105:U110)</f>
        <v>0</v>
      </c>
      <c r="V104" s="426">
        <f>SUM(V105:V110)</f>
        <v>0</v>
      </c>
      <c r="W104" s="244"/>
      <c r="X104" s="316">
        <f t="shared" ref="X104:AD104" si="19">SUM(X105:X110)</f>
        <v>0</v>
      </c>
      <c r="Y104" s="317">
        <f t="shared" si="19"/>
        <v>0</v>
      </c>
      <c r="Z104" s="317">
        <f t="shared" si="19"/>
        <v>0</v>
      </c>
      <c r="AA104" s="317">
        <f t="shared" si="19"/>
        <v>0</v>
      </c>
      <c r="AB104" s="317">
        <f t="shared" si="19"/>
        <v>0</v>
      </c>
      <c r="AC104" s="317">
        <f t="shared" si="19"/>
        <v>0</v>
      </c>
      <c r="AD104" s="426">
        <f t="shared" si="19"/>
        <v>0</v>
      </c>
      <c r="AE104" s="313">
        <f t="shared" si="17"/>
        <v>0</v>
      </c>
    </row>
    <row r="105" spans="1:31" ht="18.600000000000001" thickBot="1">
      <c r="A105" s="398">
        <v>95</v>
      </c>
      <c r="I105" s="173"/>
      <c r="J105" s="144">
        <v>4201</v>
      </c>
      <c r="K105" s="138" t="s">
        <v>250</v>
      </c>
      <c r="L105" s="702"/>
      <c r="M105" s="449"/>
      <c r="N105" s="245"/>
      <c r="O105" s="245"/>
      <c r="P105" s="476">
        <f t="shared" ref="P105:P110" si="20">M105+N105+O105</f>
        <v>0</v>
      </c>
      <c r="Q105" s="243" t="str">
        <f t="shared" si="15"/>
        <v/>
      </c>
      <c r="R105" s="244"/>
      <c r="S105" s="423"/>
      <c r="T105" s="252"/>
      <c r="U105" s="315">
        <f t="shared" si="18"/>
        <v>0</v>
      </c>
      <c r="V105" s="424">
        <f t="shared" ref="V105:V110" si="21">S105+T105-U105</f>
        <v>0</v>
      </c>
      <c r="W105" s="244"/>
      <c r="X105" s="423"/>
      <c r="Y105" s="252"/>
      <c r="Z105" s="429">
        <f t="shared" ref="Z105:Z110" si="22">+IF(+(S105+T105)&gt;=P105,+T105,+(+P105-S105))</f>
        <v>0</v>
      </c>
      <c r="AA105" s="315">
        <f t="shared" ref="AA105:AA110" si="23">X105+Y105-Z105</f>
        <v>0</v>
      </c>
      <c r="AB105" s="252"/>
      <c r="AC105" s="252"/>
      <c r="AD105" s="253"/>
      <c r="AE105" s="313">
        <f t="shared" si="17"/>
        <v>0</v>
      </c>
    </row>
    <row r="106" spans="1:31" ht="18.600000000000001" thickBot="1">
      <c r="A106" s="398">
        <v>96</v>
      </c>
      <c r="I106" s="173"/>
      <c r="J106" s="137">
        <v>4202</v>
      </c>
      <c r="K106" s="139" t="s">
        <v>251</v>
      </c>
      <c r="L106" s="702"/>
      <c r="M106" s="449"/>
      <c r="N106" s="245"/>
      <c r="O106" s="245"/>
      <c r="P106" s="476">
        <f t="shared" si="20"/>
        <v>0</v>
      </c>
      <c r="Q106" s="243" t="str">
        <f t="shared" si="15"/>
        <v/>
      </c>
      <c r="R106" s="244"/>
      <c r="S106" s="423"/>
      <c r="T106" s="252"/>
      <c r="U106" s="315">
        <f t="shared" si="18"/>
        <v>0</v>
      </c>
      <c r="V106" s="424">
        <f t="shared" si="21"/>
        <v>0</v>
      </c>
      <c r="W106" s="244"/>
      <c r="X106" s="423"/>
      <c r="Y106" s="252"/>
      <c r="Z106" s="429">
        <f t="shared" si="22"/>
        <v>0</v>
      </c>
      <c r="AA106" s="315">
        <f t="shared" si="23"/>
        <v>0</v>
      </c>
      <c r="AB106" s="252"/>
      <c r="AC106" s="252"/>
      <c r="AD106" s="253"/>
      <c r="AE106" s="313">
        <f t="shared" si="17"/>
        <v>0</v>
      </c>
    </row>
    <row r="107" spans="1:31" ht="18.600000000000001" thickBot="1">
      <c r="A107" s="398">
        <v>97</v>
      </c>
      <c r="I107" s="173"/>
      <c r="J107" s="137">
        <v>4214</v>
      </c>
      <c r="K107" s="139" t="s">
        <v>252</v>
      </c>
      <c r="L107" s="702"/>
      <c r="M107" s="449"/>
      <c r="N107" s="245"/>
      <c r="O107" s="245"/>
      <c r="P107" s="476">
        <f t="shared" si="20"/>
        <v>0</v>
      </c>
      <c r="Q107" s="243" t="str">
        <f t="shared" si="15"/>
        <v/>
      </c>
      <c r="R107" s="244"/>
      <c r="S107" s="423"/>
      <c r="T107" s="252"/>
      <c r="U107" s="315">
        <f t="shared" si="18"/>
        <v>0</v>
      </c>
      <c r="V107" s="424">
        <f t="shared" si="21"/>
        <v>0</v>
      </c>
      <c r="W107" s="244"/>
      <c r="X107" s="423"/>
      <c r="Y107" s="252"/>
      <c r="Z107" s="429">
        <f t="shared" si="22"/>
        <v>0</v>
      </c>
      <c r="AA107" s="315">
        <f t="shared" si="23"/>
        <v>0</v>
      </c>
      <c r="AB107" s="252"/>
      <c r="AC107" s="252"/>
      <c r="AD107" s="253"/>
      <c r="AE107" s="313">
        <f t="shared" si="17"/>
        <v>0</v>
      </c>
    </row>
    <row r="108" spans="1:31" ht="33" thickBot="1">
      <c r="A108" s="398">
        <v>98</v>
      </c>
      <c r="I108" s="173"/>
      <c r="J108" s="137">
        <v>4217</v>
      </c>
      <c r="K108" s="139" t="s">
        <v>253</v>
      </c>
      <c r="L108" s="702"/>
      <c r="M108" s="449"/>
      <c r="N108" s="245"/>
      <c r="O108" s="245"/>
      <c r="P108" s="476">
        <f t="shared" si="20"/>
        <v>0</v>
      </c>
      <c r="Q108" s="243" t="str">
        <f t="shared" si="15"/>
        <v/>
      </c>
      <c r="R108" s="244"/>
      <c r="S108" s="423"/>
      <c r="T108" s="252"/>
      <c r="U108" s="315">
        <f t="shared" si="18"/>
        <v>0</v>
      </c>
      <c r="V108" s="424">
        <f t="shared" si="21"/>
        <v>0</v>
      </c>
      <c r="W108" s="244"/>
      <c r="X108" s="423"/>
      <c r="Y108" s="252"/>
      <c r="Z108" s="429">
        <f t="shared" si="22"/>
        <v>0</v>
      </c>
      <c r="AA108" s="315">
        <f t="shared" si="23"/>
        <v>0</v>
      </c>
      <c r="AB108" s="252"/>
      <c r="AC108" s="252"/>
      <c r="AD108" s="253"/>
      <c r="AE108" s="313">
        <f t="shared" si="17"/>
        <v>0</v>
      </c>
    </row>
    <row r="109" spans="1:31" ht="33" thickBot="1">
      <c r="A109" s="398">
        <v>99</v>
      </c>
      <c r="I109" s="173"/>
      <c r="J109" s="137">
        <v>4218</v>
      </c>
      <c r="K109" s="145" t="s">
        <v>254</v>
      </c>
      <c r="L109" s="702"/>
      <c r="M109" s="449"/>
      <c r="N109" s="245"/>
      <c r="O109" s="245"/>
      <c r="P109" s="476">
        <f t="shared" si="20"/>
        <v>0</v>
      </c>
      <c r="Q109" s="243" t="str">
        <f t="shared" si="15"/>
        <v/>
      </c>
      <c r="R109" s="244"/>
      <c r="S109" s="423"/>
      <c r="T109" s="252"/>
      <c r="U109" s="315">
        <f t="shared" si="18"/>
        <v>0</v>
      </c>
      <c r="V109" s="424">
        <f t="shared" si="21"/>
        <v>0</v>
      </c>
      <c r="W109" s="244"/>
      <c r="X109" s="423"/>
      <c r="Y109" s="252"/>
      <c r="Z109" s="429">
        <f t="shared" si="22"/>
        <v>0</v>
      </c>
      <c r="AA109" s="315">
        <f t="shared" si="23"/>
        <v>0</v>
      </c>
      <c r="AB109" s="252"/>
      <c r="AC109" s="252"/>
      <c r="AD109" s="253"/>
      <c r="AE109" s="313">
        <f t="shared" si="17"/>
        <v>0</v>
      </c>
    </row>
    <row r="110" spans="1:31" ht="18.600000000000001" thickBot="1">
      <c r="A110" s="398">
        <v>100</v>
      </c>
      <c r="I110" s="173"/>
      <c r="J110" s="137">
        <v>4219</v>
      </c>
      <c r="K110" s="156" t="s">
        <v>255</v>
      </c>
      <c r="L110" s="702"/>
      <c r="M110" s="449"/>
      <c r="N110" s="245"/>
      <c r="O110" s="245"/>
      <c r="P110" s="476">
        <f t="shared" si="20"/>
        <v>0</v>
      </c>
      <c r="Q110" s="243" t="str">
        <f t="shared" si="15"/>
        <v/>
      </c>
      <c r="R110" s="244"/>
      <c r="S110" s="423"/>
      <c r="T110" s="252"/>
      <c r="U110" s="315">
        <f t="shared" si="18"/>
        <v>0</v>
      </c>
      <c r="V110" s="424">
        <f t="shared" si="21"/>
        <v>0</v>
      </c>
      <c r="W110" s="244"/>
      <c r="X110" s="423"/>
      <c r="Y110" s="252"/>
      <c r="Z110" s="429">
        <f t="shared" si="22"/>
        <v>0</v>
      </c>
      <c r="AA110" s="315">
        <f t="shared" si="23"/>
        <v>0</v>
      </c>
      <c r="AB110" s="252"/>
      <c r="AC110" s="252"/>
      <c r="AD110" s="253"/>
      <c r="AE110" s="313">
        <f t="shared" si="17"/>
        <v>0</v>
      </c>
    </row>
    <row r="111" spans="1:31" ht="18.600000000000001" thickBot="1">
      <c r="A111" s="398">
        <v>101</v>
      </c>
      <c r="I111" s="684">
        <v>4300</v>
      </c>
      <c r="J111" s="946" t="s">
        <v>1683</v>
      </c>
      <c r="K111" s="946"/>
      <c r="L111" s="685"/>
      <c r="M111" s="686">
        <f>SUM(M112:M114)</f>
        <v>0</v>
      </c>
      <c r="N111" s="687">
        <f>SUM(N112:N114)</f>
        <v>0</v>
      </c>
      <c r="O111" s="687">
        <f>SUM(O112:O114)</f>
        <v>0</v>
      </c>
      <c r="P111" s="687">
        <f>SUM(P112:P114)</f>
        <v>0</v>
      </c>
      <c r="Q111" s="243">
        <f t="shared" si="15"/>
        <v>0</v>
      </c>
      <c r="R111" s="244"/>
      <c r="S111" s="316">
        <f>SUM(S112:S114)</f>
        <v>0</v>
      </c>
      <c r="T111" s="317">
        <f>SUM(T112:T114)</f>
        <v>0</v>
      </c>
      <c r="U111" s="425">
        <f>SUM(U112:U114)</f>
        <v>0</v>
      </c>
      <c r="V111" s="426">
        <f>SUM(V112:V114)</f>
        <v>0</v>
      </c>
      <c r="W111" s="244"/>
      <c r="X111" s="316">
        <f t="shared" ref="X111:AD111" si="24">SUM(X112:X114)</f>
        <v>0</v>
      </c>
      <c r="Y111" s="317">
        <f t="shared" si="24"/>
        <v>0</v>
      </c>
      <c r="Z111" s="317">
        <f t="shared" si="24"/>
        <v>0</v>
      </c>
      <c r="AA111" s="317">
        <f t="shared" si="24"/>
        <v>0</v>
      </c>
      <c r="AB111" s="317">
        <f t="shared" si="24"/>
        <v>0</v>
      </c>
      <c r="AC111" s="317">
        <f t="shared" si="24"/>
        <v>0</v>
      </c>
      <c r="AD111" s="426">
        <f t="shared" si="24"/>
        <v>0</v>
      </c>
      <c r="AE111" s="313">
        <f t="shared" si="17"/>
        <v>0</v>
      </c>
    </row>
    <row r="112" spans="1:31" ht="18.600000000000001" thickBot="1">
      <c r="A112" s="398">
        <v>102</v>
      </c>
      <c r="I112" s="173"/>
      <c r="J112" s="144">
        <v>4301</v>
      </c>
      <c r="K112" s="163" t="s">
        <v>256</v>
      </c>
      <c r="L112" s="702"/>
      <c r="M112" s="449"/>
      <c r="N112" s="245"/>
      <c r="O112" s="245"/>
      <c r="P112" s="476">
        <f t="shared" ref="P112:P117" si="25">M112+N112+O112</f>
        <v>0</v>
      </c>
      <c r="Q112" s="243" t="str">
        <f t="shared" si="15"/>
        <v/>
      </c>
      <c r="R112" s="244"/>
      <c r="S112" s="423"/>
      <c r="T112" s="252"/>
      <c r="U112" s="315">
        <f t="shared" si="18"/>
        <v>0</v>
      </c>
      <c r="V112" s="424">
        <f t="shared" ref="V112:V117" si="26">S112+T112-U112</f>
        <v>0</v>
      </c>
      <c r="W112" s="244"/>
      <c r="X112" s="423"/>
      <c r="Y112" s="252"/>
      <c r="Z112" s="429">
        <f t="shared" ref="Z112:Z117" si="27">+IF(+(S112+T112)&gt;=P112,+T112,+(+P112-S112))</f>
        <v>0</v>
      </c>
      <c r="AA112" s="315">
        <f t="shared" ref="AA112:AA117" si="28">X112+Y112-Z112</f>
        <v>0</v>
      </c>
      <c r="AB112" s="252"/>
      <c r="AC112" s="252"/>
      <c r="AD112" s="253"/>
      <c r="AE112" s="313">
        <f t="shared" si="17"/>
        <v>0</v>
      </c>
    </row>
    <row r="113" spans="1:31" ht="33" customHeight="1" thickBot="1">
      <c r="A113" s="398">
        <v>103</v>
      </c>
      <c r="I113" s="173"/>
      <c r="J113" s="137">
        <v>4302</v>
      </c>
      <c r="K113" s="139" t="s">
        <v>1061</v>
      </c>
      <c r="L113" s="702"/>
      <c r="M113" s="449"/>
      <c r="N113" s="245"/>
      <c r="O113" s="245"/>
      <c r="P113" s="476">
        <f t="shared" si="25"/>
        <v>0</v>
      </c>
      <c r="Q113" s="243" t="str">
        <f t="shared" si="15"/>
        <v/>
      </c>
      <c r="R113" s="244"/>
      <c r="S113" s="423"/>
      <c r="T113" s="252"/>
      <c r="U113" s="315">
        <f t="shared" si="18"/>
        <v>0</v>
      </c>
      <c r="V113" s="424">
        <f t="shared" si="26"/>
        <v>0</v>
      </c>
      <c r="W113" s="244"/>
      <c r="X113" s="423"/>
      <c r="Y113" s="252"/>
      <c r="Z113" s="429">
        <f t="shared" si="27"/>
        <v>0</v>
      </c>
      <c r="AA113" s="315">
        <f t="shared" si="28"/>
        <v>0</v>
      </c>
      <c r="AB113" s="252"/>
      <c r="AC113" s="252"/>
      <c r="AD113" s="253"/>
      <c r="AE113" s="313">
        <f t="shared" si="17"/>
        <v>0</v>
      </c>
    </row>
    <row r="114" spans="1:31" ht="20.25" customHeight="1" thickBot="1">
      <c r="A114" s="398">
        <v>104</v>
      </c>
      <c r="I114" s="173"/>
      <c r="J114" s="142">
        <v>4309</v>
      </c>
      <c r="K114" s="148" t="s">
        <v>258</v>
      </c>
      <c r="L114" s="702"/>
      <c r="M114" s="449"/>
      <c r="N114" s="245"/>
      <c r="O114" s="245"/>
      <c r="P114" s="476">
        <f t="shared" si="25"/>
        <v>0</v>
      </c>
      <c r="Q114" s="243" t="str">
        <f t="shared" si="15"/>
        <v/>
      </c>
      <c r="R114" s="244"/>
      <c r="S114" s="423"/>
      <c r="T114" s="252"/>
      <c r="U114" s="315">
        <f t="shared" si="18"/>
        <v>0</v>
      </c>
      <c r="V114" s="424">
        <f t="shared" si="26"/>
        <v>0</v>
      </c>
      <c r="W114" s="244"/>
      <c r="X114" s="423"/>
      <c r="Y114" s="252"/>
      <c r="Z114" s="429">
        <f t="shared" si="27"/>
        <v>0</v>
      </c>
      <c r="AA114" s="315">
        <f t="shared" si="28"/>
        <v>0</v>
      </c>
      <c r="AB114" s="252"/>
      <c r="AC114" s="252"/>
      <c r="AD114" s="253"/>
      <c r="AE114" s="313">
        <f t="shared" si="17"/>
        <v>0</v>
      </c>
    </row>
    <row r="115" spans="1:31" ht="30.75" customHeight="1" thickBot="1">
      <c r="A115" s="398">
        <v>105</v>
      </c>
      <c r="I115" s="684">
        <v>4400</v>
      </c>
      <c r="J115" s="949" t="s">
        <v>1684</v>
      </c>
      <c r="K115" s="949"/>
      <c r="L115" s="685"/>
      <c r="M115" s="688"/>
      <c r="N115" s="689"/>
      <c r="O115" s="689"/>
      <c r="P115" s="690">
        <f t="shared" si="25"/>
        <v>0</v>
      </c>
      <c r="Q115" s="243">
        <f t="shared" si="15"/>
        <v>0</v>
      </c>
      <c r="R115" s="244"/>
      <c r="S115" s="428"/>
      <c r="T115" s="254"/>
      <c r="U115" s="317">
        <f t="shared" si="18"/>
        <v>0</v>
      </c>
      <c r="V115" s="424">
        <f t="shared" si="26"/>
        <v>0</v>
      </c>
      <c r="W115" s="244"/>
      <c r="X115" s="428"/>
      <c r="Y115" s="254"/>
      <c r="Z115" s="429">
        <f t="shared" si="27"/>
        <v>0</v>
      </c>
      <c r="AA115" s="315">
        <f t="shared" si="28"/>
        <v>0</v>
      </c>
      <c r="AB115" s="254"/>
      <c r="AC115" s="254"/>
      <c r="AD115" s="253"/>
      <c r="AE115" s="313">
        <f t="shared" si="17"/>
        <v>0</v>
      </c>
    </row>
    <row r="116" spans="1:31" ht="18.600000000000001" thickBot="1">
      <c r="A116" s="398">
        <v>106</v>
      </c>
      <c r="I116" s="684">
        <v>4500</v>
      </c>
      <c r="J116" s="951" t="s">
        <v>1685</v>
      </c>
      <c r="K116" s="951"/>
      <c r="L116" s="685"/>
      <c r="M116" s="688"/>
      <c r="N116" s="689"/>
      <c r="O116" s="689"/>
      <c r="P116" s="690">
        <f t="shared" si="25"/>
        <v>0</v>
      </c>
      <c r="Q116" s="243">
        <f t="shared" si="15"/>
        <v>0</v>
      </c>
      <c r="R116" s="244"/>
      <c r="S116" s="428"/>
      <c r="T116" s="254"/>
      <c r="U116" s="317">
        <f t="shared" si="18"/>
        <v>0</v>
      </c>
      <c r="V116" s="424">
        <f t="shared" si="26"/>
        <v>0</v>
      </c>
      <c r="W116" s="244"/>
      <c r="X116" s="428"/>
      <c r="Y116" s="254"/>
      <c r="Z116" s="429">
        <f t="shared" si="27"/>
        <v>0</v>
      </c>
      <c r="AA116" s="315">
        <f t="shared" si="28"/>
        <v>0</v>
      </c>
      <c r="AB116" s="254"/>
      <c r="AC116" s="254"/>
      <c r="AD116" s="253"/>
      <c r="AE116" s="313">
        <f t="shared" si="17"/>
        <v>0</v>
      </c>
    </row>
    <row r="117" spans="1:31" ht="18.600000000000001" thickBot="1">
      <c r="A117" s="398">
        <v>107</v>
      </c>
      <c r="I117" s="684">
        <v>4600</v>
      </c>
      <c r="J117" s="952" t="s">
        <v>259</v>
      </c>
      <c r="K117" s="953"/>
      <c r="L117" s="685"/>
      <c r="M117" s="688"/>
      <c r="N117" s="689"/>
      <c r="O117" s="689"/>
      <c r="P117" s="690">
        <f t="shared" si="25"/>
        <v>0</v>
      </c>
      <c r="Q117" s="243">
        <f t="shared" si="15"/>
        <v>0</v>
      </c>
      <c r="R117" s="244"/>
      <c r="S117" s="428"/>
      <c r="T117" s="254"/>
      <c r="U117" s="317">
        <f t="shared" si="18"/>
        <v>0</v>
      </c>
      <c r="V117" s="424">
        <f t="shared" si="26"/>
        <v>0</v>
      </c>
      <c r="W117" s="244"/>
      <c r="X117" s="428"/>
      <c r="Y117" s="254"/>
      <c r="Z117" s="429">
        <f t="shared" si="27"/>
        <v>0</v>
      </c>
      <c r="AA117" s="315">
        <f t="shared" si="28"/>
        <v>0</v>
      </c>
      <c r="AB117" s="254"/>
      <c r="AC117" s="254"/>
      <c r="AD117" s="253"/>
      <c r="AE117" s="313">
        <f t="shared" si="17"/>
        <v>0</v>
      </c>
    </row>
    <row r="118" spans="1:31" ht="18.600000000000001" thickBot="1">
      <c r="A118" s="398">
        <v>108</v>
      </c>
      <c r="I118" s="684">
        <v>4900</v>
      </c>
      <c r="J118" s="948" t="s">
        <v>289</v>
      </c>
      <c r="K118" s="948"/>
      <c r="L118" s="685"/>
      <c r="M118" s="686">
        <f>+M119+M120</f>
        <v>0</v>
      </c>
      <c r="N118" s="687">
        <f>+N119+N120</f>
        <v>0</v>
      </c>
      <c r="O118" s="687">
        <f>+O119+O120</f>
        <v>0</v>
      </c>
      <c r="P118" s="687">
        <f>+P119+P120</f>
        <v>0</v>
      </c>
      <c r="Q118" s="243">
        <f t="shared" si="15"/>
        <v>0</v>
      </c>
      <c r="R118" s="244"/>
      <c r="S118" s="663"/>
      <c r="T118" s="664"/>
      <c r="U118" s="664"/>
      <c r="V118" s="710"/>
      <c r="W118" s="244"/>
      <c r="X118" s="663"/>
      <c r="Y118" s="664"/>
      <c r="Z118" s="664"/>
      <c r="AA118" s="664"/>
      <c r="AB118" s="664"/>
      <c r="AC118" s="664"/>
      <c r="AD118" s="710"/>
      <c r="AE118" s="313">
        <f t="shared" si="17"/>
        <v>0</v>
      </c>
    </row>
    <row r="119" spans="1:31" ht="18.600000000000001" thickBot="1">
      <c r="A119" s="398">
        <v>109</v>
      </c>
      <c r="I119" s="173"/>
      <c r="J119" s="144">
        <v>4901</v>
      </c>
      <c r="K119" s="174" t="s">
        <v>290</v>
      </c>
      <c r="L119" s="702"/>
      <c r="M119" s="449"/>
      <c r="N119" s="245"/>
      <c r="O119" s="245"/>
      <c r="P119" s="476">
        <f>M119+N119+O119</f>
        <v>0</v>
      </c>
      <c r="Q119" s="243" t="str">
        <f t="shared" si="15"/>
        <v/>
      </c>
      <c r="R119" s="244"/>
      <c r="S119" s="661"/>
      <c r="T119" s="665"/>
      <c r="U119" s="665"/>
      <c r="V119" s="709"/>
      <c r="W119" s="244"/>
      <c r="X119" s="661"/>
      <c r="Y119" s="665"/>
      <c r="Z119" s="665"/>
      <c r="AA119" s="665"/>
      <c r="AB119" s="665"/>
      <c r="AC119" s="665"/>
      <c r="AD119" s="709"/>
      <c r="AE119" s="313">
        <f t="shared" si="17"/>
        <v>0</v>
      </c>
    </row>
    <row r="120" spans="1:31" ht="18.600000000000001" thickBot="1">
      <c r="A120" s="398">
        <v>110</v>
      </c>
      <c r="I120" s="173"/>
      <c r="J120" s="142">
        <v>4902</v>
      </c>
      <c r="K120" s="148" t="s">
        <v>291</v>
      </c>
      <c r="L120" s="702"/>
      <c r="M120" s="449"/>
      <c r="N120" s="245"/>
      <c r="O120" s="245"/>
      <c r="P120" s="476">
        <f>M120+N120+O120</f>
        <v>0</v>
      </c>
      <c r="Q120" s="243" t="str">
        <f t="shared" si="15"/>
        <v/>
      </c>
      <c r="R120" s="244"/>
      <c r="S120" s="661"/>
      <c r="T120" s="665"/>
      <c r="U120" s="665"/>
      <c r="V120" s="709"/>
      <c r="W120" s="244"/>
      <c r="X120" s="661"/>
      <c r="Y120" s="665"/>
      <c r="Z120" s="665"/>
      <c r="AA120" s="665"/>
      <c r="AB120" s="665"/>
      <c r="AC120" s="665"/>
      <c r="AD120" s="709"/>
      <c r="AE120" s="313">
        <f t="shared" si="17"/>
        <v>0</v>
      </c>
    </row>
    <row r="121" spans="1:31" ht="18.600000000000001" thickBot="1">
      <c r="A121" s="398">
        <v>111</v>
      </c>
      <c r="I121" s="691">
        <v>5100</v>
      </c>
      <c r="J121" s="963" t="s">
        <v>260</v>
      </c>
      <c r="K121" s="963"/>
      <c r="L121" s="692"/>
      <c r="M121" s="693"/>
      <c r="N121" s="694"/>
      <c r="O121" s="694"/>
      <c r="P121" s="690">
        <f>M121+N121+O121</f>
        <v>0</v>
      </c>
      <c r="Q121" s="243">
        <f t="shared" si="15"/>
        <v>0</v>
      </c>
      <c r="R121" s="244"/>
      <c r="S121" s="430"/>
      <c r="T121" s="431"/>
      <c r="U121" s="327">
        <f t="shared" si="18"/>
        <v>0</v>
      </c>
      <c r="V121" s="424">
        <f>S121+T121-U121</f>
        <v>0</v>
      </c>
      <c r="W121" s="244"/>
      <c r="X121" s="430"/>
      <c r="Y121" s="431"/>
      <c r="Z121" s="429">
        <f>+IF(+(S121+T121)&gt;=P121,+T121,+(+P121-S121))</f>
        <v>0</v>
      </c>
      <c r="AA121" s="315">
        <f>X121+Y121-Z121</f>
        <v>0</v>
      </c>
      <c r="AB121" s="431"/>
      <c r="AC121" s="431"/>
      <c r="AD121" s="253"/>
      <c r="AE121" s="313">
        <f t="shared" si="17"/>
        <v>0</v>
      </c>
    </row>
    <row r="122" spans="1:31" ht="18.600000000000001" thickBot="1">
      <c r="A122" s="398">
        <v>112</v>
      </c>
      <c r="I122" s="691">
        <v>5200</v>
      </c>
      <c r="J122" s="947" t="s">
        <v>261</v>
      </c>
      <c r="K122" s="947"/>
      <c r="L122" s="692"/>
      <c r="M122" s="695">
        <f>SUM(M123:M129)</f>
        <v>0</v>
      </c>
      <c r="N122" s="696">
        <f>SUM(N123:N129)</f>
        <v>0</v>
      </c>
      <c r="O122" s="696">
        <f>SUM(O123:O129)</f>
        <v>0</v>
      </c>
      <c r="P122" s="696">
        <f>SUM(P123:P129)</f>
        <v>0</v>
      </c>
      <c r="Q122" s="243">
        <f t="shared" si="15"/>
        <v>0</v>
      </c>
      <c r="R122" s="244"/>
      <c r="S122" s="326">
        <f>SUM(S123:S129)</f>
        <v>0</v>
      </c>
      <c r="T122" s="327">
        <f>SUM(T123:T129)</f>
        <v>0</v>
      </c>
      <c r="U122" s="432">
        <f>SUM(U123:U129)</f>
        <v>0</v>
      </c>
      <c r="V122" s="433">
        <f>SUM(V123:V129)</f>
        <v>0</v>
      </c>
      <c r="W122" s="244"/>
      <c r="X122" s="326">
        <f t="shared" ref="X122:AD122" si="29">SUM(X123:X129)</f>
        <v>0</v>
      </c>
      <c r="Y122" s="327">
        <f t="shared" si="29"/>
        <v>0</v>
      </c>
      <c r="Z122" s="327">
        <f t="shared" si="29"/>
        <v>0</v>
      </c>
      <c r="AA122" s="327">
        <f t="shared" si="29"/>
        <v>0</v>
      </c>
      <c r="AB122" s="327">
        <f t="shared" si="29"/>
        <v>0</v>
      </c>
      <c r="AC122" s="327">
        <f t="shared" si="29"/>
        <v>0</v>
      </c>
      <c r="AD122" s="433">
        <f t="shared" si="29"/>
        <v>0</v>
      </c>
      <c r="AE122" s="313">
        <f t="shared" si="17"/>
        <v>0</v>
      </c>
    </row>
    <row r="123" spans="1:31" ht="20.25" customHeight="1" thickBot="1">
      <c r="A123" s="398">
        <v>113</v>
      </c>
      <c r="I123" s="175"/>
      <c r="J123" s="176">
        <v>5201</v>
      </c>
      <c r="K123" s="177" t="s">
        <v>262</v>
      </c>
      <c r="L123" s="703"/>
      <c r="M123" s="473"/>
      <c r="N123" s="434"/>
      <c r="O123" s="434"/>
      <c r="P123" s="476">
        <f t="shared" ref="P123:P129" si="30">M123+N123+O123</f>
        <v>0</v>
      </c>
      <c r="Q123" s="243" t="str">
        <f t="shared" si="15"/>
        <v/>
      </c>
      <c r="R123" s="244"/>
      <c r="S123" s="435"/>
      <c r="T123" s="436"/>
      <c r="U123" s="330">
        <f t="shared" si="18"/>
        <v>0</v>
      </c>
      <c r="V123" s="424">
        <f t="shared" ref="V123:V129" si="31">S123+T123-U123</f>
        <v>0</v>
      </c>
      <c r="W123" s="244"/>
      <c r="X123" s="435"/>
      <c r="Y123" s="436"/>
      <c r="Z123" s="429">
        <f t="shared" ref="Z123:Z129" si="32">+IF(+(S123+T123)&gt;=P123,+T123,+(+P123-S123))</f>
        <v>0</v>
      </c>
      <c r="AA123" s="315">
        <f t="shared" ref="AA123:AA129" si="33">X123+Y123-Z123</f>
        <v>0</v>
      </c>
      <c r="AB123" s="436"/>
      <c r="AC123" s="436"/>
      <c r="AD123" s="253"/>
      <c r="AE123" s="313">
        <f t="shared" si="17"/>
        <v>0</v>
      </c>
    </row>
    <row r="124" spans="1:31" ht="18.600000000000001" thickBot="1">
      <c r="A124" s="398">
        <v>114</v>
      </c>
      <c r="I124" s="175"/>
      <c r="J124" s="178">
        <v>5202</v>
      </c>
      <c r="K124" s="179" t="s">
        <v>263</v>
      </c>
      <c r="L124" s="703"/>
      <c r="M124" s="473"/>
      <c r="N124" s="434"/>
      <c r="O124" s="434"/>
      <c r="P124" s="476">
        <f t="shared" si="30"/>
        <v>0</v>
      </c>
      <c r="Q124" s="243" t="str">
        <f t="shared" si="15"/>
        <v/>
      </c>
      <c r="R124" s="244"/>
      <c r="S124" s="435"/>
      <c r="T124" s="436"/>
      <c r="U124" s="330">
        <f t="shared" si="18"/>
        <v>0</v>
      </c>
      <c r="V124" s="424">
        <f t="shared" si="31"/>
        <v>0</v>
      </c>
      <c r="W124" s="244"/>
      <c r="X124" s="435"/>
      <c r="Y124" s="436"/>
      <c r="Z124" s="429">
        <f t="shared" si="32"/>
        <v>0</v>
      </c>
      <c r="AA124" s="315">
        <f t="shared" si="33"/>
        <v>0</v>
      </c>
      <c r="AB124" s="436"/>
      <c r="AC124" s="436"/>
      <c r="AD124" s="253"/>
      <c r="AE124" s="313">
        <f t="shared" si="17"/>
        <v>0</v>
      </c>
    </row>
    <row r="125" spans="1:31" ht="18.600000000000001" thickBot="1">
      <c r="A125" s="398">
        <v>115</v>
      </c>
      <c r="I125" s="175"/>
      <c r="J125" s="178">
        <v>5203</v>
      </c>
      <c r="K125" s="179" t="s">
        <v>923</v>
      </c>
      <c r="L125" s="703"/>
      <c r="M125" s="473"/>
      <c r="N125" s="434"/>
      <c r="O125" s="434"/>
      <c r="P125" s="476">
        <f t="shared" si="30"/>
        <v>0</v>
      </c>
      <c r="Q125" s="243" t="str">
        <f t="shared" si="15"/>
        <v/>
      </c>
      <c r="R125" s="244"/>
      <c r="S125" s="435"/>
      <c r="T125" s="436"/>
      <c r="U125" s="330">
        <f t="shared" si="18"/>
        <v>0</v>
      </c>
      <c r="V125" s="424">
        <f t="shared" si="31"/>
        <v>0</v>
      </c>
      <c r="W125" s="244"/>
      <c r="X125" s="435"/>
      <c r="Y125" s="436"/>
      <c r="Z125" s="429">
        <f t="shared" si="32"/>
        <v>0</v>
      </c>
      <c r="AA125" s="315">
        <f t="shared" si="33"/>
        <v>0</v>
      </c>
      <c r="AB125" s="436"/>
      <c r="AC125" s="436"/>
      <c r="AD125" s="253"/>
      <c r="AE125" s="313">
        <f t="shared" si="17"/>
        <v>0</v>
      </c>
    </row>
    <row r="126" spans="1:31" ht="18.600000000000001" thickBot="1">
      <c r="A126" s="398">
        <v>116</v>
      </c>
      <c r="I126" s="175"/>
      <c r="J126" s="178">
        <v>5204</v>
      </c>
      <c r="K126" s="179" t="s">
        <v>924</v>
      </c>
      <c r="L126" s="703"/>
      <c r="M126" s="473"/>
      <c r="N126" s="434"/>
      <c r="O126" s="434"/>
      <c r="P126" s="476">
        <f t="shared" si="30"/>
        <v>0</v>
      </c>
      <c r="Q126" s="243" t="str">
        <f t="shared" si="15"/>
        <v/>
      </c>
      <c r="R126" s="244"/>
      <c r="S126" s="435"/>
      <c r="T126" s="436"/>
      <c r="U126" s="330">
        <f t="shared" si="18"/>
        <v>0</v>
      </c>
      <c r="V126" s="424">
        <f t="shared" si="31"/>
        <v>0</v>
      </c>
      <c r="W126" s="244"/>
      <c r="X126" s="435"/>
      <c r="Y126" s="436"/>
      <c r="Z126" s="429">
        <f t="shared" si="32"/>
        <v>0</v>
      </c>
      <c r="AA126" s="315">
        <f t="shared" si="33"/>
        <v>0</v>
      </c>
      <c r="AB126" s="436"/>
      <c r="AC126" s="436"/>
      <c r="AD126" s="253"/>
      <c r="AE126" s="313">
        <f t="shared" si="17"/>
        <v>0</v>
      </c>
    </row>
    <row r="127" spans="1:31" ht="18.600000000000001" thickBot="1">
      <c r="A127" s="398">
        <v>117</v>
      </c>
      <c r="I127" s="175"/>
      <c r="J127" s="178">
        <v>5205</v>
      </c>
      <c r="K127" s="179" t="s">
        <v>925</v>
      </c>
      <c r="L127" s="703"/>
      <c r="M127" s="473"/>
      <c r="N127" s="434"/>
      <c r="O127" s="434"/>
      <c r="P127" s="476">
        <f t="shared" si="30"/>
        <v>0</v>
      </c>
      <c r="Q127" s="243" t="str">
        <f t="shared" si="15"/>
        <v/>
      </c>
      <c r="R127" s="244"/>
      <c r="S127" s="435"/>
      <c r="T127" s="436"/>
      <c r="U127" s="330">
        <f t="shared" si="18"/>
        <v>0</v>
      </c>
      <c r="V127" s="424">
        <f t="shared" si="31"/>
        <v>0</v>
      </c>
      <c r="W127" s="244"/>
      <c r="X127" s="435"/>
      <c r="Y127" s="436"/>
      <c r="Z127" s="429">
        <f t="shared" si="32"/>
        <v>0</v>
      </c>
      <c r="AA127" s="315">
        <f t="shared" si="33"/>
        <v>0</v>
      </c>
      <c r="AB127" s="436"/>
      <c r="AC127" s="436"/>
      <c r="AD127" s="253"/>
      <c r="AE127" s="313">
        <f t="shared" si="17"/>
        <v>0</v>
      </c>
    </row>
    <row r="128" spans="1:31" ht="18.600000000000001" thickBot="1">
      <c r="A128" s="398">
        <v>118</v>
      </c>
      <c r="I128" s="175"/>
      <c r="J128" s="178">
        <v>5206</v>
      </c>
      <c r="K128" s="179" t="s">
        <v>926</v>
      </c>
      <c r="L128" s="703"/>
      <c r="M128" s="473"/>
      <c r="N128" s="434"/>
      <c r="O128" s="434"/>
      <c r="P128" s="476">
        <f t="shared" si="30"/>
        <v>0</v>
      </c>
      <c r="Q128" s="243" t="str">
        <f t="shared" si="15"/>
        <v/>
      </c>
      <c r="R128" s="244"/>
      <c r="S128" s="435"/>
      <c r="T128" s="436"/>
      <c r="U128" s="330">
        <f t="shared" si="18"/>
        <v>0</v>
      </c>
      <c r="V128" s="424">
        <f t="shared" si="31"/>
        <v>0</v>
      </c>
      <c r="W128" s="244"/>
      <c r="X128" s="435"/>
      <c r="Y128" s="436"/>
      <c r="Z128" s="429">
        <f t="shared" si="32"/>
        <v>0</v>
      </c>
      <c r="AA128" s="315">
        <f t="shared" si="33"/>
        <v>0</v>
      </c>
      <c r="AB128" s="436"/>
      <c r="AC128" s="436"/>
      <c r="AD128" s="253"/>
      <c r="AE128" s="313">
        <f t="shared" si="17"/>
        <v>0</v>
      </c>
    </row>
    <row r="129" spans="1:31" ht="18.600000000000001" thickBot="1">
      <c r="A129" s="398">
        <v>119</v>
      </c>
      <c r="I129" s="175"/>
      <c r="J129" s="180">
        <v>5219</v>
      </c>
      <c r="K129" s="181" t="s">
        <v>927</v>
      </c>
      <c r="L129" s="703"/>
      <c r="M129" s="473"/>
      <c r="N129" s="434"/>
      <c r="O129" s="434"/>
      <c r="P129" s="476">
        <f t="shared" si="30"/>
        <v>0</v>
      </c>
      <c r="Q129" s="243" t="str">
        <f t="shared" si="15"/>
        <v/>
      </c>
      <c r="R129" s="244"/>
      <c r="S129" s="435"/>
      <c r="T129" s="436"/>
      <c r="U129" s="330">
        <f t="shared" si="18"/>
        <v>0</v>
      </c>
      <c r="V129" s="424">
        <f t="shared" si="31"/>
        <v>0</v>
      </c>
      <c r="W129" s="244"/>
      <c r="X129" s="435"/>
      <c r="Y129" s="436"/>
      <c r="Z129" s="429">
        <f t="shared" si="32"/>
        <v>0</v>
      </c>
      <c r="AA129" s="315">
        <f t="shared" si="33"/>
        <v>0</v>
      </c>
      <c r="AB129" s="436"/>
      <c r="AC129" s="436"/>
      <c r="AD129" s="253"/>
      <c r="AE129" s="313">
        <f t="shared" si="17"/>
        <v>0</v>
      </c>
    </row>
    <row r="130" spans="1:31" ht="18.600000000000001" thickBot="1">
      <c r="A130" s="398">
        <v>120</v>
      </c>
      <c r="I130" s="691">
        <v>5300</v>
      </c>
      <c r="J130" s="954" t="s">
        <v>928</v>
      </c>
      <c r="K130" s="954"/>
      <c r="L130" s="692"/>
      <c r="M130" s="695">
        <f>SUM(M131:M132)</f>
        <v>0</v>
      </c>
      <c r="N130" s="696">
        <f>SUM(N131:N132)</f>
        <v>0</v>
      </c>
      <c r="O130" s="696">
        <f>SUM(O131:O132)</f>
        <v>0</v>
      </c>
      <c r="P130" s="696">
        <f>SUM(P131:P132)</f>
        <v>0</v>
      </c>
      <c r="Q130" s="243">
        <f t="shared" si="15"/>
        <v>0</v>
      </c>
      <c r="R130" s="244"/>
      <c r="S130" s="326">
        <f>SUM(S131:S132)</f>
        <v>0</v>
      </c>
      <c r="T130" s="327">
        <f>SUM(T131:T132)</f>
        <v>0</v>
      </c>
      <c r="U130" s="432">
        <f>SUM(U131:U132)</f>
        <v>0</v>
      </c>
      <c r="V130" s="433">
        <f>SUM(V131:V132)</f>
        <v>0</v>
      </c>
      <c r="W130" s="244"/>
      <c r="X130" s="326">
        <f t="shared" ref="X130:AD130" si="34">SUM(X131:X132)</f>
        <v>0</v>
      </c>
      <c r="Y130" s="327">
        <f t="shared" si="34"/>
        <v>0</v>
      </c>
      <c r="Z130" s="327">
        <f t="shared" si="34"/>
        <v>0</v>
      </c>
      <c r="AA130" s="327">
        <f t="shared" si="34"/>
        <v>0</v>
      </c>
      <c r="AB130" s="327">
        <f t="shared" si="34"/>
        <v>0</v>
      </c>
      <c r="AC130" s="327">
        <f t="shared" si="34"/>
        <v>0</v>
      </c>
      <c r="AD130" s="433">
        <f t="shared" si="34"/>
        <v>0</v>
      </c>
      <c r="AE130" s="313">
        <f t="shared" si="17"/>
        <v>0</v>
      </c>
    </row>
    <row r="131" spans="1:31" ht="33" thickBot="1">
      <c r="A131" s="398">
        <v>121</v>
      </c>
      <c r="I131" s="175"/>
      <c r="J131" s="176">
        <v>5301</v>
      </c>
      <c r="K131" s="177" t="s">
        <v>1440</v>
      </c>
      <c r="L131" s="703"/>
      <c r="M131" s="473"/>
      <c r="N131" s="434"/>
      <c r="O131" s="434"/>
      <c r="P131" s="476">
        <f>M131+N131+O131</f>
        <v>0</v>
      </c>
      <c r="Q131" s="243" t="str">
        <f t="shared" si="15"/>
        <v/>
      </c>
      <c r="R131" s="244"/>
      <c r="S131" s="435"/>
      <c r="T131" s="436"/>
      <c r="U131" s="330">
        <f t="shared" si="18"/>
        <v>0</v>
      </c>
      <c r="V131" s="424">
        <f>S131+T131-U131</f>
        <v>0</v>
      </c>
      <c r="W131" s="244"/>
      <c r="X131" s="435"/>
      <c r="Y131" s="436"/>
      <c r="Z131" s="429">
        <f>+IF(+(S131+T131)&gt;=P131,+T131,+(+P131-S131))</f>
        <v>0</v>
      </c>
      <c r="AA131" s="315">
        <f>X131+Y131-Z131</f>
        <v>0</v>
      </c>
      <c r="AB131" s="436"/>
      <c r="AC131" s="436"/>
      <c r="AD131" s="253"/>
      <c r="AE131" s="313">
        <f t="shared" si="17"/>
        <v>0</v>
      </c>
    </row>
    <row r="132" spans="1:31" ht="18.600000000000001" thickBot="1">
      <c r="A132" s="398">
        <v>122</v>
      </c>
      <c r="I132" s="175"/>
      <c r="J132" s="180">
        <v>5309</v>
      </c>
      <c r="K132" s="181" t="s">
        <v>929</v>
      </c>
      <c r="L132" s="703"/>
      <c r="M132" s="473"/>
      <c r="N132" s="434"/>
      <c r="O132" s="434"/>
      <c r="P132" s="476">
        <f>M132+N132+O132</f>
        <v>0</v>
      </c>
      <c r="Q132" s="243" t="str">
        <f t="shared" si="15"/>
        <v/>
      </c>
      <c r="R132" s="244"/>
      <c r="S132" s="435"/>
      <c r="T132" s="436"/>
      <c r="U132" s="330">
        <f t="shared" si="18"/>
        <v>0</v>
      </c>
      <c r="V132" s="424">
        <f>S132+T132-U132</f>
        <v>0</v>
      </c>
      <c r="W132" s="244"/>
      <c r="X132" s="435"/>
      <c r="Y132" s="436"/>
      <c r="Z132" s="429">
        <f>+IF(+(S132+T132)&gt;=P132,+T132,+(+P132-S132))</f>
        <v>0</v>
      </c>
      <c r="AA132" s="315">
        <f>X132+Y132-Z132</f>
        <v>0</v>
      </c>
      <c r="AB132" s="436"/>
      <c r="AC132" s="436"/>
      <c r="AD132" s="253"/>
      <c r="AE132" s="313">
        <f t="shared" si="17"/>
        <v>0</v>
      </c>
    </row>
    <row r="133" spans="1:31" ht="18.600000000000001" thickBot="1">
      <c r="A133" s="398">
        <v>123</v>
      </c>
      <c r="I133" s="691">
        <v>5400</v>
      </c>
      <c r="J133" s="963" t="s">
        <v>1010</v>
      </c>
      <c r="K133" s="963"/>
      <c r="L133" s="692"/>
      <c r="M133" s="693"/>
      <c r="N133" s="694"/>
      <c r="O133" s="694"/>
      <c r="P133" s="690">
        <f>M133+N133+O133</f>
        <v>0</v>
      </c>
      <c r="Q133" s="243">
        <f t="shared" si="15"/>
        <v>0</v>
      </c>
      <c r="R133" s="244"/>
      <c r="S133" s="430"/>
      <c r="T133" s="431"/>
      <c r="U133" s="327">
        <f t="shared" si="18"/>
        <v>0</v>
      </c>
      <c r="V133" s="424">
        <f>S133+T133-U133</f>
        <v>0</v>
      </c>
      <c r="W133" s="244"/>
      <c r="X133" s="430"/>
      <c r="Y133" s="431"/>
      <c r="Z133" s="429">
        <f>+IF(+(S133+T133)&gt;=P133,+T133,+(+P133-S133))</f>
        <v>0</v>
      </c>
      <c r="AA133" s="315">
        <f>X133+Y133-Z133</f>
        <v>0</v>
      </c>
      <c r="AB133" s="431"/>
      <c r="AC133" s="431"/>
      <c r="AD133" s="253"/>
      <c r="AE133" s="313">
        <f t="shared" si="17"/>
        <v>0</v>
      </c>
    </row>
    <row r="134" spans="1:31" ht="18.600000000000001" thickBot="1">
      <c r="A134" s="398">
        <v>124</v>
      </c>
      <c r="I134" s="684">
        <v>5500</v>
      </c>
      <c r="J134" s="948" t="s">
        <v>1011</v>
      </c>
      <c r="K134" s="948"/>
      <c r="L134" s="685"/>
      <c r="M134" s="686">
        <f>SUM(M135:M138)</f>
        <v>0</v>
      </c>
      <c r="N134" s="687">
        <f>SUM(N135:N138)</f>
        <v>0</v>
      </c>
      <c r="O134" s="687">
        <f>SUM(O135:O138)</f>
        <v>0</v>
      </c>
      <c r="P134" s="687">
        <f>SUM(P135:P138)</f>
        <v>0</v>
      </c>
      <c r="Q134" s="243">
        <f t="shared" si="15"/>
        <v>0</v>
      </c>
      <c r="R134" s="244"/>
      <c r="S134" s="316">
        <f>SUM(S135:S138)</f>
        <v>0</v>
      </c>
      <c r="T134" s="317">
        <f>SUM(T135:T138)</f>
        <v>0</v>
      </c>
      <c r="U134" s="425">
        <f>SUM(U135:U138)</f>
        <v>0</v>
      </c>
      <c r="V134" s="426">
        <f>SUM(V135:V138)</f>
        <v>0</v>
      </c>
      <c r="W134" s="244"/>
      <c r="X134" s="316">
        <f t="shared" ref="X134:AD134" si="35">SUM(X135:X138)</f>
        <v>0</v>
      </c>
      <c r="Y134" s="317">
        <f t="shared" si="35"/>
        <v>0</v>
      </c>
      <c r="Z134" s="317">
        <f t="shared" si="35"/>
        <v>0</v>
      </c>
      <c r="AA134" s="317">
        <f t="shared" si="35"/>
        <v>0</v>
      </c>
      <c r="AB134" s="317">
        <f t="shared" si="35"/>
        <v>0</v>
      </c>
      <c r="AC134" s="317">
        <f t="shared" si="35"/>
        <v>0</v>
      </c>
      <c r="AD134" s="426">
        <f t="shared" si="35"/>
        <v>0</v>
      </c>
      <c r="AE134" s="313">
        <f t="shared" si="17"/>
        <v>0</v>
      </c>
    </row>
    <row r="135" spans="1:31" ht="33.75" customHeight="1" thickBot="1">
      <c r="A135" s="398">
        <v>125</v>
      </c>
      <c r="I135" s="173"/>
      <c r="J135" s="144">
        <v>5501</v>
      </c>
      <c r="K135" s="163" t="s">
        <v>1012</v>
      </c>
      <c r="L135" s="702"/>
      <c r="M135" s="449"/>
      <c r="N135" s="245"/>
      <c r="O135" s="245"/>
      <c r="P135" s="476">
        <f>M135+N135+O135</f>
        <v>0</v>
      </c>
      <c r="Q135" s="243" t="str">
        <f t="shared" si="15"/>
        <v/>
      </c>
      <c r="R135" s="244"/>
      <c r="S135" s="423"/>
      <c r="T135" s="252"/>
      <c r="U135" s="315">
        <f t="shared" si="18"/>
        <v>0</v>
      </c>
      <c r="V135" s="424">
        <f>S135+T135-U135</f>
        <v>0</v>
      </c>
      <c r="W135" s="244"/>
      <c r="X135" s="423"/>
      <c r="Y135" s="252"/>
      <c r="Z135" s="429">
        <f>+IF(+(S135+T135)&gt;=P135,+T135,+(+P135-S135))</f>
        <v>0</v>
      </c>
      <c r="AA135" s="315">
        <f>X135+Y135-Z135</f>
        <v>0</v>
      </c>
      <c r="AB135" s="252"/>
      <c r="AC135" s="252"/>
      <c r="AD135" s="253"/>
      <c r="AE135" s="313">
        <f t="shared" si="17"/>
        <v>0</v>
      </c>
    </row>
    <row r="136" spans="1:31" ht="20.25" customHeight="1" thickBot="1">
      <c r="A136" s="398">
        <v>126</v>
      </c>
      <c r="I136" s="173"/>
      <c r="J136" s="137">
        <v>5502</v>
      </c>
      <c r="K136" s="145" t="s">
        <v>1013</v>
      </c>
      <c r="L136" s="702"/>
      <c r="M136" s="449"/>
      <c r="N136" s="245"/>
      <c r="O136" s="245"/>
      <c r="P136" s="476">
        <f>M136+N136+O136</f>
        <v>0</v>
      </c>
      <c r="Q136" s="243" t="str">
        <f t="shared" si="15"/>
        <v/>
      </c>
      <c r="R136" s="244"/>
      <c r="S136" s="423"/>
      <c r="T136" s="252"/>
      <c r="U136" s="315">
        <f t="shared" si="18"/>
        <v>0</v>
      </c>
      <c r="V136" s="424">
        <f>S136+T136-U136</f>
        <v>0</v>
      </c>
      <c r="W136" s="244"/>
      <c r="X136" s="423"/>
      <c r="Y136" s="252"/>
      <c r="Z136" s="429">
        <f>+IF(+(S136+T136)&gt;=P136,+T136,+(+P136-S136))</f>
        <v>0</v>
      </c>
      <c r="AA136" s="315">
        <f>X136+Y136-Z136</f>
        <v>0</v>
      </c>
      <c r="AB136" s="252"/>
      <c r="AC136" s="252"/>
      <c r="AD136" s="253"/>
      <c r="AE136" s="313">
        <f t="shared" si="17"/>
        <v>0</v>
      </c>
    </row>
    <row r="137" spans="1:31" ht="30.75" customHeight="1" thickBot="1">
      <c r="A137" s="398">
        <v>127</v>
      </c>
      <c r="I137" s="173"/>
      <c r="J137" s="137">
        <v>5503</v>
      </c>
      <c r="K137" s="139" t="s">
        <v>1014</v>
      </c>
      <c r="L137" s="702"/>
      <c r="M137" s="449"/>
      <c r="N137" s="245"/>
      <c r="O137" s="245"/>
      <c r="P137" s="476">
        <f>M137+N137+O137</f>
        <v>0</v>
      </c>
      <c r="Q137" s="243" t="str">
        <f t="shared" si="15"/>
        <v/>
      </c>
      <c r="R137" s="244"/>
      <c r="S137" s="423"/>
      <c r="T137" s="252"/>
      <c r="U137" s="315">
        <f t="shared" si="18"/>
        <v>0</v>
      </c>
      <c r="V137" s="424">
        <f>S137+T137-U137</f>
        <v>0</v>
      </c>
      <c r="W137" s="244"/>
      <c r="X137" s="423"/>
      <c r="Y137" s="252"/>
      <c r="Z137" s="429">
        <f>+IF(+(S137+T137)&gt;=P137,+T137,+(+P137-S137))</f>
        <v>0</v>
      </c>
      <c r="AA137" s="315">
        <f>X137+Y137-Z137</f>
        <v>0</v>
      </c>
      <c r="AB137" s="252"/>
      <c r="AC137" s="252"/>
      <c r="AD137" s="253"/>
      <c r="AE137" s="313">
        <f t="shared" si="17"/>
        <v>0</v>
      </c>
    </row>
    <row r="138" spans="1:31" ht="18.600000000000001" thickBot="1">
      <c r="A138" s="398">
        <v>128</v>
      </c>
      <c r="I138" s="173"/>
      <c r="J138" s="137">
        <v>5504</v>
      </c>
      <c r="K138" s="145" t="s">
        <v>1015</v>
      </c>
      <c r="L138" s="702"/>
      <c r="M138" s="449"/>
      <c r="N138" s="245"/>
      <c r="O138" s="245"/>
      <c r="P138" s="476">
        <f>M138+N138+O138</f>
        <v>0</v>
      </c>
      <c r="Q138" s="243" t="str">
        <f t="shared" si="15"/>
        <v/>
      </c>
      <c r="R138" s="244"/>
      <c r="S138" s="423"/>
      <c r="T138" s="252"/>
      <c r="U138" s="315">
        <f t="shared" si="18"/>
        <v>0</v>
      </c>
      <c r="V138" s="424">
        <f>S138+T138-U138</f>
        <v>0</v>
      </c>
      <c r="W138" s="244"/>
      <c r="X138" s="423"/>
      <c r="Y138" s="252"/>
      <c r="Z138" s="429">
        <f>+IF(+(S138+T138)&gt;=P138,+T138,+(+P138-S138))</f>
        <v>0</v>
      </c>
      <c r="AA138" s="315">
        <f>X138+Y138-Z138</f>
        <v>0</v>
      </c>
      <c r="AB138" s="252"/>
      <c r="AC138" s="252"/>
      <c r="AD138" s="253"/>
      <c r="AE138" s="313">
        <f t="shared" si="17"/>
        <v>0</v>
      </c>
    </row>
    <row r="139" spans="1:31" ht="18.600000000000001" thickBot="1">
      <c r="A139" s="398">
        <v>129</v>
      </c>
      <c r="I139" s="684">
        <v>5700</v>
      </c>
      <c r="J139" s="964" t="s">
        <v>1016</v>
      </c>
      <c r="K139" s="965"/>
      <c r="L139" s="692"/>
      <c r="M139" s="671">
        <v>0</v>
      </c>
      <c r="N139" s="671">
        <v>0</v>
      </c>
      <c r="O139" s="671">
        <v>0</v>
      </c>
      <c r="P139" s="696">
        <f>SUM(P140:P142)</f>
        <v>0</v>
      </c>
      <c r="Q139" s="243">
        <f t="shared" si="15"/>
        <v>0</v>
      </c>
      <c r="R139" s="244"/>
      <c r="S139" s="326">
        <f>SUM(S140:S142)</f>
        <v>0</v>
      </c>
      <c r="T139" s="327">
        <f>SUM(T140:T142)</f>
        <v>0</v>
      </c>
      <c r="U139" s="432">
        <f>SUM(U140:U141)</f>
        <v>0</v>
      </c>
      <c r="V139" s="433">
        <f>SUM(V140:V142)</f>
        <v>0</v>
      </c>
      <c r="W139" s="244"/>
      <c r="X139" s="326">
        <f>SUM(X140:X142)</f>
        <v>0</v>
      </c>
      <c r="Y139" s="327">
        <f>SUM(Y140:Y142)</f>
        <v>0</v>
      </c>
      <c r="Z139" s="327">
        <f>SUM(Z140:Z142)</f>
        <v>0</v>
      </c>
      <c r="AA139" s="327">
        <f>SUM(AA140:AA142)</f>
        <v>0</v>
      </c>
      <c r="AB139" s="327">
        <f>SUM(AB140:AB142)</f>
        <v>0</v>
      </c>
      <c r="AC139" s="327">
        <f>SUM(AC140:AC141)</f>
        <v>0</v>
      </c>
      <c r="AD139" s="433">
        <f>SUM(AD140:AD142)</f>
        <v>0</v>
      </c>
      <c r="AE139" s="313">
        <f t="shared" si="17"/>
        <v>0</v>
      </c>
    </row>
    <row r="140" spans="1:31" ht="18.600000000000001" thickBot="1">
      <c r="A140" s="398">
        <v>130</v>
      </c>
      <c r="I140" s="175"/>
      <c r="J140" s="176">
        <v>5701</v>
      </c>
      <c r="K140" s="177" t="s">
        <v>1017</v>
      </c>
      <c r="L140" s="703"/>
      <c r="M140" s="592">
        <v>0</v>
      </c>
      <c r="N140" s="592">
        <v>0</v>
      </c>
      <c r="O140" s="592">
        <v>0</v>
      </c>
      <c r="P140" s="476">
        <f>M140+N140+O140</f>
        <v>0</v>
      </c>
      <c r="Q140" s="243" t="str">
        <f t="shared" si="15"/>
        <v/>
      </c>
      <c r="R140" s="244"/>
      <c r="S140" s="435"/>
      <c r="T140" s="436"/>
      <c r="U140" s="330">
        <f t="shared" si="18"/>
        <v>0</v>
      </c>
      <c r="V140" s="424">
        <f>S140+T140-U140</f>
        <v>0</v>
      </c>
      <c r="W140" s="244"/>
      <c r="X140" s="435"/>
      <c r="Y140" s="436"/>
      <c r="Z140" s="429">
        <f>+IF(+(S140+T140)&gt;=P140,+T140,+(+P140-S140))</f>
        <v>0</v>
      </c>
      <c r="AA140" s="315">
        <f>X140+Y140-Z140</f>
        <v>0</v>
      </c>
      <c r="AB140" s="436"/>
      <c r="AC140" s="436"/>
      <c r="AD140" s="253"/>
      <c r="AE140" s="313">
        <f t="shared" si="17"/>
        <v>0</v>
      </c>
    </row>
    <row r="141" spans="1:31" ht="18.600000000000001" thickBot="1">
      <c r="A141" s="398">
        <v>131</v>
      </c>
      <c r="I141" s="175"/>
      <c r="J141" s="180">
        <v>5702</v>
      </c>
      <c r="K141" s="181" t="s">
        <v>1018</v>
      </c>
      <c r="L141" s="703"/>
      <c r="M141" s="592">
        <v>0</v>
      </c>
      <c r="N141" s="592">
        <v>0</v>
      </c>
      <c r="O141" s="592">
        <v>0</v>
      </c>
      <c r="P141" s="476">
        <f>M141+N141+O141</f>
        <v>0</v>
      </c>
      <c r="Q141" s="243" t="str">
        <f t="shared" si="15"/>
        <v/>
      </c>
      <c r="R141" s="244"/>
      <c r="S141" s="435"/>
      <c r="T141" s="436"/>
      <c r="U141" s="330">
        <f t="shared" si="18"/>
        <v>0</v>
      </c>
      <c r="V141" s="424">
        <f>S141+T141-U141</f>
        <v>0</v>
      </c>
      <c r="W141" s="244"/>
      <c r="X141" s="435"/>
      <c r="Y141" s="436"/>
      <c r="Z141" s="429">
        <f>+IF(+(S141+T141)&gt;=P141,+T141,+(+P141-S141))</f>
        <v>0</v>
      </c>
      <c r="AA141" s="315">
        <f>X141+Y141-Z141</f>
        <v>0</v>
      </c>
      <c r="AB141" s="436"/>
      <c r="AC141" s="436"/>
      <c r="AD141" s="253"/>
      <c r="AE141" s="313">
        <f t="shared" si="17"/>
        <v>0</v>
      </c>
    </row>
    <row r="142" spans="1:31" ht="18.600000000000001" thickBot="1">
      <c r="A142" s="398">
        <v>132</v>
      </c>
      <c r="I142" s="136"/>
      <c r="J142" s="182">
        <v>4071</v>
      </c>
      <c r="K142" s="464" t="s">
        <v>1019</v>
      </c>
      <c r="L142" s="702"/>
      <c r="M142" s="592">
        <v>0</v>
      </c>
      <c r="N142" s="592">
        <v>0</v>
      </c>
      <c r="O142" s="592">
        <v>0</v>
      </c>
      <c r="P142" s="476">
        <f>M142+N142+O142</f>
        <v>0</v>
      </c>
      <c r="Q142" s="243" t="str">
        <f t="shared" si="15"/>
        <v/>
      </c>
      <c r="R142" s="244"/>
      <c r="S142" s="711"/>
      <c r="T142" s="665"/>
      <c r="U142" s="665"/>
      <c r="V142" s="712"/>
      <c r="W142" s="244"/>
      <c r="X142" s="661"/>
      <c r="Y142" s="665"/>
      <c r="Z142" s="665"/>
      <c r="AA142" s="665"/>
      <c r="AB142" s="665"/>
      <c r="AC142" s="665"/>
      <c r="AD142" s="709"/>
      <c r="AE142" s="313">
        <f t="shared" si="17"/>
        <v>0</v>
      </c>
    </row>
    <row r="143" spans="1:31" ht="15.6">
      <c r="A143" s="398">
        <v>133</v>
      </c>
      <c r="I143" s="173"/>
      <c r="J143" s="183"/>
      <c r="K143" s="334"/>
      <c r="L143" s="704"/>
      <c r="M143" s="248"/>
      <c r="N143" s="248"/>
      <c r="O143" s="248"/>
      <c r="P143" s="249"/>
      <c r="Q143" s="243" t="str">
        <f t="shared" si="15"/>
        <v/>
      </c>
      <c r="R143" s="244"/>
      <c r="S143" s="437"/>
      <c r="T143" s="438"/>
      <c r="U143" s="323"/>
      <c r="V143" s="324"/>
      <c r="W143" s="244"/>
      <c r="X143" s="437"/>
      <c r="Y143" s="438"/>
      <c r="Z143" s="323"/>
      <c r="AA143" s="323"/>
      <c r="AB143" s="438"/>
      <c r="AC143" s="323"/>
      <c r="AD143" s="324"/>
      <c r="AE143" s="324"/>
    </row>
    <row r="144" spans="1:31" ht="18.600000000000001" thickBot="1">
      <c r="A144" s="398">
        <v>134</v>
      </c>
      <c r="I144" s="697">
        <v>98</v>
      </c>
      <c r="J144" s="945" t="s">
        <v>1020</v>
      </c>
      <c r="K144" s="946"/>
      <c r="L144" s="685"/>
      <c r="M144" s="688"/>
      <c r="N144" s="689"/>
      <c r="O144" s="689"/>
      <c r="P144" s="690">
        <f>M144+N144+O144</f>
        <v>0</v>
      </c>
      <c r="Q144" s="243">
        <f t="shared" si="15"/>
        <v>0</v>
      </c>
      <c r="R144" s="244"/>
      <c r="S144" s="428"/>
      <c r="T144" s="254"/>
      <c r="U144" s="317">
        <f t="shared" si="18"/>
        <v>0</v>
      </c>
      <c r="V144" s="424">
        <f>S144+T144-U144</f>
        <v>0</v>
      </c>
      <c r="W144" s="244"/>
      <c r="X144" s="428"/>
      <c r="Y144" s="254"/>
      <c r="Z144" s="429">
        <f>+IF(+(S144+T144)&gt;=P144,+T144,+(+P144-S144))</f>
        <v>0</v>
      </c>
      <c r="AA144" s="315">
        <f>X144+Y144-Z144</f>
        <v>0</v>
      </c>
      <c r="AB144" s="254"/>
      <c r="AC144" s="254"/>
      <c r="AD144" s="253"/>
      <c r="AE144" s="313">
        <f t="shared" si="17"/>
        <v>0</v>
      </c>
    </row>
    <row r="145" spans="1:31" ht="16.2">
      <c r="A145" s="398">
        <v>135</v>
      </c>
      <c r="I145" s="184"/>
      <c r="J145" s="335" t="s">
        <v>1021</v>
      </c>
      <c r="K145" s="336"/>
      <c r="L145" s="395"/>
      <c r="M145" s="395"/>
      <c r="N145" s="395"/>
      <c r="O145" s="395"/>
      <c r="P145" s="337"/>
      <c r="Q145" s="243" t="str">
        <f t="shared" si="15"/>
        <v/>
      </c>
      <c r="R145" s="244"/>
      <c r="S145" s="338"/>
      <c r="T145" s="339"/>
      <c r="U145" s="339"/>
      <c r="V145" s="340"/>
      <c r="W145" s="244"/>
      <c r="X145" s="338"/>
      <c r="Y145" s="339"/>
      <c r="Z145" s="339"/>
      <c r="AA145" s="339"/>
      <c r="AB145" s="339"/>
      <c r="AC145" s="339"/>
      <c r="AD145" s="340"/>
      <c r="AE145" s="340"/>
    </row>
    <row r="146" spans="1:31" ht="18.75" customHeight="1">
      <c r="A146" s="398">
        <v>136</v>
      </c>
      <c r="I146" s="184"/>
      <c r="J146" s="341" t="s">
        <v>1022</v>
      </c>
      <c r="K146" s="334"/>
      <c r="L146" s="384"/>
      <c r="M146" s="384"/>
      <c r="N146" s="384"/>
      <c r="O146" s="384"/>
      <c r="P146" s="307"/>
      <c r="Q146" s="243" t="str">
        <f t="shared" si="15"/>
        <v/>
      </c>
      <c r="R146" s="244"/>
      <c r="S146" s="342"/>
      <c r="T146" s="343"/>
      <c r="U146" s="343"/>
      <c r="V146" s="344"/>
      <c r="W146" s="244"/>
      <c r="X146" s="342"/>
      <c r="Y146" s="343"/>
      <c r="Z146" s="343"/>
      <c r="AA146" s="343"/>
      <c r="AB146" s="343"/>
      <c r="AC146" s="343"/>
      <c r="AD146" s="344"/>
      <c r="AE146" s="344"/>
    </row>
    <row r="147" spans="1:31" ht="51" customHeight="1" thickBot="1">
      <c r="I147" s="185"/>
      <c r="J147" s="345" t="s">
        <v>1686</v>
      </c>
      <c r="K147" s="346"/>
      <c r="L147" s="396"/>
      <c r="M147" s="396"/>
      <c r="N147" s="396"/>
      <c r="O147" s="396"/>
      <c r="P147" s="309"/>
      <c r="Q147" s="243" t="str">
        <f t="shared" si="15"/>
        <v/>
      </c>
      <c r="R147" s="244"/>
      <c r="S147" s="347"/>
      <c r="T147" s="348"/>
      <c r="U147" s="348"/>
      <c r="V147" s="349"/>
      <c r="W147" s="244"/>
      <c r="X147" s="347"/>
      <c r="Y147" s="348"/>
      <c r="Z147" s="348"/>
      <c r="AA147" s="348"/>
      <c r="AB147" s="348"/>
      <c r="AC147" s="348"/>
      <c r="AD147" s="349"/>
      <c r="AE147" s="349"/>
    </row>
    <row r="148" spans="1:31" ht="18.600000000000001" thickBot="1">
      <c r="I148" s="607"/>
      <c r="J148" s="608" t="s">
        <v>1241</v>
      </c>
      <c r="K148" s="609" t="s">
        <v>1023</v>
      </c>
      <c r="L148" s="698"/>
      <c r="M148" s="698">
        <f>SUM(M30,M33,M39,M47,M48,M66,M70,M76,M79,M80,M81,M82,M86,M95,M101,M102,M103,M104,M111,M115,M116,M117,M118,M121,M122,M130,M133,M134,M139)+M144</f>
        <v>0</v>
      </c>
      <c r="N148" s="698">
        <f>SUM(N30,N33,N39,N47,N48,N66,N70,N76,N79,N80,N81,N82,N86,N95,N101,N102,N103,N104,N111,N115,N116,N117,N118,N121,N122,N130,N133,N134,N139)+N144</f>
        <v>0</v>
      </c>
      <c r="O148" s="698">
        <f>SUM(O30,O33,O39,O47,O48,O66,O70,O76,O79,O80,O81,O82,O86,O95,O101,O102,O103,O104,O111,O115,O116,O117,O118,O121,O122,O130,O133,O134,O139)+O144</f>
        <v>0</v>
      </c>
      <c r="P148" s="698">
        <f>SUM(P30,P33,P39,P47,P48,P66,P70,P76,P79,P80,P81,P82,P86,P95,P101,P102,P103,P104,P111,P115,P116,P117,P118,P121,P122,P130,P133,P134,P139)+P144</f>
        <v>0</v>
      </c>
      <c r="Q148" s="243" t="str">
        <f t="shared" si="15"/>
        <v/>
      </c>
      <c r="R148" s="439" t="str">
        <f>LEFT(J27,1)</f>
        <v>0</v>
      </c>
      <c r="S148" s="276">
        <f>SUM(S30,S33,S39,S47,S48,S66,S70,S76,S79,S80,S81,S82,S86,S95,S101,S102,S103,S104,S111,S115,S116,S117,S118,S121,S122,S130,S133,S134,S139)+S144</f>
        <v>0</v>
      </c>
      <c r="T148" s="276">
        <f>SUM(T30,T33,T39,T47,T48,T66,T70,T76,T79,T80,T81,T82,T86,T95,T101,T102,T103,T104,T111,T115,T116,T117,T118,T121,T122,T130,T133,T134,T139)+T144</f>
        <v>0</v>
      </c>
      <c r="U148" s="276">
        <f>SUM(U30,U33,U39,U47,U48,U66,U70,U76,U79,U80,U81,U82,U86,U95,U101,U102,U103,U104,U111,U115,U116,U117,U118,U121,U122,U130,U133,U134,U139)+U144</f>
        <v>0</v>
      </c>
      <c r="V148" s="276">
        <f>SUM(V30,V33,V39,V47,V48,V66,V70,V76,V79,V80,V81,V82,V86,V95,V101,V102,V103,V104,V111,V115,V116,V117,V118,V121,V122,V130,V133,V134,V139)+V144</f>
        <v>0</v>
      </c>
      <c r="W148" s="222"/>
      <c r="X148" s="276">
        <f t="shared" ref="X148:AD148" si="36">SUM(X30,X33,X39,X47,X48,X66,X70,X76,X79,X80,X81,X82,X86,X95,X101,X102,X103,X104,X111,X115,X116,X117,X118,X121,X122,X130,X133,X134,X139)+X144</f>
        <v>0</v>
      </c>
      <c r="Y148" s="276">
        <f t="shared" si="36"/>
        <v>0</v>
      </c>
      <c r="Z148" s="276">
        <f t="shared" si="36"/>
        <v>0</v>
      </c>
      <c r="AA148" s="276">
        <f t="shared" si="36"/>
        <v>0</v>
      </c>
      <c r="AB148" s="276">
        <f t="shared" si="36"/>
        <v>0</v>
      </c>
      <c r="AC148" s="276">
        <f t="shared" si="36"/>
        <v>0</v>
      </c>
      <c r="AD148" s="276">
        <f t="shared" si="36"/>
        <v>0</v>
      </c>
      <c r="AE148" s="313">
        <f>AA148-AB148-AC148-AD148</f>
        <v>0</v>
      </c>
    </row>
    <row r="149" spans="1:31" ht="15.6">
      <c r="I149" s="554" t="s">
        <v>32</v>
      </c>
      <c r="J149" s="186"/>
      <c r="K149" s="216"/>
      <c r="L149" s="215"/>
      <c r="M149" s="215"/>
      <c r="N149" s="215"/>
      <c r="O149" s="215"/>
      <c r="P149" s="219"/>
      <c r="Q149" s="221" t="str">
        <f>Q148</f>
        <v/>
      </c>
      <c r="R149" s="222"/>
      <c r="S149" s="215"/>
      <c r="T149" s="215"/>
      <c r="U149" s="219"/>
      <c r="V149" s="219"/>
      <c r="X149" s="215"/>
      <c r="Y149" s="215"/>
      <c r="Z149" s="219"/>
      <c r="AA149" s="219"/>
      <c r="AB149" s="215"/>
      <c r="AC149" s="219"/>
      <c r="AD149" s="219"/>
    </row>
    <row r="150" spans="1:31" ht="15.6">
      <c r="I150" s="392"/>
      <c r="J150" s="392"/>
      <c r="K150" s="393"/>
      <c r="L150" s="392"/>
      <c r="M150" s="392"/>
      <c r="N150" s="392"/>
      <c r="O150" s="392"/>
      <c r="P150" s="394"/>
      <c r="Q150" s="221" t="str">
        <f>Q148</f>
        <v/>
      </c>
      <c r="R150" s="222"/>
      <c r="S150" s="392"/>
      <c r="T150" s="392"/>
      <c r="U150" s="394"/>
      <c r="V150" s="394"/>
      <c r="W150" s="394"/>
      <c r="X150" s="392"/>
      <c r="Y150" s="392"/>
      <c r="Z150" s="394"/>
      <c r="AA150" s="394"/>
      <c r="AB150" s="392"/>
      <c r="AC150" s="394"/>
      <c r="AD150" s="394"/>
      <c r="AE150" s="394"/>
    </row>
    <row r="151" spans="1:31" ht="18.75" customHeight="1">
      <c r="I151" s="402"/>
      <c r="J151" s="402"/>
      <c r="K151" s="402"/>
      <c r="L151" s="402"/>
      <c r="M151" s="402"/>
      <c r="N151" s="402"/>
      <c r="O151" s="402"/>
      <c r="P151" s="484"/>
      <c r="Q151" s="440" t="str">
        <f>(IF(L148&lt;&gt;0,$G$2,IF(P148&lt;&gt;0,$G$2,"")))</f>
        <v/>
      </c>
    </row>
    <row r="152" spans="1:31" ht="18.75" customHeight="1">
      <c r="I152" s="402"/>
      <c r="J152" s="402"/>
      <c r="K152" s="474"/>
      <c r="L152" s="402"/>
      <c r="M152" s="402"/>
      <c r="N152" s="402"/>
      <c r="O152" s="402"/>
      <c r="P152" s="484"/>
      <c r="Q152" s="440" t="str">
        <f>(IF(L149&lt;&gt;0,$G$2,IF(P149&lt;&gt;0,$G$2,"")))</f>
        <v/>
      </c>
    </row>
    <row r="153" spans="1:31" ht="18">
      <c r="I153" s="402"/>
      <c r="J153" s="402"/>
      <c r="K153" s="402"/>
      <c r="L153" s="402"/>
      <c r="M153" s="402"/>
      <c r="N153" s="402"/>
      <c r="O153" s="402"/>
      <c r="P153" s="484"/>
      <c r="Q153" s="440" t="str">
        <f>(IF(L148&lt;&gt;0,$G$2,IF(P148&lt;&gt;0,$G$2,"")))</f>
        <v/>
      </c>
    </row>
    <row r="154" spans="1:31" ht="18">
      <c r="I154" s="402"/>
      <c r="J154" s="402"/>
      <c r="K154" s="402"/>
      <c r="L154" s="402"/>
      <c r="M154" s="402"/>
      <c r="N154" s="402"/>
      <c r="O154" s="402"/>
      <c r="P154" s="484"/>
      <c r="Q154" s="440" t="str">
        <f>(IF(L148&lt;&gt;0,$G$2,IF(P148&lt;&gt;0,$G$2,"")))</f>
        <v/>
      </c>
    </row>
    <row r="155" spans="1:31" ht="18">
      <c r="I155" s="402"/>
      <c r="J155" s="402"/>
      <c r="K155" s="402"/>
      <c r="L155" s="402"/>
      <c r="M155" s="402"/>
      <c r="N155" s="402"/>
      <c r="O155" s="402"/>
      <c r="P155" s="484"/>
      <c r="Q155" s="440" t="str">
        <f>(IF(L148&lt;&gt;0,$G$2,IF(P148&lt;&gt;0,$G$2,"")))</f>
        <v/>
      </c>
    </row>
    <row r="156" spans="1:31" ht="18">
      <c r="I156" s="402"/>
      <c r="J156" s="402"/>
      <c r="K156" s="402"/>
      <c r="L156" s="402"/>
      <c r="M156" s="402"/>
      <c r="N156" s="402"/>
      <c r="O156" s="402"/>
      <c r="P156" s="484"/>
      <c r="Q156" s="440" t="str">
        <f>(IF(L148&lt;&gt;0,$G$2,IF(P148&lt;&gt;0,$G$2,"")))</f>
        <v/>
      </c>
    </row>
    <row r="157" spans="1:31" ht="18">
      <c r="I157" s="402"/>
      <c r="J157" s="402"/>
      <c r="K157" s="402"/>
      <c r="L157" s="402"/>
      <c r="M157" s="402"/>
      <c r="N157" s="402"/>
      <c r="O157" s="402"/>
      <c r="P157" s="484"/>
      <c r="Q157" s="440" t="str">
        <f>(IF(L148&lt;&gt;0,$G$2,IF(P148&lt;&gt;0,$G$2,"")))</f>
        <v/>
      </c>
    </row>
    <row r="158" spans="1:31">
      <c r="I158" s="402"/>
      <c r="J158" s="402"/>
      <c r="K158" s="402"/>
      <c r="L158" s="402"/>
      <c r="M158" s="402"/>
      <c r="N158" s="402"/>
      <c r="O158" s="402"/>
      <c r="P158" s="484"/>
    </row>
    <row r="159" spans="1:31">
      <c r="I159" s="402"/>
      <c r="J159" s="402"/>
      <c r="K159" s="402"/>
      <c r="L159" s="402"/>
      <c r="M159" s="402"/>
      <c r="N159" s="402"/>
      <c r="O159" s="402"/>
      <c r="P159" s="484"/>
    </row>
    <row r="160" spans="1:31">
      <c r="I160" s="402"/>
      <c r="J160" s="402"/>
      <c r="K160" s="402"/>
      <c r="L160" s="402"/>
      <c r="M160" s="402"/>
      <c r="N160" s="402"/>
      <c r="O160" s="402"/>
      <c r="P160" s="484"/>
    </row>
    <row r="161" spans="9:16">
      <c r="I161" s="402"/>
      <c r="J161" s="402"/>
      <c r="K161" s="402"/>
      <c r="L161" s="402"/>
      <c r="M161" s="402"/>
      <c r="N161" s="402"/>
      <c r="O161" s="402"/>
      <c r="P161" s="484"/>
    </row>
    <row r="162" spans="9:16">
      <c r="I162" s="402"/>
      <c r="J162" s="402"/>
      <c r="K162" s="402"/>
      <c r="L162" s="402"/>
      <c r="M162" s="402"/>
      <c r="N162" s="402"/>
      <c r="O162" s="402"/>
      <c r="P162" s="484"/>
    </row>
    <row r="163" spans="9:16">
      <c r="I163" s="402"/>
      <c r="J163" s="402"/>
      <c r="K163" s="402"/>
      <c r="L163" s="402"/>
      <c r="M163" s="402"/>
      <c r="N163" s="402"/>
      <c r="O163" s="402"/>
      <c r="P163" s="484"/>
    </row>
    <row r="164" spans="9:16">
      <c r="I164" s="402"/>
      <c r="J164" s="402"/>
      <c r="K164" s="402"/>
      <c r="L164" s="402"/>
      <c r="M164" s="402"/>
      <c r="N164" s="402"/>
      <c r="O164" s="402"/>
      <c r="P164" s="484"/>
    </row>
    <row r="165" spans="9:16">
      <c r="I165" s="402"/>
      <c r="J165" s="402"/>
      <c r="K165" s="402"/>
      <c r="L165" s="402"/>
      <c r="M165" s="402"/>
      <c r="N165" s="402"/>
      <c r="O165" s="402"/>
      <c r="P165" s="484"/>
    </row>
    <row r="166" spans="9:16">
      <c r="I166" s="402"/>
      <c r="J166" s="402"/>
      <c r="K166" s="402"/>
      <c r="L166" s="402"/>
      <c r="M166" s="402"/>
      <c r="N166" s="402"/>
      <c r="O166" s="402"/>
      <c r="P166" s="484"/>
    </row>
    <row r="167" spans="9:16">
      <c r="I167" s="402"/>
      <c r="J167" s="402"/>
      <c r="K167" s="402"/>
      <c r="L167" s="402"/>
      <c r="M167" s="402"/>
      <c r="N167" s="402"/>
      <c r="O167" s="402"/>
      <c r="P167" s="484"/>
    </row>
    <row r="168" spans="9:16">
      <c r="I168" s="402"/>
      <c r="J168" s="402"/>
      <c r="K168" s="402"/>
      <c r="L168" s="402"/>
      <c r="M168" s="402"/>
      <c r="N168" s="402"/>
      <c r="O168" s="402"/>
      <c r="P168" s="484"/>
    </row>
    <row r="169" spans="9:16">
      <c r="I169" s="402"/>
      <c r="J169" s="402"/>
      <c r="K169" s="402"/>
      <c r="L169" s="402"/>
      <c r="M169" s="402"/>
      <c r="N169" s="402"/>
      <c r="O169" s="402"/>
      <c r="P169" s="484"/>
    </row>
    <row r="170" spans="9:16">
      <c r="I170" s="402"/>
      <c r="J170" s="402"/>
      <c r="K170" s="402"/>
      <c r="L170" s="402"/>
      <c r="M170" s="402"/>
      <c r="N170" s="402"/>
      <c r="O170" s="402"/>
      <c r="P170" s="484"/>
    </row>
    <row r="171" spans="9:16">
      <c r="I171" s="402"/>
      <c r="J171" s="402"/>
      <c r="K171" s="402"/>
      <c r="L171" s="402"/>
      <c r="M171" s="402"/>
      <c r="N171" s="402"/>
      <c r="O171" s="402"/>
      <c r="P171" s="484"/>
    </row>
    <row r="172" spans="9:16">
      <c r="I172" s="402"/>
      <c r="J172" s="402"/>
      <c r="K172" s="402"/>
      <c r="L172" s="402"/>
      <c r="M172" s="402"/>
      <c r="N172" s="402"/>
      <c r="O172" s="402"/>
      <c r="P172" s="484"/>
    </row>
    <row r="173" spans="9:16">
      <c r="I173" s="402"/>
      <c r="J173" s="402"/>
      <c r="K173" s="402"/>
      <c r="L173" s="402"/>
      <c r="M173" s="402"/>
      <c r="N173" s="402"/>
      <c r="O173" s="402"/>
      <c r="P173" s="484"/>
    </row>
    <row r="174" spans="9:16">
      <c r="I174" s="402"/>
      <c r="J174" s="402"/>
      <c r="K174" s="402"/>
      <c r="L174" s="402"/>
      <c r="M174" s="402"/>
      <c r="N174" s="402"/>
      <c r="O174" s="402"/>
      <c r="P174" s="484"/>
    </row>
    <row r="175" spans="9:16">
      <c r="I175" s="402"/>
      <c r="J175" s="402"/>
      <c r="K175" s="402"/>
      <c r="L175" s="402"/>
      <c r="M175" s="402"/>
      <c r="N175" s="402"/>
      <c r="O175" s="402"/>
      <c r="P175" s="484"/>
    </row>
    <row r="176" spans="9:16">
      <c r="I176" s="402"/>
      <c r="J176" s="402"/>
      <c r="K176" s="402"/>
      <c r="L176" s="402"/>
      <c r="M176" s="402"/>
      <c r="N176" s="402"/>
      <c r="O176" s="402"/>
      <c r="P176" s="484"/>
    </row>
    <row r="177" spans="9:16">
      <c r="I177" s="402"/>
      <c r="J177" s="402"/>
      <c r="K177" s="402"/>
      <c r="L177" s="402"/>
      <c r="M177" s="402"/>
      <c r="N177" s="402"/>
      <c r="O177" s="402"/>
      <c r="P177" s="484"/>
    </row>
    <row r="178" spans="9:16">
      <c r="I178" s="402"/>
      <c r="J178" s="402"/>
      <c r="K178" s="402"/>
      <c r="L178" s="402"/>
      <c r="M178" s="402"/>
      <c r="N178" s="402"/>
      <c r="O178" s="402"/>
      <c r="P178" s="484"/>
    </row>
    <row r="179" spans="9:16">
      <c r="I179" s="402"/>
      <c r="J179" s="402"/>
      <c r="K179" s="402"/>
      <c r="L179" s="402"/>
      <c r="M179" s="402"/>
      <c r="N179" s="402"/>
      <c r="O179" s="402"/>
      <c r="P179" s="484"/>
    </row>
    <row r="180" spans="9:16">
      <c r="I180" s="402"/>
      <c r="J180" s="402"/>
      <c r="K180" s="402"/>
      <c r="L180" s="402"/>
      <c r="M180" s="402"/>
      <c r="N180" s="402"/>
      <c r="O180" s="402"/>
      <c r="P180" s="484"/>
    </row>
    <row r="181" spans="9:16">
      <c r="I181" s="402"/>
      <c r="J181" s="402"/>
      <c r="K181" s="402"/>
      <c r="L181" s="402"/>
      <c r="M181" s="402"/>
      <c r="N181" s="402"/>
      <c r="O181" s="402"/>
      <c r="P181" s="484"/>
    </row>
    <row r="182" spans="9:16">
      <c r="I182" s="402"/>
      <c r="J182" s="402"/>
      <c r="K182" s="402"/>
      <c r="L182" s="402"/>
      <c r="M182" s="402"/>
      <c r="N182" s="402"/>
      <c r="O182" s="402"/>
      <c r="P182" s="484"/>
    </row>
    <row r="183" spans="9:16">
      <c r="I183" s="402"/>
      <c r="J183" s="402"/>
      <c r="K183" s="402"/>
      <c r="L183" s="402"/>
      <c r="M183" s="402"/>
      <c r="N183" s="402"/>
      <c r="O183" s="402"/>
      <c r="P183" s="484"/>
    </row>
    <row r="184" spans="9:16">
      <c r="I184" s="402"/>
      <c r="J184" s="402"/>
      <c r="K184" s="402"/>
      <c r="L184" s="402"/>
      <c r="M184" s="402"/>
      <c r="N184" s="402"/>
      <c r="O184" s="402"/>
      <c r="P184" s="484"/>
    </row>
    <row r="185" spans="9:16">
      <c r="I185" s="402"/>
      <c r="J185" s="402"/>
      <c r="K185" s="402"/>
      <c r="L185" s="402"/>
      <c r="M185" s="402"/>
      <c r="N185" s="402"/>
      <c r="O185" s="402"/>
      <c r="P185" s="484"/>
    </row>
    <row r="186" spans="9:16">
      <c r="I186" s="402"/>
      <c r="J186" s="402"/>
      <c r="K186" s="402"/>
      <c r="L186" s="402"/>
      <c r="M186" s="402"/>
      <c r="N186" s="402"/>
      <c r="O186" s="402"/>
      <c r="P186" s="484"/>
    </row>
    <row r="187" spans="9:16">
      <c r="I187" s="402"/>
      <c r="J187" s="402"/>
      <c r="K187" s="402"/>
      <c r="L187" s="402"/>
      <c r="M187" s="402"/>
      <c r="N187" s="402"/>
      <c r="O187" s="402"/>
      <c r="P187" s="484"/>
    </row>
    <row r="188" spans="9:16">
      <c r="I188" s="402"/>
      <c r="J188" s="402"/>
      <c r="K188" s="402"/>
      <c r="L188" s="402"/>
      <c r="M188" s="402"/>
      <c r="N188" s="402"/>
      <c r="O188" s="402"/>
      <c r="P188" s="484"/>
    </row>
    <row r="189" spans="9:16">
      <c r="I189" s="402"/>
      <c r="J189" s="402"/>
      <c r="K189" s="402"/>
      <c r="L189" s="402"/>
      <c r="M189" s="402"/>
      <c r="N189" s="402"/>
      <c r="O189" s="402"/>
      <c r="P189" s="484"/>
    </row>
    <row r="190" spans="9:16">
      <c r="I190" s="402"/>
      <c r="J190" s="402"/>
      <c r="K190" s="402"/>
      <c r="L190" s="402"/>
      <c r="M190" s="402"/>
      <c r="N190" s="402"/>
      <c r="O190" s="402"/>
      <c r="P190" s="484"/>
    </row>
    <row r="191" spans="9:16">
      <c r="I191" s="402"/>
      <c r="J191" s="402"/>
      <c r="K191" s="402"/>
      <c r="L191" s="402"/>
      <c r="M191" s="402"/>
      <c r="N191" s="402"/>
      <c r="O191" s="402"/>
      <c r="P191" s="484"/>
    </row>
    <row r="192" spans="9:16">
      <c r="I192" s="402"/>
      <c r="J192" s="402"/>
      <c r="K192" s="402"/>
      <c r="L192" s="402"/>
      <c r="M192" s="402"/>
      <c r="N192" s="402"/>
      <c r="O192" s="402"/>
      <c r="P192" s="484"/>
    </row>
    <row r="193" spans="9:16">
      <c r="I193" s="402"/>
      <c r="J193" s="402"/>
      <c r="K193" s="402"/>
      <c r="L193" s="402"/>
      <c r="M193" s="402"/>
      <c r="N193" s="402"/>
      <c r="O193" s="402"/>
      <c r="P193" s="484"/>
    </row>
    <row r="194" spans="9:16">
      <c r="I194" s="402"/>
      <c r="J194" s="402"/>
      <c r="K194" s="402"/>
      <c r="L194" s="402"/>
      <c r="M194" s="402"/>
      <c r="N194" s="402"/>
      <c r="O194" s="402"/>
      <c r="P194" s="484"/>
    </row>
    <row r="195" spans="9:16">
      <c r="I195" s="402"/>
      <c r="J195" s="402"/>
      <c r="K195" s="402"/>
      <c r="L195" s="402"/>
      <c r="M195" s="402"/>
      <c r="N195" s="402"/>
      <c r="O195" s="402"/>
      <c r="P195" s="484"/>
    </row>
    <row r="196" spans="9:16">
      <c r="I196" s="402"/>
      <c r="J196" s="402"/>
      <c r="K196" s="402"/>
      <c r="L196" s="402"/>
      <c r="M196" s="402"/>
      <c r="N196" s="402"/>
      <c r="O196" s="402"/>
      <c r="P196" s="484"/>
    </row>
    <row r="197" spans="9:16">
      <c r="I197" s="402"/>
      <c r="J197" s="402"/>
      <c r="K197" s="402"/>
      <c r="L197" s="402"/>
      <c r="M197" s="402"/>
      <c r="N197" s="402"/>
      <c r="O197" s="402"/>
      <c r="P197" s="484"/>
    </row>
    <row r="198" spans="9:16">
      <c r="I198" s="402"/>
      <c r="J198" s="402"/>
      <c r="K198" s="402"/>
      <c r="L198" s="402"/>
      <c r="M198" s="402"/>
      <c r="N198" s="402"/>
      <c r="O198" s="402"/>
      <c r="P198" s="484"/>
    </row>
    <row r="199" spans="9:16">
      <c r="I199" s="402"/>
      <c r="J199" s="402"/>
      <c r="K199" s="402"/>
      <c r="L199" s="402"/>
      <c r="M199" s="402"/>
      <c r="N199" s="402"/>
      <c r="O199" s="402"/>
      <c r="P199" s="484"/>
    </row>
    <row r="200" spans="9:16">
      <c r="I200" s="402"/>
      <c r="J200" s="402"/>
      <c r="K200" s="402"/>
      <c r="L200" s="402"/>
      <c r="M200" s="402"/>
      <c r="N200" s="402"/>
      <c r="O200" s="402"/>
      <c r="P200" s="484"/>
    </row>
    <row r="201" spans="9:16">
      <c r="I201" s="402"/>
      <c r="J201" s="402"/>
      <c r="K201" s="402"/>
      <c r="L201" s="402"/>
      <c r="M201" s="402"/>
      <c r="N201" s="402"/>
      <c r="O201" s="402"/>
      <c r="P201" s="484"/>
    </row>
    <row r="202" spans="9:16">
      <c r="I202" s="402"/>
      <c r="J202" s="402"/>
      <c r="K202" s="402"/>
      <c r="L202" s="402"/>
      <c r="M202" s="402"/>
      <c r="N202" s="402"/>
      <c r="O202" s="402"/>
      <c r="P202" s="484"/>
    </row>
    <row r="203" spans="9:16">
      <c r="I203" s="402"/>
      <c r="J203" s="402"/>
      <c r="K203" s="402"/>
      <c r="L203" s="402"/>
      <c r="M203" s="402"/>
      <c r="N203" s="402"/>
      <c r="O203" s="402"/>
      <c r="P203" s="484"/>
    </row>
    <row r="204" spans="9:16">
      <c r="I204" s="402"/>
      <c r="J204" s="402"/>
      <c r="K204" s="402"/>
      <c r="L204" s="402"/>
      <c r="M204" s="402"/>
      <c r="N204" s="402"/>
      <c r="O204" s="402"/>
      <c r="P204" s="484"/>
    </row>
    <row r="205" spans="9:16">
      <c r="I205" s="402"/>
      <c r="J205" s="402"/>
      <c r="K205" s="402"/>
      <c r="L205" s="402"/>
      <c r="M205" s="402"/>
      <c r="N205" s="402"/>
      <c r="O205" s="402"/>
      <c r="P205" s="484"/>
    </row>
    <row r="206" spans="9:16">
      <c r="I206" s="402"/>
      <c r="J206" s="402"/>
      <c r="K206" s="402"/>
      <c r="L206" s="402"/>
      <c r="M206" s="402"/>
      <c r="N206" s="402"/>
      <c r="O206" s="402"/>
      <c r="P206" s="484"/>
    </row>
    <row r="207" spans="9:16">
      <c r="I207" s="402"/>
      <c r="J207" s="402"/>
      <c r="K207" s="402"/>
      <c r="L207" s="402"/>
      <c r="M207" s="402"/>
      <c r="N207" s="402"/>
      <c r="O207" s="402"/>
      <c r="P207" s="484"/>
    </row>
    <row r="208" spans="9:16">
      <c r="I208" s="402"/>
      <c r="J208" s="402"/>
      <c r="K208" s="402"/>
      <c r="L208" s="402"/>
      <c r="M208" s="402"/>
      <c r="N208" s="402"/>
      <c r="O208" s="402"/>
      <c r="P208" s="484"/>
    </row>
    <row r="209" spans="9:16">
      <c r="I209" s="402"/>
      <c r="J209" s="402"/>
      <c r="K209" s="402"/>
      <c r="L209" s="402"/>
      <c r="M209" s="402"/>
      <c r="N209" s="402"/>
      <c r="O209" s="402"/>
      <c r="P209" s="484"/>
    </row>
    <row r="210" spans="9:16">
      <c r="I210" s="402"/>
      <c r="J210" s="402"/>
      <c r="K210" s="402"/>
      <c r="L210" s="402"/>
      <c r="M210" s="402"/>
      <c r="N210" s="402"/>
      <c r="O210" s="402"/>
      <c r="P210" s="484"/>
    </row>
    <row r="211" spans="9:16">
      <c r="I211" s="402"/>
      <c r="J211" s="402"/>
      <c r="K211" s="402"/>
      <c r="L211" s="402"/>
      <c r="M211" s="402"/>
      <c r="N211" s="402"/>
      <c r="O211" s="402"/>
      <c r="P211" s="484"/>
    </row>
    <row r="212" spans="9:16">
      <c r="I212" s="402"/>
      <c r="J212" s="402"/>
      <c r="K212" s="402"/>
      <c r="L212" s="402"/>
      <c r="M212" s="402"/>
      <c r="N212" s="402"/>
      <c r="O212" s="402"/>
      <c r="P212" s="484"/>
    </row>
    <row r="213" spans="9:16">
      <c r="I213" s="402"/>
      <c r="J213" s="402"/>
      <c r="K213" s="402"/>
      <c r="L213" s="402"/>
      <c r="M213" s="402"/>
      <c r="N213" s="402"/>
      <c r="O213" s="402"/>
      <c r="P213" s="484"/>
    </row>
    <row r="214" spans="9:16">
      <c r="I214" s="402"/>
      <c r="J214" s="402"/>
      <c r="K214" s="402"/>
      <c r="L214" s="402"/>
      <c r="M214" s="402"/>
      <c r="N214" s="402"/>
      <c r="O214" s="402"/>
      <c r="P214" s="484"/>
    </row>
    <row r="215" spans="9:16">
      <c r="I215" s="402"/>
      <c r="J215" s="402"/>
      <c r="K215" s="402"/>
      <c r="L215" s="402"/>
      <c r="M215" s="402"/>
      <c r="N215" s="402"/>
      <c r="O215" s="402"/>
      <c r="P215" s="484"/>
    </row>
    <row r="216" spans="9:16">
      <c r="I216" s="402"/>
      <c r="J216" s="402"/>
      <c r="K216" s="402"/>
      <c r="L216" s="402"/>
      <c r="M216" s="402"/>
      <c r="N216" s="402"/>
      <c r="O216" s="402"/>
      <c r="P216" s="484"/>
    </row>
    <row r="217" spans="9:16">
      <c r="I217" s="402"/>
      <c r="J217" s="402"/>
      <c r="K217" s="402"/>
      <c r="L217" s="402"/>
      <c r="M217" s="402"/>
      <c r="N217" s="402"/>
      <c r="O217" s="402"/>
      <c r="P217" s="484"/>
    </row>
    <row r="218" spans="9:16">
      <c r="I218" s="402"/>
      <c r="J218" s="402"/>
      <c r="K218" s="402"/>
      <c r="L218" s="402"/>
      <c r="M218" s="402"/>
      <c r="N218" s="402"/>
      <c r="O218" s="402"/>
      <c r="P218" s="484"/>
    </row>
    <row r="219" spans="9:16">
      <c r="I219" s="402"/>
      <c r="J219" s="402"/>
      <c r="K219" s="402"/>
      <c r="L219" s="402"/>
      <c r="M219" s="402"/>
      <c r="N219" s="402"/>
      <c r="O219" s="402"/>
      <c r="P219" s="484"/>
    </row>
    <row r="220" spans="9:16">
      <c r="I220" s="402"/>
      <c r="J220" s="402"/>
      <c r="K220" s="402"/>
      <c r="L220" s="402"/>
      <c r="M220" s="402"/>
      <c r="N220" s="402"/>
      <c r="O220" s="402"/>
      <c r="P220" s="484"/>
    </row>
    <row r="221" spans="9:16">
      <c r="I221" s="402"/>
      <c r="J221" s="402"/>
      <c r="K221" s="402"/>
      <c r="L221" s="402"/>
      <c r="M221" s="402"/>
      <c r="N221" s="402"/>
      <c r="O221" s="402"/>
      <c r="P221" s="484"/>
    </row>
    <row r="222" spans="9:16">
      <c r="I222" s="402"/>
      <c r="J222" s="402"/>
      <c r="K222" s="402"/>
      <c r="L222" s="402"/>
      <c r="M222" s="402"/>
      <c r="N222" s="402"/>
      <c r="O222" s="402"/>
      <c r="P222" s="484"/>
    </row>
    <row r="223" spans="9:16">
      <c r="I223" s="402"/>
      <c r="J223" s="402"/>
      <c r="K223" s="402"/>
      <c r="L223" s="402"/>
      <c r="M223" s="402"/>
      <c r="N223" s="402"/>
      <c r="O223" s="402"/>
      <c r="P223" s="484"/>
    </row>
    <row r="224" spans="9:16">
      <c r="I224" s="402"/>
      <c r="J224" s="402"/>
      <c r="K224" s="402"/>
      <c r="L224" s="402"/>
      <c r="M224" s="402"/>
      <c r="N224" s="402"/>
      <c r="O224" s="402"/>
      <c r="P224" s="484"/>
    </row>
    <row r="225" spans="9:16">
      <c r="I225" s="402"/>
      <c r="J225" s="402"/>
      <c r="K225" s="402"/>
      <c r="L225" s="402"/>
      <c r="M225" s="402"/>
      <c r="N225" s="402"/>
      <c r="O225" s="402"/>
      <c r="P225" s="484"/>
    </row>
    <row r="226" spans="9:16">
      <c r="I226" s="402"/>
      <c r="J226" s="402"/>
      <c r="K226" s="402"/>
      <c r="L226" s="402"/>
      <c r="M226" s="402"/>
      <c r="N226" s="402"/>
      <c r="O226" s="402"/>
      <c r="P226" s="484"/>
    </row>
    <row r="227" spans="9:16">
      <c r="I227" s="402"/>
      <c r="J227" s="402"/>
      <c r="K227" s="402"/>
      <c r="L227" s="402"/>
      <c r="M227" s="402"/>
      <c r="N227" s="402"/>
      <c r="O227" s="402"/>
      <c r="P227" s="484"/>
    </row>
    <row r="228" spans="9:16">
      <c r="I228" s="402"/>
      <c r="J228" s="402"/>
      <c r="K228" s="402"/>
      <c r="L228" s="402"/>
      <c r="M228" s="402"/>
      <c r="N228" s="402"/>
      <c r="O228" s="402"/>
      <c r="P228" s="484"/>
    </row>
    <row r="229" spans="9:16">
      <c r="I229" s="402"/>
      <c r="J229" s="402"/>
      <c r="K229" s="402"/>
      <c r="L229" s="402"/>
      <c r="M229" s="402"/>
      <c r="N229" s="402"/>
      <c r="O229" s="402"/>
      <c r="P229" s="484"/>
    </row>
    <row r="230" spans="9:16">
      <c r="I230" s="402"/>
      <c r="J230" s="402"/>
      <c r="K230" s="402"/>
      <c r="L230" s="402"/>
      <c r="M230" s="402"/>
      <c r="N230" s="402"/>
      <c r="O230" s="402"/>
      <c r="P230" s="484"/>
    </row>
    <row r="231" spans="9:16">
      <c r="I231" s="402"/>
      <c r="J231" s="402"/>
      <c r="K231" s="402"/>
      <c r="L231" s="402"/>
      <c r="M231" s="402"/>
      <c r="N231" s="402"/>
      <c r="O231" s="402"/>
      <c r="P231" s="484"/>
    </row>
    <row r="232" spans="9:16">
      <c r="I232" s="402"/>
      <c r="J232" s="402"/>
      <c r="K232" s="402"/>
      <c r="L232" s="402"/>
      <c r="M232" s="402"/>
      <c r="N232" s="402"/>
      <c r="O232" s="402"/>
      <c r="P232" s="484"/>
    </row>
    <row r="233" spans="9:16">
      <c r="I233" s="402"/>
      <c r="J233" s="402"/>
      <c r="K233" s="402"/>
      <c r="L233" s="402"/>
      <c r="M233" s="402"/>
      <c r="N233" s="402"/>
      <c r="O233" s="402"/>
      <c r="P233" s="484"/>
    </row>
    <row r="234" spans="9:16">
      <c r="I234" s="402"/>
      <c r="J234" s="402"/>
      <c r="K234" s="402"/>
      <c r="L234" s="402"/>
      <c r="M234" s="402"/>
      <c r="N234" s="402"/>
      <c r="O234" s="402"/>
      <c r="P234" s="484"/>
    </row>
    <row r="235" spans="9:16">
      <c r="I235" s="402"/>
      <c r="J235" s="402"/>
      <c r="K235" s="402"/>
      <c r="L235" s="402"/>
      <c r="M235" s="402"/>
      <c r="N235" s="402"/>
      <c r="O235" s="402"/>
      <c r="P235" s="484"/>
    </row>
    <row r="236" spans="9:16">
      <c r="I236" s="402"/>
      <c r="J236" s="402"/>
      <c r="K236" s="402"/>
      <c r="L236" s="402"/>
      <c r="M236" s="402"/>
      <c r="N236" s="402"/>
      <c r="O236" s="402"/>
      <c r="P236" s="484"/>
    </row>
    <row r="237" spans="9:16">
      <c r="I237" s="402"/>
      <c r="J237" s="402"/>
      <c r="K237" s="402"/>
      <c r="L237" s="402"/>
      <c r="M237" s="402"/>
      <c r="N237" s="402"/>
      <c r="O237" s="402"/>
      <c r="P237" s="484"/>
    </row>
    <row r="238" spans="9:16">
      <c r="I238" s="402"/>
      <c r="J238" s="402"/>
      <c r="K238" s="402"/>
      <c r="L238" s="402"/>
      <c r="M238" s="402"/>
      <c r="N238" s="402"/>
      <c r="O238" s="402"/>
      <c r="P238" s="484"/>
    </row>
    <row r="239" spans="9:16">
      <c r="I239" s="402"/>
      <c r="J239" s="402"/>
      <c r="K239" s="402"/>
      <c r="L239" s="402"/>
      <c r="M239" s="402"/>
      <c r="N239" s="402"/>
      <c r="O239" s="402"/>
      <c r="P239" s="484"/>
    </row>
    <row r="240" spans="9:16">
      <c r="I240" s="402"/>
      <c r="J240" s="402"/>
      <c r="K240" s="402"/>
      <c r="L240" s="402"/>
      <c r="M240" s="402"/>
      <c r="N240" s="402"/>
      <c r="O240" s="402"/>
      <c r="P240" s="484"/>
    </row>
    <row r="241" spans="9:16">
      <c r="I241" s="402"/>
      <c r="J241" s="402"/>
      <c r="K241" s="402"/>
      <c r="L241" s="402"/>
      <c r="M241" s="402"/>
      <c r="N241" s="402"/>
      <c r="O241" s="402"/>
      <c r="P241" s="484"/>
    </row>
    <row r="242" spans="9:16">
      <c r="I242" s="402"/>
      <c r="J242" s="402"/>
      <c r="K242" s="402"/>
      <c r="L242" s="402"/>
      <c r="M242" s="402"/>
      <c r="N242" s="402"/>
      <c r="O242" s="402"/>
      <c r="P242" s="484"/>
    </row>
    <row r="243" spans="9:16">
      <c r="I243" s="402"/>
      <c r="J243" s="402"/>
      <c r="K243" s="402"/>
      <c r="L243" s="402"/>
      <c r="M243" s="402"/>
      <c r="N243" s="402"/>
      <c r="O243" s="402"/>
      <c r="P243" s="484"/>
    </row>
    <row r="244" spans="9:16">
      <c r="I244" s="402"/>
      <c r="J244" s="402"/>
      <c r="K244" s="402"/>
      <c r="L244" s="402"/>
      <c r="M244" s="402"/>
      <c r="N244" s="402"/>
      <c r="O244" s="402"/>
      <c r="P244" s="484"/>
    </row>
    <row r="245" spans="9:16">
      <c r="I245" s="402"/>
      <c r="J245" s="402"/>
      <c r="K245" s="402"/>
      <c r="L245" s="402"/>
      <c r="M245" s="402"/>
      <c r="N245" s="402"/>
      <c r="O245" s="402"/>
      <c r="P245" s="484"/>
    </row>
    <row r="246" spans="9:16">
      <c r="I246" s="402"/>
      <c r="J246" s="402"/>
      <c r="K246" s="402"/>
      <c r="L246" s="402"/>
      <c r="M246" s="402"/>
      <c r="N246" s="402"/>
      <c r="O246" s="402"/>
      <c r="P246" s="484"/>
    </row>
    <row r="247" spans="9:16">
      <c r="I247" s="402"/>
      <c r="J247" s="402"/>
      <c r="K247" s="402"/>
      <c r="L247" s="402"/>
      <c r="M247" s="402"/>
      <c r="N247" s="402"/>
      <c r="O247" s="402"/>
      <c r="P247" s="484"/>
    </row>
    <row r="248" spans="9:16">
      <c r="I248" s="402"/>
      <c r="J248" s="402"/>
      <c r="K248" s="402"/>
      <c r="L248" s="402"/>
      <c r="M248" s="402"/>
      <c r="N248" s="402"/>
      <c r="O248" s="402"/>
      <c r="P248" s="484"/>
    </row>
    <row r="249" spans="9:16">
      <c r="I249" s="402"/>
      <c r="J249" s="402"/>
      <c r="K249" s="402"/>
      <c r="L249" s="402"/>
      <c r="M249" s="402"/>
      <c r="N249" s="402"/>
      <c r="O249" s="402"/>
      <c r="P249" s="484"/>
    </row>
    <row r="250" spans="9:16">
      <c r="I250" s="402"/>
      <c r="J250" s="402"/>
      <c r="K250" s="402"/>
      <c r="L250" s="402"/>
      <c r="M250" s="402"/>
      <c r="N250" s="402"/>
      <c r="O250" s="402"/>
      <c r="P250" s="484"/>
    </row>
    <row r="251" spans="9:16">
      <c r="I251" s="402"/>
      <c r="J251" s="402"/>
      <c r="K251" s="402"/>
      <c r="L251" s="402"/>
      <c r="M251" s="402"/>
      <c r="N251" s="402"/>
      <c r="O251" s="402"/>
      <c r="P251" s="484"/>
    </row>
    <row r="252" spans="9:16">
      <c r="I252" s="402"/>
      <c r="J252" s="402"/>
      <c r="K252" s="402"/>
      <c r="L252" s="402"/>
      <c r="M252" s="402"/>
      <c r="N252" s="402"/>
      <c r="O252" s="402"/>
      <c r="P252" s="484"/>
    </row>
    <row r="253" spans="9:16">
      <c r="I253" s="402"/>
      <c r="J253" s="402"/>
      <c r="K253" s="402"/>
      <c r="L253" s="402"/>
      <c r="M253" s="402"/>
      <c r="N253" s="402"/>
      <c r="O253" s="402"/>
      <c r="P253" s="484"/>
    </row>
    <row r="254" spans="9:16">
      <c r="I254" s="402"/>
      <c r="J254" s="402"/>
      <c r="K254" s="402"/>
      <c r="L254" s="402"/>
      <c r="M254" s="402"/>
      <c r="N254" s="402"/>
      <c r="O254" s="402"/>
      <c r="P254" s="484"/>
    </row>
    <row r="255" spans="9:16">
      <c r="I255" s="402"/>
      <c r="J255" s="402"/>
      <c r="K255" s="402"/>
      <c r="L255" s="402"/>
      <c r="M255" s="402"/>
      <c r="N255" s="402"/>
      <c r="O255" s="402"/>
      <c r="P255" s="484"/>
    </row>
    <row r="256" spans="9:16">
      <c r="I256" s="402"/>
      <c r="J256" s="402"/>
      <c r="K256" s="402"/>
      <c r="L256" s="402"/>
      <c r="M256" s="402"/>
      <c r="N256" s="402"/>
      <c r="O256" s="402"/>
      <c r="P256" s="484"/>
    </row>
    <row r="257" spans="9:16">
      <c r="I257" s="402"/>
      <c r="J257" s="402"/>
      <c r="K257" s="402"/>
      <c r="L257" s="402"/>
      <c r="M257" s="402"/>
      <c r="N257" s="402"/>
      <c r="O257" s="402"/>
      <c r="P257" s="484"/>
    </row>
    <row r="258" spans="9:16">
      <c r="I258" s="402"/>
      <c r="J258" s="402"/>
      <c r="K258" s="402"/>
      <c r="L258" s="402"/>
      <c r="M258" s="402"/>
      <c r="N258" s="402"/>
      <c r="O258" s="402"/>
      <c r="P258" s="484"/>
    </row>
    <row r="259" spans="9:16">
      <c r="I259" s="402"/>
      <c r="J259" s="402"/>
      <c r="K259" s="402"/>
      <c r="L259" s="402"/>
      <c r="M259" s="402"/>
      <c r="N259" s="402"/>
      <c r="O259" s="402"/>
      <c r="P259" s="484"/>
    </row>
    <row r="260" spans="9:16">
      <c r="I260" s="402"/>
      <c r="J260" s="402"/>
      <c r="K260" s="402"/>
      <c r="L260" s="402"/>
      <c r="M260" s="402"/>
      <c r="N260" s="402"/>
      <c r="O260" s="402"/>
      <c r="P260" s="484"/>
    </row>
    <row r="261" spans="9:16">
      <c r="I261" s="402"/>
      <c r="J261" s="402"/>
      <c r="K261" s="402"/>
      <c r="L261" s="402"/>
      <c r="M261" s="402"/>
      <c r="N261" s="402"/>
      <c r="O261" s="402"/>
      <c r="P261" s="484"/>
    </row>
    <row r="262" spans="9:16">
      <c r="I262" s="402"/>
      <c r="J262" s="402"/>
      <c r="K262" s="402"/>
      <c r="L262" s="402"/>
      <c r="M262" s="402"/>
      <c r="N262" s="402"/>
      <c r="O262" s="402"/>
      <c r="P262" s="484"/>
    </row>
    <row r="263" spans="9:16">
      <c r="I263" s="402"/>
      <c r="J263" s="402"/>
      <c r="K263" s="402"/>
      <c r="L263" s="402"/>
      <c r="M263" s="402"/>
      <c r="N263" s="402"/>
      <c r="O263" s="402"/>
      <c r="P263" s="484"/>
    </row>
    <row r="264" spans="9:16">
      <c r="I264" s="402"/>
      <c r="J264" s="402"/>
      <c r="K264" s="402"/>
      <c r="L264" s="402"/>
      <c r="M264" s="402"/>
      <c r="N264" s="402"/>
      <c r="O264" s="402"/>
      <c r="P264" s="484"/>
    </row>
    <row r="265" spans="9:16">
      <c r="I265" s="402"/>
      <c r="J265" s="402"/>
      <c r="K265" s="402"/>
      <c r="L265" s="402"/>
      <c r="M265" s="402"/>
      <c r="N265" s="402"/>
      <c r="O265" s="402"/>
      <c r="P265" s="484"/>
    </row>
    <row r="266" spans="9:16">
      <c r="I266" s="402"/>
      <c r="J266" s="402"/>
      <c r="K266" s="402"/>
      <c r="L266" s="402"/>
      <c r="M266" s="402"/>
      <c r="N266" s="402"/>
      <c r="O266" s="402"/>
      <c r="P266" s="484"/>
    </row>
    <row r="267" spans="9:16">
      <c r="K267" s="402"/>
    </row>
    <row r="3938" spans="4:4"/>
    <row r="3988" spans="4:4"/>
  </sheetData>
  <sheetProtection password="81B0" sheet="1"/>
  <mergeCells count="42">
    <mergeCell ref="I14:K14"/>
    <mergeCell ref="I16:K16"/>
    <mergeCell ref="I19:K19"/>
    <mergeCell ref="J70:K70"/>
    <mergeCell ref="J48:K48"/>
    <mergeCell ref="J79:K79"/>
    <mergeCell ref="J76:K76"/>
    <mergeCell ref="AA23:AA24"/>
    <mergeCell ref="X23:X24"/>
    <mergeCell ref="Y23:Y24"/>
    <mergeCell ref="J66:K66"/>
    <mergeCell ref="J33:K33"/>
    <mergeCell ref="J39:K39"/>
    <mergeCell ref="J47:K47"/>
    <mergeCell ref="U23:U24"/>
    <mergeCell ref="Z23:Z24"/>
    <mergeCell ref="S23:S24"/>
    <mergeCell ref="J121:K121"/>
    <mergeCell ref="J139:K139"/>
    <mergeCell ref="J86:K86"/>
    <mergeCell ref="J133:K133"/>
    <mergeCell ref="J134:K134"/>
    <mergeCell ref="J104:K104"/>
    <mergeCell ref="J115:K115"/>
    <mergeCell ref="T23:T24"/>
    <mergeCell ref="V23:V24"/>
    <mergeCell ref="M23:P23"/>
    <mergeCell ref="J111:K111"/>
    <mergeCell ref="J30:K30"/>
    <mergeCell ref="J80:K80"/>
    <mergeCell ref="J81:K81"/>
    <mergeCell ref="J82:K82"/>
    <mergeCell ref="J144:K144"/>
    <mergeCell ref="J122:K122"/>
    <mergeCell ref="J95:K95"/>
    <mergeCell ref="J101:K101"/>
    <mergeCell ref="J102:K102"/>
    <mergeCell ref="J103:K103"/>
    <mergeCell ref="J117:K117"/>
    <mergeCell ref="J116:K116"/>
    <mergeCell ref="J118:K118"/>
    <mergeCell ref="J130:K130"/>
  </mergeCells>
  <phoneticPr fontId="14" type="noConversion"/>
  <conditionalFormatting sqref="V30:V41 AA30:AA41 AA43:AA44 V43:V44 V46:V65 AA46:AA65 V88:V91 AA88:AA91 AA93:AA147 V93:V147 AA70:AA82 V70:V82 V86 AA86">
    <cfRule type="cellIs" dxfId="9" priority="14" stopIfTrue="1" operator="lessThan">
      <formula>0</formula>
    </cfRule>
  </conditionalFormatting>
  <conditionalFormatting sqref="V28 AA28">
    <cfRule type="cellIs" dxfId="8" priority="13" stopIfTrue="1" operator="lessThan">
      <formula>0</formula>
    </cfRule>
  </conditionalFormatting>
  <conditionalFormatting sqref="AA66:AA69 V66 V68:V69">
    <cfRule type="cellIs" dxfId="7" priority="11" stopIfTrue="1" operator="lessThan">
      <formula>0</formula>
    </cfRule>
  </conditionalFormatting>
  <conditionalFormatting sqref="V67">
    <cfRule type="cellIs" dxfId="6" priority="10" stopIfTrue="1" operator="lessThan">
      <formula>0</formula>
    </cfRule>
  </conditionalFormatting>
  <conditionalFormatting sqref="V42 AA42">
    <cfRule type="cellIs" dxfId="5" priority="8" stopIfTrue="1" operator="lessThan">
      <formula>0</formula>
    </cfRule>
  </conditionalFormatting>
  <conditionalFormatting sqref="AA45 V45">
    <cfRule type="cellIs" dxfId="4" priority="6" stopIfTrue="1" operator="lessThan">
      <formula>0</formula>
    </cfRule>
  </conditionalFormatting>
  <conditionalFormatting sqref="V87 AA87">
    <cfRule type="cellIs" dxfId="3" priority="5" stopIfTrue="1" operator="lessThan">
      <formula>0</formula>
    </cfRule>
  </conditionalFormatting>
  <conditionalFormatting sqref="AA92 V92">
    <cfRule type="cellIs" dxfId="2" priority="4" stopIfTrue="1" operator="lessThan">
      <formula>0</formula>
    </cfRule>
  </conditionalFormatting>
  <conditionalFormatting sqref="AA83:AA85 V84:V85">
    <cfRule type="cellIs" dxfId="1" priority="2" stopIfTrue="1" operator="lessThan">
      <formula>0</formula>
    </cfRule>
  </conditionalFormatting>
  <conditionalFormatting sqref="V83">
    <cfRule type="cellIs" dxfId="0" priority="1" stopIfTrue="1" operator="lessThan">
      <formula>0</formula>
    </cfRule>
  </conditionalFormatting>
  <dataValidations disablePrompts="1" count="6">
    <dataValidation type="whole" operator="lessThan" allowBlank="1" showInputMessage="1" showErrorMessage="1" error="Въведете отрицателно число!!!" sqref="X142:AD142 S142:V142">
      <formula1>0</formula1>
    </dataValidation>
    <dataValidation type="whole" errorStyle="information" operator="lessThan" allowBlank="1" showInputMessage="1" showErrorMessage="1" error="Въвежда се отрицателно число !" sqref="X91:Z91 AB75 S91:U91 X75:Y75 S75:T75 AB91:AC91">
      <formula1>0</formula1>
    </dataValidation>
    <dataValidation type="whole" operator="lessThan" allowBlank="1" showInputMessage="1" showErrorMessage="1" error="Въвежда се цяло число!" sqref="L67:O69 L49:O65 L31:O32 L144:O144 L96:O103 L135:O138 L131:O133 L123:O129 L119:O121 L112:O117 L105:O110 L71:O75 L40:O47 L34:O38 L87:O94 M95:O95 L140:O142 M139:O139 L77:L85 M77:O81 M83:P84 R83:R84">
      <formula1>999999999999999000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  <dataValidation type="whole" operator="lessThanOrEqual" allowBlank="1" showInputMessage="1" showErrorMessage="1" error="Въвежда се цяло отрицателно число!" sqref="M85:P85 R85">
      <formula1>0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39"/>
  <sheetViews>
    <sheetView topLeftCell="A721" workbookViewId="0">
      <selection activeCell="C757" sqref="C757"/>
    </sheetView>
  </sheetViews>
  <sheetFormatPr defaultColWidth="9.109375" defaultRowHeight="13.8"/>
  <cols>
    <col min="1" max="1" width="58.33203125" style="822" customWidth="1"/>
    <col min="2" max="2" width="105.88671875" style="822" customWidth="1"/>
    <col min="3" max="5" width="48.109375" style="822" customWidth="1"/>
    <col min="6" max="16384" width="9.109375" style="822"/>
  </cols>
  <sheetData>
    <row r="1" spans="1:3">
      <c r="A1" s="821" t="s">
        <v>1445</v>
      </c>
      <c r="B1" s="821" t="s">
        <v>1452</v>
      </c>
      <c r="C1" s="821"/>
    </row>
    <row r="2" spans="1:3" ht="31.5" customHeight="1">
      <c r="A2" s="823">
        <v>0</v>
      </c>
      <c r="B2" s="824" t="s">
        <v>1777</v>
      </c>
      <c r="C2" s="825" t="s">
        <v>1778</v>
      </c>
    </row>
    <row r="3" spans="1:3" ht="35.25" customHeight="1">
      <c r="A3" s="823">
        <v>33</v>
      </c>
      <c r="B3" s="824" t="s">
        <v>1779</v>
      </c>
      <c r="C3" s="826" t="s">
        <v>1780</v>
      </c>
    </row>
    <row r="4" spans="1:3" ht="35.25" customHeight="1">
      <c r="A4" s="823">
        <v>42</v>
      </c>
      <c r="B4" s="824" t="s">
        <v>1781</v>
      </c>
      <c r="C4" s="827" t="s">
        <v>1782</v>
      </c>
    </row>
    <row r="5" spans="1:3" ht="18">
      <c r="A5" s="823">
        <v>96</v>
      </c>
      <c r="B5" s="824" t="s">
        <v>1783</v>
      </c>
      <c r="C5" s="827" t="s">
        <v>1784</v>
      </c>
    </row>
    <row r="6" spans="1:3" ht="18">
      <c r="A6" s="823">
        <v>97</v>
      </c>
      <c r="B6" s="824" t="s">
        <v>1785</v>
      </c>
      <c r="C6" s="827" t="s">
        <v>1786</v>
      </c>
    </row>
    <row r="7" spans="1:3" ht="18">
      <c r="A7" s="823">
        <v>98</v>
      </c>
      <c r="B7" s="824" t="s">
        <v>1787</v>
      </c>
      <c r="C7" s="827" t="s">
        <v>1788</v>
      </c>
    </row>
    <row r="8" spans="1:3" ht="15">
      <c r="A8" s="828"/>
      <c r="B8" s="828"/>
      <c r="C8" s="828"/>
    </row>
    <row r="9" spans="1:3" ht="15.6">
      <c r="A9" s="829"/>
      <c r="B9" s="829"/>
      <c r="C9" s="830"/>
    </row>
    <row r="10" spans="1:3">
      <c r="A10" s="741" t="s">
        <v>1445</v>
      </c>
      <c r="B10" s="741" t="s">
        <v>1451</v>
      </c>
      <c r="C10" s="741"/>
    </row>
    <row r="11" spans="1:3">
      <c r="A11" s="742"/>
      <c r="B11" s="742" t="s">
        <v>660</v>
      </c>
      <c r="C11" s="742"/>
    </row>
    <row r="12" spans="1:3" ht="15.6">
      <c r="A12" s="831">
        <v>1101</v>
      </c>
      <c r="B12" s="832" t="s">
        <v>661</v>
      </c>
      <c r="C12" s="831">
        <v>1101</v>
      </c>
    </row>
    <row r="13" spans="1:3" ht="15.6">
      <c r="A13" s="831">
        <v>1103</v>
      </c>
      <c r="B13" s="833" t="s">
        <v>662</v>
      </c>
      <c r="C13" s="831">
        <v>1103</v>
      </c>
    </row>
    <row r="14" spans="1:3" ht="15.6">
      <c r="A14" s="831">
        <v>1104</v>
      </c>
      <c r="B14" s="834" t="s">
        <v>663</v>
      </c>
      <c r="C14" s="831">
        <v>1104</v>
      </c>
    </row>
    <row r="15" spans="1:3" ht="15.6">
      <c r="A15" s="831">
        <v>1105</v>
      </c>
      <c r="B15" s="834" t="s">
        <v>664</v>
      </c>
      <c r="C15" s="831">
        <v>1105</v>
      </c>
    </row>
    <row r="16" spans="1:3" ht="15.6">
      <c r="A16" s="831">
        <v>1106</v>
      </c>
      <c r="B16" s="834" t="s">
        <v>665</v>
      </c>
      <c r="C16" s="831">
        <v>1106</v>
      </c>
    </row>
    <row r="17" spans="1:3" ht="15.6">
      <c r="A17" s="831">
        <v>1107</v>
      </c>
      <c r="B17" s="834" t="s">
        <v>666</v>
      </c>
      <c r="C17" s="831">
        <v>1107</v>
      </c>
    </row>
    <row r="18" spans="1:3" ht="15.6">
      <c r="A18" s="831">
        <v>1108</v>
      </c>
      <c r="B18" s="834" t="s">
        <v>667</v>
      </c>
      <c r="C18" s="831">
        <v>1108</v>
      </c>
    </row>
    <row r="19" spans="1:3" ht="15.6">
      <c r="A19" s="831">
        <v>1111</v>
      </c>
      <c r="B19" s="835" t="s">
        <v>668</v>
      </c>
      <c r="C19" s="831">
        <v>1111</v>
      </c>
    </row>
    <row r="20" spans="1:3" ht="15.6">
      <c r="A20" s="831">
        <v>1115</v>
      </c>
      <c r="B20" s="835" t="s">
        <v>669</v>
      </c>
      <c r="C20" s="831">
        <v>1115</v>
      </c>
    </row>
    <row r="21" spans="1:3" ht="15.6">
      <c r="A21" s="831">
        <v>1116</v>
      </c>
      <c r="B21" s="835" t="s">
        <v>670</v>
      </c>
      <c r="C21" s="831">
        <v>1116</v>
      </c>
    </row>
    <row r="22" spans="1:3" ht="15.6">
      <c r="A22" s="831">
        <v>1117</v>
      </c>
      <c r="B22" s="835" t="s">
        <v>671</v>
      </c>
      <c r="C22" s="831">
        <v>1117</v>
      </c>
    </row>
    <row r="23" spans="1:3" ht="15.6">
      <c r="A23" s="831">
        <v>1121</v>
      </c>
      <c r="B23" s="834" t="s">
        <v>672</v>
      </c>
      <c r="C23" s="831">
        <v>1121</v>
      </c>
    </row>
    <row r="24" spans="1:3" ht="15.6">
      <c r="A24" s="831">
        <v>1122</v>
      </c>
      <c r="B24" s="834" t="s">
        <v>673</v>
      </c>
      <c r="C24" s="831">
        <v>1122</v>
      </c>
    </row>
    <row r="25" spans="1:3" ht="15.6">
      <c r="A25" s="831">
        <v>1123</v>
      </c>
      <c r="B25" s="834" t="s">
        <v>674</v>
      </c>
      <c r="C25" s="831">
        <v>1123</v>
      </c>
    </row>
    <row r="26" spans="1:3" ht="15.6">
      <c r="A26" s="831">
        <v>1125</v>
      </c>
      <c r="B26" s="836" t="s">
        <v>675</v>
      </c>
      <c r="C26" s="831">
        <v>1125</v>
      </c>
    </row>
    <row r="27" spans="1:3" ht="15.6">
      <c r="A27" s="831">
        <v>1128</v>
      </c>
      <c r="B27" s="834" t="s">
        <v>676</v>
      </c>
      <c r="C27" s="831">
        <v>1128</v>
      </c>
    </row>
    <row r="28" spans="1:3" ht="15.6">
      <c r="A28" s="831">
        <v>1139</v>
      </c>
      <c r="B28" s="837" t="s">
        <v>677</v>
      </c>
      <c r="C28" s="831">
        <v>1139</v>
      </c>
    </row>
    <row r="29" spans="1:3" ht="15.6">
      <c r="A29" s="831">
        <v>1141</v>
      </c>
      <c r="B29" s="835" t="s">
        <v>678</v>
      </c>
      <c r="C29" s="831">
        <v>1141</v>
      </c>
    </row>
    <row r="30" spans="1:3" ht="15.6">
      <c r="A30" s="831">
        <v>1142</v>
      </c>
      <c r="B30" s="834" t="s">
        <v>679</v>
      </c>
      <c r="C30" s="831">
        <v>1142</v>
      </c>
    </row>
    <row r="31" spans="1:3" ht="15.6">
      <c r="A31" s="831">
        <v>1143</v>
      </c>
      <c r="B31" s="835" t="s">
        <v>680</v>
      </c>
      <c r="C31" s="831">
        <v>1143</v>
      </c>
    </row>
    <row r="32" spans="1:3" ht="15.6">
      <c r="A32" s="831">
        <v>1144</v>
      </c>
      <c r="B32" s="835" t="s">
        <v>681</v>
      </c>
      <c r="C32" s="831">
        <v>1144</v>
      </c>
    </row>
    <row r="33" spans="1:3" ht="15.6">
      <c r="A33" s="831">
        <v>1145</v>
      </c>
      <c r="B33" s="834" t="s">
        <v>682</v>
      </c>
      <c r="C33" s="831">
        <v>1145</v>
      </c>
    </row>
    <row r="34" spans="1:3" ht="15.6">
      <c r="A34" s="831">
        <v>1146</v>
      </c>
      <c r="B34" s="835" t="s">
        <v>683</v>
      </c>
      <c r="C34" s="831">
        <v>1146</v>
      </c>
    </row>
    <row r="35" spans="1:3" ht="15.6">
      <c r="A35" s="831">
        <v>1147</v>
      </c>
      <c r="B35" s="835" t="s">
        <v>684</v>
      </c>
      <c r="C35" s="831">
        <v>1147</v>
      </c>
    </row>
    <row r="36" spans="1:3" ht="15.6">
      <c r="A36" s="831">
        <v>1148</v>
      </c>
      <c r="B36" s="835" t="s">
        <v>685</v>
      </c>
      <c r="C36" s="831">
        <v>1148</v>
      </c>
    </row>
    <row r="37" spans="1:3" ht="15.6">
      <c r="A37" s="831">
        <v>1149</v>
      </c>
      <c r="B37" s="835" t="s">
        <v>686</v>
      </c>
      <c r="C37" s="831">
        <v>1149</v>
      </c>
    </row>
    <row r="38" spans="1:3" ht="15.6">
      <c r="A38" s="831">
        <v>1151</v>
      </c>
      <c r="B38" s="835" t="s">
        <v>687</v>
      </c>
      <c r="C38" s="831">
        <v>1151</v>
      </c>
    </row>
    <row r="39" spans="1:3" ht="15.6">
      <c r="A39" s="831">
        <v>1158</v>
      </c>
      <c r="B39" s="834" t="s">
        <v>688</v>
      </c>
      <c r="C39" s="831">
        <v>1158</v>
      </c>
    </row>
    <row r="40" spans="1:3" ht="15.6">
      <c r="A40" s="831">
        <v>1161</v>
      </c>
      <c r="B40" s="834" t="s">
        <v>689</v>
      </c>
      <c r="C40" s="831">
        <v>1161</v>
      </c>
    </row>
    <row r="41" spans="1:3" ht="15.6">
      <c r="A41" s="831">
        <v>1162</v>
      </c>
      <c r="B41" s="834" t="s">
        <v>690</v>
      </c>
      <c r="C41" s="831">
        <v>1162</v>
      </c>
    </row>
    <row r="42" spans="1:3" ht="15.6">
      <c r="A42" s="831">
        <v>1163</v>
      </c>
      <c r="B42" s="834" t="s">
        <v>691</v>
      </c>
      <c r="C42" s="831">
        <v>1163</v>
      </c>
    </row>
    <row r="43" spans="1:3" ht="15.6">
      <c r="A43" s="831">
        <v>1168</v>
      </c>
      <c r="B43" s="834" t="s">
        <v>692</v>
      </c>
      <c r="C43" s="831">
        <v>1168</v>
      </c>
    </row>
    <row r="44" spans="1:3" ht="15.6">
      <c r="A44" s="831">
        <v>1179</v>
      </c>
      <c r="B44" s="835" t="s">
        <v>693</v>
      </c>
      <c r="C44" s="831">
        <v>1179</v>
      </c>
    </row>
    <row r="45" spans="1:3" ht="15.6">
      <c r="A45" s="831">
        <v>2201</v>
      </c>
      <c r="B45" s="835" t="s">
        <v>694</v>
      </c>
      <c r="C45" s="831">
        <v>2201</v>
      </c>
    </row>
    <row r="46" spans="1:3" ht="15.6">
      <c r="A46" s="831">
        <v>2205</v>
      </c>
      <c r="B46" s="834" t="s">
        <v>695</v>
      </c>
      <c r="C46" s="831">
        <v>2205</v>
      </c>
    </row>
    <row r="47" spans="1:3" ht="15.6">
      <c r="A47" s="831">
        <v>2206</v>
      </c>
      <c r="B47" s="837" t="s">
        <v>696</v>
      </c>
      <c r="C47" s="831">
        <v>2206</v>
      </c>
    </row>
    <row r="48" spans="1:3" ht="15.6">
      <c r="A48" s="831">
        <v>2215</v>
      </c>
      <c r="B48" s="834" t="s">
        <v>697</v>
      </c>
      <c r="C48" s="831">
        <v>2215</v>
      </c>
    </row>
    <row r="49" spans="1:3" ht="15.6">
      <c r="A49" s="831">
        <v>2218</v>
      </c>
      <c r="B49" s="834" t="s">
        <v>698</v>
      </c>
      <c r="C49" s="831">
        <v>2218</v>
      </c>
    </row>
    <row r="50" spans="1:3" ht="15.6">
      <c r="A50" s="831">
        <v>2219</v>
      </c>
      <c r="B50" s="834" t="s">
        <v>699</v>
      </c>
      <c r="C50" s="831">
        <v>2219</v>
      </c>
    </row>
    <row r="51" spans="1:3" ht="15.6">
      <c r="A51" s="831">
        <v>2221</v>
      </c>
      <c r="B51" s="835" t="s">
        <v>700</v>
      </c>
      <c r="C51" s="831">
        <v>2221</v>
      </c>
    </row>
    <row r="52" spans="1:3" ht="15.6">
      <c r="A52" s="831">
        <v>2222</v>
      </c>
      <c r="B52" s="838" t="s">
        <v>701</v>
      </c>
      <c r="C52" s="831">
        <v>2222</v>
      </c>
    </row>
    <row r="53" spans="1:3" ht="15.6">
      <c r="A53" s="831">
        <v>2223</v>
      </c>
      <c r="B53" s="838" t="s">
        <v>1705</v>
      </c>
      <c r="C53" s="831">
        <v>2223</v>
      </c>
    </row>
    <row r="54" spans="1:3" ht="15.6">
      <c r="A54" s="831">
        <v>2224</v>
      </c>
      <c r="B54" s="837" t="s">
        <v>702</v>
      </c>
      <c r="C54" s="831">
        <v>2224</v>
      </c>
    </row>
    <row r="55" spans="1:3" ht="15.6">
      <c r="A55" s="831">
        <v>2225</v>
      </c>
      <c r="B55" s="834" t="s">
        <v>703</v>
      </c>
      <c r="C55" s="831">
        <v>2225</v>
      </c>
    </row>
    <row r="56" spans="1:3" ht="15.6">
      <c r="A56" s="831">
        <v>2228</v>
      </c>
      <c r="B56" s="834" t="s">
        <v>704</v>
      </c>
      <c r="C56" s="831">
        <v>2228</v>
      </c>
    </row>
    <row r="57" spans="1:3" ht="15.6">
      <c r="A57" s="831">
        <v>2239</v>
      </c>
      <c r="B57" s="835" t="s">
        <v>705</v>
      </c>
      <c r="C57" s="831">
        <v>2239</v>
      </c>
    </row>
    <row r="58" spans="1:3" ht="15.6">
      <c r="A58" s="831">
        <v>2241</v>
      </c>
      <c r="B58" s="838" t="s">
        <v>706</v>
      </c>
      <c r="C58" s="831">
        <v>2241</v>
      </c>
    </row>
    <row r="59" spans="1:3" ht="15.6">
      <c r="A59" s="831">
        <v>2242</v>
      </c>
      <c r="B59" s="838" t="s">
        <v>707</v>
      </c>
      <c r="C59" s="831">
        <v>2242</v>
      </c>
    </row>
    <row r="60" spans="1:3" ht="15.6">
      <c r="A60" s="831">
        <v>2243</v>
      </c>
      <c r="B60" s="838" t="s">
        <v>708</v>
      </c>
      <c r="C60" s="831">
        <v>2243</v>
      </c>
    </row>
    <row r="61" spans="1:3" ht="15.6">
      <c r="A61" s="831">
        <v>2244</v>
      </c>
      <c r="B61" s="838" t="s">
        <v>709</v>
      </c>
      <c r="C61" s="831">
        <v>2244</v>
      </c>
    </row>
    <row r="62" spans="1:3" ht="15.6">
      <c r="A62" s="831">
        <v>2245</v>
      </c>
      <c r="B62" s="839" t="s">
        <v>710</v>
      </c>
      <c r="C62" s="831">
        <v>2245</v>
      </c>
    </row>
    <row r="63" spans="1:3" ht="15.6">
      <c r="A63" s="831">
        <v>2246</v>
      </c>
      <c r="B63" s="838" t="s">
        <v>711</v>
      </c>
      <c r="C63" s="831">
        <v>2246</v>
      </c>
    </row>
    <row r="64" spans="1:3" ht="15.6">
      <c r="A64" s="831">
        <v>2247</v>
      </c>
      <c r="B64" s="838" t="s">
        <v>712</v>
      </c>
      <c r="C64" s="831">
        <v>2247</v>
      </c>
    </row>
    <row r="65" spans="1:3" ht="15.6">
      <c r="A65" s="831">
        <v>2248</v>
      </c>
      <c r="B65" s="838" t="s">
        <v>713</v>
      </c>
      <c r="C65" s="831">
        <v>2248</v>
      </c>
    </row>
    <row r="66" spans="1:3" ht="15.6">
      <c r="A66" s="831">
        <v>2249</v>
      </c>
      <c r="B66" s="838" t="s">
        <v>714</v>
      </c>
      <c r="C66" s="831">
        <v>2249</v>
      </c>
    </row>
    <row r="67" spans="1:3" ht="15.6">
      <c r="A67" s="831">
        <v>2258</v>
      </c>
      <c r="B67" s="834" t="s">
        <v>715</v>
      </c>
      <c r="C67" s="831">
        <v>2258</v>
      </c>
    </row>
    <row r="68" spans="1:3" ht="15.6">
      <c r="A68" s="831">
        <v>2259</v>
      </c>
      <c r="B68" s="837" t="s">
        <v>716</v>
      </c>
      <c r="C68" s="831">
        <v>2259</v>
      </c>
    </row>
    <row r="69" spans="1:3" ht="15.6">
      <c r="A69" s="831">
        <v>2261</v>
      </c>
      <c r="B69" s="835" t="s">
        <v>717</v>
      </c>
      <c r="C69" s="831">
        <v>2261</v>
      </c>
    </row>
    <row r="70" spans="1:3" ht="15.6">
      <c r="A70" s="831">
        <v>2268</v>
      </c>
      <c r="B70" s="834" t="s">
        <v>718</v>
      </c>
      <c r="C70" s="831">
        <v>2268</v>
      </c>
    </row>
    <row r="71" spans="1:3" ht="15.6">
      <c r="A71" s="831">
        <v>2279</v>
      </c>
      <c r="B71" s="835" t="s">
        <v>719</v>
      </c>
      <c r="C71" s="831">
        <v>2279</v>
      </c>
    </row>
    <row r="72" spans="1:3" ht="15.6">
      <c r="A72" s="831">
        <v>2281</v>
      </c>
      <c r="B72" s="837" t="s">
        <v>720</v>
      </c>
      <c r="C72" s="831">
        <v>2281</v>
      </c>
    </row>
    <row r="73" spans="1:3" ht="15.6">
      <c r="A73" s="831">
        <v>2282</v>
      </c>
      <c r="B73" s="837" t="s">
        <v>721</v>
      </c>
      <c r="C73" s="831">
        <v>2282</v>
      </c>
    </row>
    <row r="74" spans="1:3" ht="15.6">
      <c r="A74" s="831">
        <v>2283</v>
      </c>
      <c r="B74" s="837" t="s">
        <v>722</v>
      </c>
      <c r="C74" s="831">
        <v>2283</v>
      </c>
    </row>
    <row r="75" spans="1:3" ht="15.6">
      <c r="A75" s="831">
        <v>2284</v>
      </c>
      <c r="B75" s="837" t="s">
        <v>723</v>
      </c>
      <c r="C75" s="831">
        <v>2284</v>
      </c>
    </row>
    <row r="76" spans="1:3" ht="15.6">
      <c r="A76" s="831">
        <v>2285</v>
      </c>
      <c r="B76" s="837" t="s">
        <v>724</v>
      </c>
      <c r="C76" s="831">
        <v>2285</v>
      </c>
    </row>
    <row r="77" spans="1:3" ht="15.6">
      <c r="A77" s="831">
        <v>2288</v>
      </c>
      <c r="B77" s="837" t="s">
        <v>725</v>
      </c>
      <c r="C77" s="831">
        <v>2288</v>
      </c>
    </row>
    <row r="78" spans="1:3" ht="15.6">
      <c r="A78" s="831">
        <v>2289</v>
      </c>
      <c r="B78" s="837" t="s">
        <v>726</v>
      </c>
      <c r="C78" s="831">
        <v>2289</v>
      </c>
    </row>
    <row r="79" spans="1:3" ht="15.6">
      <c r="A79" s="831">
        <v>3301</v>
      </c>
      <c r="B79" s="834" t="s">
        <v>727</v>
      </c>
      <c r="C79" s="831">
        <v>3301</v>
      </c>
    </row>
    <row r="80" spans="1:3" ht="15.6">
      <c r="A80" s="831">
        <v>3311</v>
      </c>
      <c r="B80" s="834" t="s">
        <v>1703</v>
      </c>
      <c r="C80" s="831">
        <v>3311</v>
      </c>
    </row>
    <row r="81" spans="1:3" ht="15.6">
      <c r="A81" s="831">
        <v>3312</v>
      </c>
      <c r="B81" s="835" t="s">
        <v>1704</v>
      </c>
      <c r="C81" s="831">
        <v>3312</v>
      </c>
    </row>
    <row r="82" spans="1:3" ht="15.6">
      <c r="A82" s="831">
        <v>3318</v>
      </c>
      <c r="B82" s="837" t="s">
        <v>728</v>
      </c>
      <c r="C82" s="831">
        <v>3318</v>
      </c>
    </row>
    <row r="83" spans="1:3" ht="15.6">
      <c r="A83" s="831">
        <v>3321</v>
      </c>
      <c r="B83" s="834" t="s">
        <v>1706</v>
      </c>
      <c r="C83" s="831">
        <v>3321</v>
      </c>
    </row>
    <row r="84" spans="1:3" ht="15.6">
      <c r="A84" s="831">
        <v>3322</v>
      </c>
      <c r="B84" s="835" t="s">
        <v>1707</v>
      </c>
      <c r="C84" s="831">
        <v>3322</v>
      </c>
    </row>
    <row r="85" spans="1:3" ht="15.6">
      <c r="A85" s="831">
        <v>3323</v>
      </c>
      <c r="B85" s="837" t="s">
        <v>1708</v>
      </c>
      <c r="C85" s="831">
        <v>3323</v>
      </c>
    </row>
    <row r="86" spans="1:3" ht="15.6">
      <c r="A86" s="831">
        <v>3324</v>
      </c>
      <c r="B86" s="837" t="s">
        <v>729</v>
      </c>
      <c r="C86" s="831">
        <v>3324</v>
      </c>
    </row>
    <row r="87" spans="1:3" ht="15.6">
      <c r="A87" s="831">
        <v>3325</v>
      </c>
      <c r="B87" s="835" t="s">
        <v>1709</v>
      </c>
      <c r="C87" s="831">
        <v>3325</v>
      </c>
    </row>
    <row r="88" spans="1:3" ht="15.6">
      <c r="A88" s="831">
        <v>3326</v>
      </c>
      <c r="B88" s="834" t="s">
        <v>1710</v>
      </c>
      <c r="C88" s="831">
        <v>3326</v>
      </c>
    </row>
    <row r="89" spans="1:3" ht="15.6">
      <c r="A89" s="831">
        <v>3327</v>
      </c>
      <c r="B89" s="834" t="s">
        <v>1711</v>
      </c>
      <c r="C89" s="831">
        <v>3327</v>
      </c>
    </row>
    <row r="90" spans="1:3" ht="15.6">
      <c r="A90" s="831">
        <v>3332</v>
      </c>
      <c r="B90" s="834" t="s">
        <v>730</v>
      </c>
      <c r="C90" s="831">
        <v>3332</v>
      </c>
    </row>
    <row r="91" spans="1:3" ht="15.6">
      <c r="A91" s="831">
        <v>3333</v>
      </c>
      <c r="B91" s="835" t="s">
        <v>731</v>
      </c>
      <c r="C91" s="831">
        <v>3333</v>
      </c>
    </row>
    <row r="92" spans="1:3" ht="15.6">
      <c r="A92" s="831">
        <v>3334</v>
      </c>
      <c r="B92" s="835" t="s">
        <v>831</v>
      </c>
      <c r="C92" s="831">
        <v>3334</v>
      </c>
    </row>
    <row r="93" spans="1:3" ht="15.6">
      <c r="A93" s="831">
        <v>3336</v>
      </c>
      <c r="B93" s="835" t="s">
        <v>832</v>
      </c>
      <c r="C93" s="831">
        <v>3336</v>
      </c>
    </row>
    <row r="94" spans="1:3" ht="15.6">
      <c r="A94" s="831">
        <v>3337</v>
      </c>
      <c r="B94" s="834" t="s">
        <v>1712</v>
      </c>
      <c r="C94" s="831">
        <v>3337</v>
      </c>
    </row>
    <row r="95" spans="1:3" ht="15.6">
      <c r="A95" s="831">
        <v>3338</v>
      </c>
      <c r="B95" s="834" t="s">
        <v>1713</v>
      </c>
      <c r="C95" s="831">
        <v>3338</v>
      </c>
    </row>
    <row r="96" spans="1:3" ht="15.6">
      <c r="A96" s="831">
        <v>3341</v>
      </c>
      <c r="B96" s="835" t="s">
        <v>833</v>
      </c>
      <c r="C96" s="831">
        <v>3341</v>
      </c>
    </row>
    <row r="97" spans="1:3" ht="15.6">
      <c r="A97" s="831">
        <v>3349</v>
      </c>
      <c r="B97" s="835" t="s">
        <v>732</v>
      </c>
      <c r="C97" s="831">
        <v>3349</v>
      </c>
    </row>
    <row r="98" spans="1:3" ht="15.6">
      <c r="A98" s="831">
        <v>3359</v>
      </c>
      <c r="B98" s="835" t="s">
        <v>733</v>
      </c>
      <c r="C98" s="831">
        <v>3359</v>
      </c>
    </row>
    <row r="99" spans="1:3" ht="15.6">
      <c r="A99" s="831">
        <v>3369</v>
      </c>
      <c r="B99" s="835" t="s">
        <v>734</v>
      </c>
      <c r="C99" s="831">
        <v>3369</v>
      </c>
    </row>
    <row r="100" spans="1:3" ht="15.6">
      <c r="A100" s="831">
        <v>3388</v>
      </c>
      <c r="B100" s="834" t="s">
        <v>735</v>
      </c>
      <c r="C100" s="831">
        <v>3388</v>
      </c>
    </row>
    <row r="101" spans="1:3" ht="15.6">
      <c r="A101" s="831">
        <v>3389</v>
      </c>
      <c r="B101" s="835" t="s">
        <v>736</v>
      </c>
      <c r="C101" s="831">
        <v>3389</v>
      </c>
    </row>
    <row r="102" spans="1:3" ht="15.6">
      <c r="A102" s="831">
        <v>4401</v>
      </c>
      <c r="B102" s="834" t="s">
        <v>737</v>
      </c>
      <c r="C102" s="831">
        <v>4401</v>
      </c>
    </row>
    <row r="103" spans="1:3" ht="15.6">
      <c r="A103" s="831">
        <v>4412</v>
      </c>
      <c r="B103" s="837" t="s">
        <v>738</v>
      </c>
      <c r="C103" s="831">
        <v>4412</v>
      </c>
    </row>
    <row r="104" spans="1:3" ht="15.6">
      <c r="A104" s="831">
        <v>4415</v>
      </c>
      <c r="B104" s="835" t="s">
        <v>739</v>
      </c>
      <c r="C104" s="831">
        <v>4415</v>
      </c>
    </row>
    <row r="105" spans="1:3" ht="15.6">
      <c r="A105" s="831">
        <v>4418</v>
      </c>
      <c r="B105" s="835" t="s">
        <v>740</v>
      </c>
      <c r="C105" s="831">
        <v>4418</v>
      </c>
    </row>
    <row r="106" spans="1:3" ht="15.6">
      <c r="A106" s="831">
        <v>4429</v>
      </c>
      <c r="B106" s="834" t="s">
        <v>741</v>
      </c>
      <c r="C106" s="831">
        <v>4429</v>
      </c>
    </row>
    <row r="107" spans="1:3" ht="15.6">
      <c r="A107" s="831">
        <v>4431</v>
      </c>
      <c r="B107" s="835" t="s">
        <v>1714</v>
      </c>
      <c r="C107" s="831">
        <v>4431</v>
      </c>
    </row>
    <row r="108" spans="1:3" ht="15.6">
      <c r="A108" s="831">
        <v>4433</v>
      </c>
      <c r="B108" s="835" t="s">
        <v>742</v>
      </c>
      <c r="C108" s="831">
        <v>4433</v>
      </c>
    </row>
    <row r="109" spans="1:3" ht="15.6">
      <c r="A109" s="831">
        <v>4436</v>
      </c>
      <c r="B109" s="835" t="s">
        <v>743</v>
      </c>
      <c r="C109" s="831">
        <v>4436</v>
      </c>
    </row>
    <row r="110" spans="1:3" ht="15.6">
      <c r="A110" s="831">
        <v>4437</v>
      </c>
      <c r="B110" s="836" t="s">
        <v>744</v>
      </c>
      <c r="C110" s="831">
        <v>4437</v>
      </c>
    </row>
    <row r="111" spans="1:3" ht="15.6">
      <c r="A111" s="831">
        <v>4448</v>
      </c>
      <c r="B111" s="836" t="s">
        <v>1741</v>
      </c>
      <c r="C111" s="831">
        <v>4448</v>
      </c>
    </row>
    <row r="112" spans="1:3" ht="15.6">
      <c r="A112" s="831">
        <v>4450</v>
      </c>
      <c r="B112" s="835" t="s">
        <v>745</v>
      </c>
      <c r="C112" s="831">
        <v>4450</v>
      </c>
    </row>
    <row r="113" spans="1:3" ht="15.6">
      <c r="A113" s="831">
        <v>4451</v>
      </c>
      <c r="B113" s="840" t="s">
        <v>746</v>
      </c>
      <c r="C113" s="831">
        <v>4451</v>
      </c>
    </row>
    <row r="114" spans="1:3" ht="15.6">
      <c r="A114" s="831">
        <v>4452</v>
      </c>
      <c r="B114" s="840" t="s">
        <v>747</v>
      </c>
      <c r="C114" s="831">
        <v>4452</v>
      </c>
    </row>
    <row r="115" spans="1:3" ht="15.6">
      <c r="A115" s="831">
        <v>4453</v>
      </c>
      <c r="B115" s="840" t="s">
        <v>748</v>
      </c>
      <c r="C115" s="831">
        <v>4453</v>
      </c>
    </row>
    <row r="116" spans="1:3" ht="15.6">
      <c r="A116" s="831">
        <v>4454</v>
      </c>
      <c r="B116" s="841" t="s">
        <v>749</v>
      </c>
      <c r="C116" s="831">
        <v>4454</v>
      </c>
    </row>
    <row r="117" spans="1:3" ht="15.6">
      <c r="A117" s="831">
        <v>4455</v>
      </c>
      <c r="B117" s="841" t="s">
        <v>1715</v>
      </c>
      <c r="C117" s="831">
        <v>4455</v>
      </c>
    </row>
    <row r="118" spans="1:3" ht="15.6">
      <c r="A118" s="831">
        <v>4456</v>
      </c>
      <c r="B118" s="840" t="s">
        <v>750</v>
      </c>
      <c r="C118" s="831">
        <v>4456</v>
      </c>
    </row>
    <row r="119" spans="1:3" ht="15.6">
      <c r="A119" s="831">
        <v>4457</v>
      </c>
      <c r="B119" s="842" t="s">
        <v>1716</v>
      </c>
      <c r="C119" s="831">
        <v>4457</v>
      </c>
    </row>
    <row r="120" spans="1:3" ht="15.6">
      <c r="A120" s="831">
        <v>4458</v>
      </c>
      <c r="B120" s="842" t="s">
        <v>1742</v>
      </c>
      <c r="C120" s="831">
        <v>4458</v>
      </c>
    </row>
    <row r="121" spans="1:3" ht="15.6">
      <c r="A121" s="831">
        <v>4459</v>
      </c>
      <c r="B121" s="842" t="s">
        <v>1717</v>
      </c>
      <c r="C121" s="831">
        <v>4459</v>
      </c>
    </row>
    <row r="122" spans="1:3" ht="15.6">
      <c r="A122" s="831">
        <v>4465</v>
      </c>
      <c r="B122" s="832" t="s">
        <v>751</v>
      </c>
      <c r="C122" s="831">
        <v>4465</v>
      </c>
    </row>
    <row r="123" spans="1:3" ht="15.6">
      <c r="A123" s="831">
        <v>4467</v>
      </c>
      <c r="B123" s="833" t="s">
        <v>752</v>
      </c>
      <c r="C123" s="831">
        <v>4467</v>
      </c>
    </row>
    <row r="124" spans="1:3" ht="15.6">
      <c r="A124" s="831">
        <v>4468</v>
      </c>
      <c r="B124" s="834" t="s">
        <v>753</v>
      </c>
      <c r="C124" s="831">
        <v>4468</v>
      </c>
    </row>
    <row r="125" spans="1:3" ht="15.6">
      <c r="A125" s="831">
        <v>4469</v>
      </c>
      <c r="B125" s="835" t="s">
        <v>754</v>
      </c>
      <c r="C125" s="831">
        <v>4469</v>
      </c>
    </row>
    <row r="126" spans="1:3" ht="15.6">
      <c r="A126" s="831">
        <v>5501</v>
      </c>
      <c r="B126" s="834" t="s">
        <v>755</v>
      </c>
      <c r="C126" s="831">
        <v>5501</v>
      </c>
    </row>
    <row r="127" spans="1:3" ht="15.6">
      <c r="A127" s="831">
        <v>5511</v>
      </c>
      <c r="B127" s="839" t="s">
        <v>756</v>
      </c>
      <c r="C127" s="831">
        <v>5511</v>
      </c>
    </row>
    <row r="128" spans="1:3" ht="15.6">
      <c r="A128" s="831">
        <v>5512</v>
      </c>
      <c r="B128" s="834" t="s">
        <v>757</v>
      </c>
      <c r="C128" s="831">
        <v>5512</v>
      </c>
    </row>
    <row r="129" spans="1:3" ht="15.6">
      <c r="A129" s="831">
        <v>5513</v>
      </c>
      <c r="B129" s="842" t="s">
        <v>1743</v>
      </c>
      <c r="C129" s="831">
        <v>5513</v>
      </c>
    </row>
    <row r="130" spans="1:3" ht="15.6">
      <c r="A130" s="831">
        <v>5514</v>
      </c>
      <c r="B130" s="842" t="s">
        <v>857</v>
      </c>
      <c r="C130" s="831">
        <v>5514</v>
      </c>
    </row>
    <row r="131" spans="1:3" ht="15.6">
      <c r="A131" s="831">
        <v>5515</v>
      </c>
      <c r="B131" s="842" t="s">
        <v>858</v>
      </c>
      <c r="C131" s="831">
        <v>5515</v>
      </c>
    </row>
    <row r="132" spans="1:3" ht="15.6">
      <c r="A132" s="831">
        <v>5516</v>
      </c>
      <c r="B132" s="842" t="s">
        <v>1789</v>
      </c>
      <c r="C132" s="831">
        <v>5516</v>
      </c>
    </row>
    <row r="133" spans="1:3" ht="15.6">
      <c r="A133" s="831">
        <v>5517</v>
      </c>
      <c r="B133" s="842" t="s">
        <v>859</v>
      </c>
      <c r="C133" s="831">
        <v>5517</v>
      </c>
    </row>
    <row r="134" spans="1:3" ht="15.6">
      <c r="A134" s="831">
        <v>5518</v>
      </c>
      <c r="B134" s="834" t="s">
        <v>860</v>
      </c>
      <c r="C134" s="831">
        <v>5518</v>
      </c>
    </row>
    <row r="135" spans="1:3" ht="15.6">
      <c r="A135" s="831">
        <v>5519</v>
      </c>
      <c r="B135" s="834" t="s">
        <v>861</v>
      </c>
      <c r="C135" s="831">
        <v>5519</v>
      </c>
    </row>
    <row r="136" spans="1:3" ht="15.6">
      <c r="A136" s="831">
        <v>5521</v>
      </c>
      <c r="B136" s="834" t="s">
        <v>862</v>
      </c>
      <c r="C136" s="831">
        <v>5521</v>
      </c>
    </row>
    <row r="137" spans="1:3" ht="15.6">
      <c r="A137" s="831">
        <v>5522</v>
      </c>
      <c r="B137" s="843" t="s">
        <v>863</v>
      </c>
      <c r="C137" s="831">
        <v>5522</v>
      </c>
    </row>
    <row r="138" spans="1:3" ht="15.6">
      <c r="A138" s="831">
        <v>5524</v>
      </c>
      <c r="B138" s="832" t="s">
        <v>864</v>
      </c>
      <c r="C138" s="831">
        <v>5524</v>
      </c>
    </row>
    <row r="139" spans="1:3" ht="15.6">
      <c r="A139" s="831">
        <v>5525</v>
      </c>
      <c r="B139" s="839" t="s">
        <v>865</v>
      </c>
      <c r="C139" s="831">
        <v>5525</v>
      </c>
    </row>
    <row r="140" spans="1:3" ht="15.6">
      <c r="A140" s="831">
        <v>5526</v>
      </c>
      <c r="B140" s="836" t="s">
        <v>866</v>
      </c>
      <c r="C140" s="831">
        <v>5526</v>
      </c>
    </row>
    <row r="141" spans="1:3" ht="15.6">
      <c r="A141" s="831">
        <v>5527</v>
      </c>
      <c r="B141" s="836" t="s">
        <v>867</v>
      </c>
      <c r="C141" s="831">
        <v>5527</v>
      </c>
    </row>
    <row r="142" spans="1:3" ht="15.6">
      <c r="A142" s="831">
        <v>5528</v>
      </c>
      <c r="B142" s="836" t="s">
        <v>868</v>
      </c>
      <c r="C142" s="831">
        <v>5528</v>
      </c>
    </row>
    <row r="143" spans="1:3" ht="15.6">
      <c r="A143" s="831">
        <v>5529</v>
      </c>
      <c r="B143" s="836" t="s">
        <v>869</v>
      </c>
      <c r="C143" s="831">
        <v>5529</v>
      </c>
    </row>
    <row r="144" spans="1:3" ht="15.6">
      <c r="A144" s="831">
        <v>5530</v>
      </c>
      <c r="B144" s="836" t="s">
        <v>870</v>
      </c>
      <c r="C144" s="831">
        <v>5530</v>
      </c>
    </row>
    <row r="145" spans="1:3" ht="15.6">
      <c r="A145" s="831">
        <v>5531</v>
      </c>
      <c r="B145" s="839" t="s">
        <v>871</v>
      </c>
      <c r="C145" s="831">
        <v>5531</v>
      </c>
    </row>
    <row r="146" spans="1:3" ht="15.6">
      <c r="A146" s="831">
        <v>5532</v>
      </c>
      <c r="B146" s="843" t="s">
        <v>872</v>
      </c>
      <c r="C146" s="831">
        <v>5532</v>
      </c>
    </row>
    <row r="147" spans="1:3" ht="15.6">
      <c r="A147" s="831">
        <v>5533</v>
      </c>
      <c r="B147" s="843" t="s">
        <v>873</v>
      </c>
      <c r="C147" s="831">
        <v>5533</v>
      </c>
    </row>
    <row r="148" spans="1:3" ht="15.6">
      <c r="A148" s="844">
        <v>5534</v>
      </c>
      <c r="B148" s="843" t="s">
        <v>874</v>
      </c>
      <c r="C148" s="844">
        <v>5534</v>
      </c>
    </row>
    <row r="149" spans="1:3" ht="15.6">
      <c r="A149" s="844">
        <v>5535</v>
      </c>
      <c r="B149" s="843" t="s">
        <v>875</v>
      </c>
      <c r="C149" s="844">
        <v>5535</v>
      </c>
    </row>
    <row r="150" spans="1:3" ht="15.6">
      <c r="A150" s="831">
        <v>5538</v>
      </c>
      <c r="B150" s="839" t="s">
        <v>876</v>
      </c>
      <c r="C150" s="831">
        <v>5538</v>
      </c>
    </row>
    <row r="151" spans="1:3" ht="15.6">
      <c r="A151" s="831">
        <v>5540</v>
      </c>
      <c r="B151" s="843" t="s">
        <v>877</v>
      </c>
      <c r="C151" s="831">
        <v>5540</v>
      </c>
    </row>
    <row r="152" spans="1:3" ht="15.6">
      <c r="A152" s="831">
        <v>5541</v>
      </c>
      <c r="B152" s="843" t="s">
        <v>1790</v>
      </c>
      <c r="C152" s="831">
        <v>5541</v>
      </c>
    </row>
    <row r="153" spans="1:3" ht="15.6">
      <c r="A153" s="831">
        <v>5545</v>
      </c>
      <c r="B153" s="843" t="s">
        <v>1791</v>
      </c>
      <c r="C153" s="831">
        <v>5545</v>
      </c>
    </row>
    <row r="154" spans="1:3" ht="15.6">
      <c r="A154" s="831">
        <v>5546</v>
      </c>
      <c r="B154" s="843" t="s">
        <v>878</v>
      </c>
      <c r="C154" s="831">
        <v>5546</v>
      </c>
    </row>
    <row r="155" spans="1:3" ht="15.6">
      <c r="A155" s="831">
        <v>5547</v>
      </c>
      <c r="B155" s="843" t="s">
        <v>879</v>
      </c>
      <c r="C155" s="831">
        <v>5547</v>
      </c>
    </row>
    <row r="156" spans="1:3" ht="15.6">
      <c r="A156" s="831">
        <v>5548</v>
      </c>
      <c r="B156" s="843" t="s">
        <v>880</v>
      </c>
      <c r="C156" s="831">
        <v>5548</v>
      </c>
    </row>
    <row r="157" spans="1:3" ht="15.6">
      <c r="A157" s="831">
        <v>5550</v>
      </c>
      <c r="B157" s="843" t="s">
        <v>881</v>
      </c>
      <c r="C157" s="831">
        <v>5550</v>
      </c>
    </row>
    <row r="158" spans="1:3" ht="15.6">
      <c r="A158" s="831">
        <v>5551</v>
      </c>
      <c r="B158" s="843" t="s">
        <v>882</v>
      </c>
      <c r="C158" s="831">
        <v>5551</v>
      </c>
    </row>
    <row r="159" spans="1:3" ht="15.6">
      <c r="A159" s="831">
        <v>5553</v>
      </c>
      <c r="B159" s="843" t="s">
        <v>883</v>
      </c>
      <c r="C159" s="831">
        <v>5553</v>
      </c>
    </row>
    <row r="160" spans="1:3" ht="15.6">
      <c r="A160" s="831">
        <v>5554</v>
      </c>
      <c r="B160" s="839" t="s">
        <v>884</v>
      </c>
      <c r="C160" s="831">
        <v>5554</v>
      </c>
    </row>
    <row r="161" spans="1:3" ht="15.6">
      <c r="A161" s="831">
        <v>5556</v>
      </c>
      <c r="B161" s="835" t="s">
        <v>885</v>
      </c>
      <c r="C161" s="831">
        <v>5556</v>
      </c>
    </row>
    <row r="162" spans="1:3" ht="15.6">
      <c r="A162" s="831">
        <v>5561</v>
      </c>
      <c r="B162" s="845" t="s">
        <v>1792</v>
      </c>
      <c r="C162" s="831">
        <v>5561</v>
      </c>
    </row>
    <row r="163" spans="1:3" ht="15.6">
      <c r="A163" s="831">
        <v>5562</v>
      </c>
      <c r="B163" s="845" t="s">
        <v>1764</v>
      </c>
      <c r="C163" s="831">
        <v>5562</v>
      </c>
    </row>
    <row r="164" spans="1:3" ht="15.6">
      <c r="A164" s="831">
        <v>5588</v>
      </c>
      <c r="B164" s="834" t="s">
        <v>886</v>
      </c>
      <c r="C164" s="831">
        <v>5588</v>
      </c>
    </row>
    <row r="165" spans="1:3" ht="15.6">
      <c r="A165" s="831">
        <v>5589</v>
      </c>
      <c r="B165" s="834" t="s">
        <v>887</v>
      </c>
      <c r="C165" s="831">
        <v>5589</v>
      </c>
    </row>
    <row r="166" spans="1:3" ht="15.6">
      <c r="A166" s="831">
        <v>6601</v>
      </c>
      <c r="B166" s="834" t="s">
        <v>888</v>
      </c>
      <c r="C166" s="831">
        <v>6601</v>
      </c>
    </row>
    <row r="167" spans="1:3" ht="15.6">
      <c r="A167" s="831">
        <v>6602</v>
      </c>
      <c r="B167" s="835" t="s">
        <v>889</v>
      </c>
      <c r="C167" s="831">
        <v>6602</v>
      </c>
    </row>
    <row r="168" spans="1:3" ht="15.6">
      <c r="A168" s="831">
        <v>6603</v>
      </c>
      <c r="B168" s="835" t="s">
        <v>890</v>
      </c>
      <c r="C168" s="831">
        <v>6603</v>
      </c>
    </row>
    <row r="169" spans="1:3" ht="15.6">
      <c r="A169" s="831">
        <v>6604</v>
      </c>
      <c r="B169" s="835" t="s">
        <v>891</v>
      </c>
      <c r="C169" s="831">
        <v>6604</v>
      </c>
    </row>
    <row r="170" spans="1:3" ht="15.6">
      <c r="A170" s="831">
        <v>6605</v>
      </c>
      <c r="B170" s="835" t="s">
        <v>1772</v>
      </c>
      <c r="C170" s="831">
        <v>6605</v>
      </c>
    </row>
    <row r="171" spans="1:3" ht="15.6">
      <c r="A171" s="844">
        <v>6606</v>
      </c>
      <c r="B171" s="837" t="s">
        <v>892</v>
      </c>
      <c r="C171" s="844">
        <v>6606</v>
      </c>
    </row>
    <row r="172" spans="1:3" ht="15.6">
      <c r="A172" s="831">
        <v>6618</v>
      </c>
      <c r="B172" s="834" t="s">
        <v>893</v>
      </c>
      <c r="C172" s="831">
        <v>6618</v>
      </c>
    </row>
    <row r="173" spans="1:3" ht="15.6">
      <c r="A173" s="831">
        <v>6619</v>
      </c>
      <c r="B173" s="835" t="s">
        <v>894</v>
      </c>
      <c r="C173" s="831">
        <v>6619</v>
      </c>
    </row>
    <row r="174" spans="1:3" ht="15.6">
      <c r="A174" s="831">
        <v>6621</v>
      </c>
      <c r="B174" s="834" t="s">
        <v>895</v>
      </c>
      <c r="C174" s="831">
        <v>6621</v>
      </c>
    </row>
    <row r="175" spans="1:3" ht="15.6">
      <c r="A175" s="831">
        <v>6622</v>
      </c>
      <c r="B175" s="835" t="s">
        <v>896</v>
      </c>
      <c r="C175" s="831">
        <v>6622</v>
      </c>
    </row>
    <row r="176" spans="1:3" ht="15.6">
      <c r="A176" s="831">
        <v>6623</v>
      </c>
      <c r="B176" s="835" t="s">
        <v>897</v>
      </c>
      <c r="C176" s="831">
        <v>6623</v>
      </c>
    </row>
    <row r="177" spans="1:3" ht="15.6">
      <c r="A177" s="831">
        <v>6624</v>
      </c>
      <c r="B177" s="835" t="s">
        <v>898</v>
      </c>
      <c r="C177" s="831">
        <v>6624</v>
      </c>
    </row>
    <row r="178" spans="1:3" ht="15.6">
      <c r="A178" s="831">
        <v>6625</v>
      </c>
      <c r="B178" s="836" t="s">
        <v>899</v>
      </c>
      <c r="C178" s="831">
        <v>6625</v>
      </c>
    </row>
    <row r="179" spans="1:3" ht="15.6">
      <c r="A179" s="831">
        <v>6626</v>
      </c>
      <c r="B179" s="836" t="s">
        <v>790</v>
      </c>
      <c r="C179" s="831">
        <v>6626</v>
      </c>
    </row>
    <row r="180" spans="1:3" ht="15.6">
      <c r="A180" s="831">
        <v>6627</v>
      </c>
      <c r="B180" s="836" t="s">
        <v>791</v>
      </c>
      <c r="C180" s="831">
        <v>6627</v>
      </c>
    </row>
    <row r="181" spans="1:3" ht="15.6">
      <c r="A181" s="831">
        <v>6628</v>
      </c>
      <c r="B181" s="842" t="s">
        <v>792</v>
      </c>
      <c r="C181" s="831">
        <v>6628</v>
      </c>
    </row>
    <row r="182" spans="1:3" ht="15.6">
      <c r="A182" s="831">
        <v>6629</v>
      </c>
      <c r="B182" s="845" t="s">
        <v>793</v>
      </c>
      <c r="C182" s="831">
        <v>6629</v>
      </c>
    </row>
    <row r="183" spans="1:3" ht="15.6">
      <c r="A183" s="846">
        <v>7701</v>
      </c>
      <c r="B183" s="834" t="s">
        <v>794</v>
      </c>
      <c r="C183" s="846">
        <v>7701</v>
      </c>
    </row>
    <row r="184" spans="1:3" ht="15.6">
      <c r="A184" s="831">
        <v>7708</v>
      </c>
      <c r="B184" s="834" t="s">
        <v>795</v>
      </c>
      <c r="C184" s="831">
        <v>7708</v>
      </c>
    </row>
    <row r="185" spans="1:3" ht="15.6">
      <c r="A185" s="831">
        <v>7711</v>
      </c>
      <c r="B185" s="837" t="s">
        <v>796</v>
      </c>
      <c r="C185" s="831">
        <v>7711</v>
      </c>
    </row>
    <row r="186" spans="1:3" ht="15.6">
      <c r="A186" s="831">
        <v>7712</v>
      </c>
      <c r="B186" s="834" t="s">
        <v>797</v>
      </c>
      <c r="C186" s="831">
        <v>7712</v>
      </c>
    </row>
    <row r="187" spans="1:3" ht="15.6">
      <c r="A187" s="831">
        <v>7713</v>
      </c>
      <c r="B187" s="847" t="s">
        <v>798</v>
      </c>
      <c r="C187" s="831">
        <v>7713</v>
      </c>
    </row>
    <row r="188" spans="1:3" ht="15.6">
      <c r="A188" s="831">
        <v>7714</v>
      </c>
      <c r="B188" s="833" t="s">
        <v>799</v>
      </c>
      <c r="C188" s="831">
        <v>7714</v>
      </c>
    </row>
    <row r="189" spans="1:3" ht="15.6">
      <c r="A189" s="831">
        <v>7718</v>
      </c>
      <c r="B189" s="834" t="s">
        <v>800</v>
      </c>
      <c r="C189" s="831">
        <v>7718</v>
      </c>
    </row>
    <row r="190" spans="1:3" ht="15.6">
      <c r="A190" s="831">
        <v>7719</v>
      </c>
      <c r="B190" s="835" t="s">
        <v>801</v>
      </c>
      <c r="C190" s="831">
        <v>7719</v>
      </c>
    </row>
    <row r="191" spans="1:3" ht="15.6">
      <c r="A191" s="831">
        <v>7731</v>
      </c>
      <c r="B191" s="834" t="s">
        <v>802</v>
      </c>
      <c r="C191" s="831">
        <v>7731</v>
      </c>
    </row>
    <row r="192" spans="1:3" ht="15.6">
      <c r="A192" s="831">
        <v>7732</v>
      </c>
      <c r="B192" s="835" t="s">
        <v>803</v>
      </c>
      <c r="C192" s="831">
        <v>7732</v>
      </c>
    </row>
    <row r="193" spans="1:3" ht="15.6">
      <c r="A193" s="831">
        <v>7733</v>
      </c>
      <c r="B193" s="835" t="s">
        <v>804</v>
      </c>
      <c r="C193" s="831">
        <v>7733</v>
      </c>
    </row>
    <row r="194" spans="1:3" ht="15.6">
      <c r="A194" s="831">
        <v>7735</v>
      </c>
      <c r="B194" s="835" t="s">
        <v>805</v>
      </c>
      <c r="C194" s="831">
        <v>7735</v>
      </c>
    </row>
    <row r="195" spans="1:3" ht="15.6">
      <c r="A195" s="831">
        <v>7736</v>
      </c>
      <c r="B195" s="834" t="s">
        <v>806</v>
      </c>
      <c r="C195" s="831">
        <v>7736</v>
      </c>
    </row>
    <row r="196" spans="1:3" ht="15.6">
      <c r="A196" s="831">
        <v>7737</v>
      </c>
      <c r="B196" s="835" t="s">
        <v>807</v>
      </c>
      <c r="C196" s="831">
        <v>7737</v>
      </c>
    </row>
    <row r="197" spans="1:3" ht="15.6">
      <c r="A197" s="831">
        <v>7738</v>
      </c>
      <c r="B197" s="835" t="s">
        <v>808</v>
      </c>
      <c r="C197" s="831">
        <v>7738</v>
      </c>
    </row>
    <row r="198" spans="1:3" ht="15.6">
      <c r="A198" s="831">
        <v>7739</v>
      </c>
      <c r="B198" s="839" t="s">
        <v>809</v>
      </c>
      <c r="C198" s="831">
        <v>7739</v>
      </c>
    </row>
    <row r="199" spans="1:3" ht="15.6">
      <c r="A199" s="831">
        <v>7740</v>
      </c>
      <c r="B199" s="839" t="s">
        <v>810</v>
      </c>
      <c r="C199" s="831">
        <v>7740</v>
      </c>
    </row>
    <row r="200" spans="1:3" ht="15.6">
      <c r="A200" s="831">
        <v>7741</v>
      </c>
      <c r="B200" s="835" t="s">
        <v>811</v>
      </c>
      <c r="C200" s="831">
        <v>7741</v>
      </c>
    </row>
    <row r="201" spans="1:3" ht="15.6">
      <c r="A201" s="831">
        <v>7742</v>
      </c>
      <c r="B201" s="835" t="s">
        <v>812</v>
      </c>
      <c r="C201" s="831">
        <v>7742</v>
      </c>
    </row>
    <row r="202" spans="1:3" ht="15.6">
      <c r="A202" s="831">
        <v>7743</v>
      </c>
      <c r="B202" s="835" t="s">
        <v>813</v>
      </c>
      <c r="C202" s="831">
        <v>7743</v>
      </c>
    </row>
    <row r="203" spans="1:3" ht="15.6">
      <c r="A203" s="831">
        <v>7744</v>
      </c>
      <c r="B203" s="845" t="s">
        <v>814</v>
      </c>
      <c r="C203" s="831">
        <v>7744</v>
      </c>
    </row>
    <row r="204" spans="1:3" ht="15.6">
      <c r="A204" s="831">
        <v>7745</v>
      </c>
      <c r="B204" s="835" t="s">
        <v>815</v>
      </c>
      <c r="C204" s="831">
        <v>7745</v>
      </c>
    </row>
    <row r="205" spans="1:3" ht="15.6">
      <c r="A205" s="831">
        <v>7746</v>
      </c>
      <c r="B205" s="835" t="s">
        <v>816</v>
      </c>
      <c r="C205" s="831">
        <v>7746</v>
      </c>
    </row>
    <row r="206" spans="1:3" ht="15.6">
      <c r="A206" s="831">
        <v>7747</v>
      </c>
      <c r="B206" s="834" t="s">
        <v>817</v>
      </c>
      <c r="C206" s="831">
        <v>7747</v>
      </c>
    </row>
    <row r="207" spans="1:3" ht="15.6">
      <c r="A207" s="831">
        <v>7748</v>
      </c>
      <c r="B207" s="837" t="s">
        <v>818</v>
      </c>
      <c r="C207" s="831">
        <v>7748</v>
      </c>
    </row>
    <row r="208" spans="1:3" ht="15.6">
      <c r="A208" s="831">
        <v>7751</v>
      </c>
      <c r="B208" s="835" t="s">
        <v>819</v>
      </c>
      <c r="C208" s="831">
        <v>7751</v>
      </c>
    </row>
    <row r="209" spans="1:3" ht="15.6">
      <c r="A209" s="831">
        <v>7752</v>
      </c>
      <c r="B209" s="835" t="s">
        <v>820</v>
      </c>
      <c r="C209" s="831">
        <v>7752</v>
      </c>
    </row>
    <row r="210" spans="1:3" ht="15.6">
      <c r="A210" s="831">
        <v>7755</v>
      </c>
      <c r="B210" s="836" t="s">
        <v>0</v>
      </c>
      <c r="C210" s="831">
        <v>7755</v>
      </c>
    </row>
    <row r="211" spans="1:3" ht="15.6">
      <c r="A211" s="831">
        <v>7758</v>
      </c>
      <c r="B211" s="834" t="s">
        <v>1</v>
      </c>
      <c r="C211" s="831">
        <v>7758</v>
      </c>
    </row>
    <row r="212" spans="1:3" ht="15.6">
      <c r="A212" s="831">
        <v>7759</v>
      </c>
      <c r="B212" s="835" t="s">
        <v>2</v>
      </c>
      <c r="C212" s="831">
        <v>7759</v>
      </c>
    </row>
    <row r="213" spans="1:3" ht="15.6">
      <c r="A213" s="831">
        <v>7761</v>
      </c>
      <c r="B213" s="834" t="s">
        <v>3</v>
      </c>
      <c r="C213" s="831">
        <v>7761</v>
      </c>
    </row>
    <row r="214" spans="1:3" ht="15.6">
      <c r="A214" s="831">
        <v>7762</v>
      </c>
      <c r="B214" s="834" t="s">
        <v>4</v>
      </c>
      <c r="C214" s="831">
        <v>7762</v>
      </c>
    </row>
    <row r="215" spans="1:3" ht="15.6">
      <c r="A215" s="831">
        <v>7768</v>
      </c>
      <c r="B215" s="834" t="s">
        <v>5</v>
      </c>
      <c r="C215" s="831">
        <v>7768</v>
      </c>
    </row>
    <row r="216" spans="1:3" ht="15.6">
      <c r="A216" s="831">
        <v>8801</v>
      </c>
      <c r="B216" s="837" t="s">
        <v>6</v>
      </c>
      <c r="C216" s="831">
        <v>8801</v>
      </c>
    </row>
    <row r="217" spans="1:3" ht="15.6">
      <c r="A217" s="831">
        <v>8802</v>
      </c>
      <c r="B217" s="834" t="s">
        <v>7</v>
      </c>
      <c r="C217" s="831">
        <v>8802</v>
      </c>
    </row>
    <row r="218" spans="1:3" ht="15.6">
      <c r="A218" s="831">
        <v>8803</v>
      </c>
      <c r="B218" s="834" t="s">
        <v>8</v>
      </c>
      <c r="C218" s="831">
        <v>8803</v>
      </c>
    </row>
    <row r="219" spans="1:3" ht="15.6">
      <c r="A219" s="831">
        <v>8804</v>
      </c>
      <c r="B219" s="834" t="s">
        <v>9</v>
      </c>
      <c r="C219" s="831">
        <v>8804</v>
      </c>
    </row>
    <row r="220" spans="1:3" ht="15.6">
      <c r="A220" s="831">
        <v>8805</v>
      </c>
      <c r="B220" s="836" t="s">
        <v>10</v>
      </c>
      <c r="C220" s="831">
        <v>8805</v>
      </c>
    </row>
    <row r="221" spans="1:3" ht="15.6">
      <c r="A221" s="831">
        <v>8807</v>
      </c>
      <c r="B221" s="842" t="s">
        <v>11</v>
      </c>
      <c r="C221" s="831">
        <v>8807</v>
      </c>
    </row>
    <row r="222" spans="1:3" ht="15.6">
      <c r="A222" s="831">
        <v>8808</v>
      </c>
      <c r="B222" s="835" t="s">
        <v>12</v>
      </c>
      <c r="C222" s="831">
        <v>8808</v>
      </c>
    </row>
    <row r="223" spans="1:3" ht="15.6">
      <c r="A223" s="831">
        <v>8809</v>
      </c>
      <c r="B223" s="835" t="s">
        <v>13</v>
      </c>
      <c r="C223" s="831">
        <v>8809</v>
      </c>
    </row>
    <row r="224" spans="1:3" ht="15.6">
      <c r="A224" s="831">
        <v>8811</v>
      </c>
      <c r="B224" s="834" t="s">
        <v>14</v>
      </c>
      <c r="C224" s="831">
        <v>8811</v>
      </c>
    </row>
    <row r="225" spans="1:3" ht="15.6">
      <c r="A225" s="831">
        <v>8813</v>
      </c>
      <c r="B225" s="835" t="s">
        <v>15</v>
      </c>
      <c r="C225" s="831">
        <v>8813</v>
      </c>
    </row>
    <row r="226" spans="1:3" ht="15.6">
      <c r="A226" s="831">
        <v>8814</v>
      </c>
      <c r="B226" s="834" t="s">
        <v>16</v>
      </c>
      <c r="C226" s="831">
        <v>8814</v>
      </c>
    </row>
    <row r="227" spans="1:3" ht="15.6">
      <c r="A227" s="831">
        <v>8815</v>
      </c>
      <c r="B227" s="834" t="s">
        <v>17</v>
      </c>
      <c r="C227" s="831">
        <v>8815</v>
      </c>
    </row>
    <row r="228" spans="1:3" ht="15.6">
      <c r="A228" s="831">
        <v>8816</v>
      </c>
      <c r="B228" s="835" t="s">
        <v>18</v>
      </c>
      <c r="C228" s="831">
        <v>8816</v>
      </c>
    </row>
    <row r="229" spans="1:3" ht="15.6">
      <c r="A229" s="831">
        <v>8817</v>
      </c>
      <c r="B229" s="835" t="s">
        <v>19</v>
      </c>
      <c r="C229" s="831">
        <v>8817</v>
      </c>
    </row>
    <row r="230" spans="1:3" ht="15.6">
      <c r="A230" s="831">
        <v>8821</v>
      </c>
      <c r="B230" s="835" t="s">
        <v>20</v>
      </c>
      <c r="C230" s="831">
        <v>8821</v>
      </c>
    </row>
    <row r="231" spans="1:3" ht="15.6">
      <c r="A231" s="831">
        <v>8824</v>
      </c>
      <c r="B231" s="837" t="s">
        <v>21</v>
      </c>
      <c r="C231" s="831">
        <v>8824</v>
      </c>
    </row>
    <row r="232" spans="1:3" ht="15.6">
      <c r="A232" s="831">
        <v>8825</v>
      </c>
      <c r="B232" s="837" t="s">
        <v>22</v>
      </c>
      <c r="C232" s="831">
        <v>8825</v>
      </c>
    </row>
    <row r="233" spans="1:3" ht="15.6">
      <c r="A233" s="831">
        <v>8826</v>
      </c>
      <c r="B233" s="837" t="s">
        <v>23</v>
      </c>
      <c r="C233" s="831">
        <v>8826</v>
      </c>
    </row>
    <row r="234" spans="1:3" ht="15.6">
      <c r="A234" s="831">
        <v>8827</v>
      </c>
      <c r="B234" s="837" t="s">
        <v>24</v>
      </c>
      <c r="C234" s="831">
        <v>8827</v>
      </c>
    </row>
    <row r="235" spans="1:3" ht="15.6">
      <c r="A235" s="831">
        <v>8828</v>
      </c>
      <c r="B235" s="834" t="s">
        <v>25</v>
      </c>
      <c r="C235" s="831">
        <v>8828</v>
      </c>
    </row>
    <row r="236" spans="1:3" ht="15.6">
      <c r="A236" s="831">
        <v>8829</v>
      </c>
      <c r="B236" s="834" t="s">
        <v>26</v>
      </c>
      <c r="C236" s="831">
        <v>8829</v>
      </c>
    </row>
    <row r="237" spans="1:3" ht="15.6">
      <c r="A237" s="831">
        <v>8831</v>
      </c>
      <c r="B237" s="834" t="s">
        <v>27</v>
      </c>
      <c r="C237" s="831">
        <v>8831</v>
      </c>
    </row>
    <row r="238" spans="1:3" ht="15.6">
      <c r="A238" s="831">
        <v>8832</v>
      </c>
      <c r="B238" s="835" t="s">
        <v>28</v>
      </c>
      <c r="C238" s="831">
        <v>8832</v>
      </c>
    </row>
    <row r="239" spans="1:3" ht="15.6">
      <c r="A239" s="831">
        <v>8833</v>
      </c>
      <c r="B239" s="834" t="s">
        <v>29</v>
      </c>
      <c r="C239" s="831">
        <v>8833</v>
      </c>
    </row>
    <row r="240" spans="1:3" ht="15.6">
      <c r="A240" s="831">
        <v>8834</v>
      </c>
      <c r="B240" s="835" t="s">
        <v>30</v>
      </c>
      <c r="C240" s="831">
        <v>8834</v>
      </c>
    </row>
    <row r="241" spans="1:3" ht="15.6">
      <c r="A241" s="831">
        <v>8835</v>
      </c>
      <c r="B241" s="835" t="s">
        <v>904</v>
      </c>
      <c r="C241" s="831">
        <v>8835</v>
      </c>
    </row>
    <row r="242" spans="1:3" ht="15.6">
      <c r="A242" s="831">
        <v>8836</v>
      </c>
      <c r="B242" s="834" t="s">
        <v>905</v>
      </c>
      <c r="C242" s="831">
        <v>8836</v>
      </c>
    </row>
    <row r="243" spans="1:3" ht="15.6">
      <c r="A243" s="831">
        <v>8837</v>
      </c>
      <c r="B243" s="834" t="s">
        <v>906</v>
      </c>
      <c r="C243" s="831">
        <v>8837</v>
      </c>
    </row>
    <row r="244" spans="1:3" ht="15.6">
      <c r="A244" s="831">
        <v>8838</v>
      </c>
      <c r="B244" s="834" t="s">
        <v>907</v>
      </c>
      <c r="C244" s="831">
        <v>8838</v>
      </c>
    </row>
    <row r="245" spans="1:3" ht="15.6">
      <c r="A245" s="831">
        <v>8839</v>
      </c>
      <c r="B245" s="835" t="s">
        <v>908</v>
      </c>
      <c r="C245" s="831">
        <v>8839</v>
      </c>
    </row>
    <row r="246" spans="1:3" ht="15.6">
      <c r="A246" s="831">
        <v>8845</v>
      </c>
      <c r="B246" s="836" t="s">
        <v>909</v>
      </c>
      <c r="C246" s="831">
        <v>8845</v>
      </c>
    </row>
    <row r="247" spans="1:3" ht="15.6">
      <c r="A247" s="831">
        <v>8848</v>
      </c>
      <c r="B247" s="842" t="s">
        <v>910</v>
      </c>
      <c r="C247" s="831">
        <v>8848</v>
      </c>
    </row>
    <row r="248" spans="1:3" ht="15.6">
      <c r="A248" s="831">
        <v>8849</v>
      </c>
      <c r="B248" s="834" t="s">
        <v>911</v>
      </c>
      <c r="C248" s="831">
        <v>8849</v>
      </c>
    </row>
    <row r="249" spans="1:3" ht="15.6">
      <c r="A249" s="831">
        <v>8851</v>
      </c>
      <c r="B249" s="834" t="s">
        <v>912</v>
      </c>
      <c r="C249" s="831">
        <v>8851</v>
      </c>
    </row>
    <row r="250" spans="1:3" ht="15.6">
      <c r="A250" s="831">
        <v>8852</v>
      </c>
      <c r="B250" s="834" t="s">
        <v>913</v>
      </c>
      <c r="C250" s="831">
        <v>8852</v>
      </c>
    </row>
    <row r="251" spans="1:3" ht="15.6">
      <c r="A251" s="831">
        <v>8853</v>
      </c>
      <c r="B251" s="834" t="s">
        <v>914</v>
      </c>
      <c r="C251" s="831">
        <v>8853</v>
      </c>
    </row>
    <row r="252" spans="1:3" ht="15.6">
      <c r="A252" s="831">
        <v>8855</v>
      </c>
      <c r="B252" s="836" t="s">
        <v>915</v>
      </c>
      <c r="C252" s="831">
        <v>8855</v>
      </c>
    </row>
    <row r="253" spans="1:3" ht="15.6">
      <c r="A253" s="831">
        <v>8858</v>
      </c>
      <c r="B253" s="845" t="s">
        <v>916</v>
      </c>
      <c r="C253" s="831">
        <v>8858</v>
      </c>
    </row>
    <row r="254" spans="1:3" ht="15.6">
      <c r="A254" s="831">
        <v>8859</v>
      </c>
      <c r="B254" s="835" t="s">
        <v>917</v>
      </c>
      <c r="C254" s="831">
        <v>8859</v>
      </c>
    </row>
    <row r="255" spans="1:3" ht="15.6">
      <c r="A255" s="831">
        <v>8861</v>
      </c>
      <c r="B255" s="834" t="s">
        <v>918</v>
      </c>
      <c r="C255" s="831">
        <v>8861</v>
      </c>
    </row>
    <row r="256" spans="1:3" ht="15.6">
      <c r="A256" s="831">
        <v>8862</v>
      </c>
      <c r="B256" s="835" t="s">
        <v>919</v>
      </c>
      <c r="C256" s="831">
        <v>8862</v>
      </c>
    </row>
    <row r="257" spans="1:3" ht="15.6">
      <c r="A257" s="831">
        <v>8863</v>
      </c>
      <c r="B257" s="835" t="s">
        <v>920</v>
      </c>
      <c r="C257" s="831">
        <v>8863</v>
      </c>
    </row>
    <row r="258" spans="1:3" ht="15.6">
      <c r="A258" s="831">
        <v>8864</v>
      </c>
      <c r="B258" s="834" t="s">
        <v>921</v>
      </c>
      <c r="C258" s="831">
        <v>8864</v>
      </c>
    </row>
    <row r="259" spans="1:3" ht="15.6">
      <c r="A259" s="831">
        <v>8865</v>
      </c>
      <c r="B259" s="835" t="s">
        <v>922</v>
      </c>
      <c r="C259" s="831">
        <v>8865</v>
      </c>
    </row>
    <row r="260" spans="1:3" ht="15.6">
      <c r="A260" s="831">
        <v>8866</v>
      </c>
      <c r="B260" s="835" t="s">
        <v>1554</v>
      </c>
      <c r="C260" s="831">
        <v>8866</v>
      </c>
    </row>
    <row r="261" spans="1:3" ht="15.6">
      <c r="A261" s="831">
        <v>8867</v>
      </c>
      <c r="B261" s="835" t="s">
        <v>1555</v>
      </c>
      <c r="C261" s="831">
        <v>8867</v>
      </c>
    </row>
    <row r="262" spans="1:3" ht="15.6">
      <c r="A262" s="831">
        <v>8868</v>
      </c>
      <c r="B262" s="835" t="s">
        <v>1556</v>
      </c>
      <c r="C262" s="831">
        <v>8868</v>
      </c>
    </row>
    <row r="263" spans="1:3" ht="15.6">
      <c r="A263" s="831">
        <v>8869</v>
      </c>
      <c r="B263" s="834" t="s">
        <v>1557</v>
      </c>
      <c r="C263" s="831">
        <v>8869</v>
      </c>
    </row>
    <row r="264" spans="1:3" ht="15.6">
      <c r="A264" s="831">
        <v>8871</v>
      </c>
      <c r="B264" s="835" t="s">
        <v>1558</v>
      </c>
      <c r="C264" s="831">
        <v>8871</v>
      </c>
    </row>
    <row r="265" spans="1:3" ht="15.6">
      <c r="A265" s="831">
        <v>8872</v>
      </c>
      <c r="B265" s="835" t="s">
        <v>930</v>
      </c>
      <c r="C265" s="831">
        <v>8872</v>
      </c>
    </row>
    <row r="266" spans="1:3" ht="15.6">
      <c r="A266" s="831">
        <v>8873</v>
      </c>
      <c r="B266" s="835" t="s">
        <v>931</v>
      </c>
      <c r="C266" s="831">
        <v>8873</v>
      </c>
    </row>
    <row r="267" spans="1:3" ht="16.5" customHeight="1">
      <c r="A267" s="831">
        <v>8875</v>
      </c>
      <c r="B267" s="835" t="s">
        <v>932</v>
      </c>
      <c r="C267" s="831">
        <v>8875</v>
      </c>
    </row>
    <row r="268" spans="1:3" ht="15.6">
      <c r="A268" s="831">
        <v>8876</v>
      </c>
      <c r="B268" s="835" t="s">
        <v>933</v>
      </c>
      <c r="C268" s="831">
        <v>8876</v>
      </c>
    </row>
    <row r="269" spans="1:3" ht="15.6">
      <c r="A269" s="831">
        <v>8877</v>
      </c>
      <c r="B269" s="834" t="s">
        <v>934</v>
      </c>
      <c r="C269" s="831">
        <v>8877</v>
      </c>
    </row>
    <row r="270" spans="1:3" ht="15.6">
      <c r="A270" s="831">
        <v>8878</v>
      </c>
      <c r="B270" s="845" t="s">
        <v>935</v>
      </c>
      <c r="C270" s="831">
        <v>8878</v>
      </c>
    </row>
    <row r="271" spans="1:3" ht="15.6">
      <c r="A271" s="831">
        <v>8885</v>
      </c>
      <c r="B271" s="837" t="s">
        <v>936</v>
      </c>
      <c r="C271" s="831">
        <v>8885</v>
      </c>
    </row>
    <row r="272" spans="1:3" ht="15.6">
      <c r="A272" s="831">
        <v>8888</v>
      </c>
      <c r="B272" s="834" t="s">
        <v>937</v>
      </c>
      <c r="C272" s="831">
        <v>8888</v>
      </c>
    </row>
    <row r="273" spans="1:3" ht="15.6">
      <c r="A273" s="831">
        <v>8897</v>
      </c>
      <c r="B273" s="834" t="s">
        <v>938</v>
      </c>
      <c r="C273" s="831">
        <v>8897</v>
      </c>
    </row>
    <row r="274" spans="1:3" ht="15.6">
      <c r="A274" s="831">
        <v>8898</v>
      </c>
      <c r="B274" s="834" t="s">
        <v>939</v>
      </c>
      <c r="C274" s="831">
        <v>8898</v>
      </c>
    </row>
    <row r="275" spans="1:3" ht="15.6">
      <c r="A275" s="831">
        <v>9910</v>
      </c>
      <c r="B275" s="837" t="s">
        <v>940</v>
      </c>
      <c r="C275" s="831">
        <v>9910</v>
      </c>
    </row>
    <row r="276" spans="1:3" ht="15.6">
      <c r="A276" s="831">
        <v>9997</v>
      </c>
      <c r="B276" s="834" t="s">
        <v>941</v>
      </c>
      <c r="C276" s="831">
        <v>9997</v>
      </c>
    </row>
    <row r="277" spans="1:3" ht="15.6">
      <c r="A277" s="831">
        <v>9998</v>
      </c>
      <c r="B277" s="834" t="s">
        <v>942</v>
      </c>
      <c r="C277" s="831">
        <v>9998</v>
      </c>
    </row>
    <row r="282" spans="1:3">
      <c r="A282" s="821" t="s">
        <v>1445</v>
      </c>
      <c r="B282" s="821" t="s">
        <v>1450</v>
      </c>
    </row>
    <row r="283" spans="1:3">
      <c r="A283" s="848" t="s">
        <v>943</v>
      </c>
      <c r="B283" s="849"/>
      <c r="C283" s="849"/>
    </row>
    <row r="284" spans="1:3">
      <c r="A284" s="850" t="s">
        <v>1793</v>
      </c>
      <c r="B284" s="851"/>
      <c r="C284" s="851"/>
    </row>
    <row r="285" spans="1:3">
      <c r="A285" s="852" t="s">
        <v>1794</v>
      </c>
      <c r="B285" s="758" t="s">
        <v>1795</v>
      </c>
      <c r="C285" s="758" t="s">
        <v>1793</v>
      </c>
    </row>
    <row r="286" spans="1:3">
      <c r="A286" s="852" t="s">
        <v>1796</v>
      </c>
      <c r="B286" s="758" t="s">
        <v>1797</v>
      </c>
      <c r="C286" s="758" t="s">
        <v>1793</v>
      </c>
    </row>
    <row r="287" spans="1:3">
      <c r="A287" s="852" t="s">
        <v>1798</v>
      </c>
      <c r="B287" s="758" t="s">
        <v>1799</v>
      </c>
      <c r="C287" s="758" t="s">
        <v>1793</v>
      </c>
    </row>
    <row r="288" spans="1:3">
      <c r="A288" s="852" t="s">
        <v>1800</v>
      </c>
      <c r="B288" s="758" t="s">
        <v>1801</v>
      </c>
      <c r="C288" s="758" t="s">
        <v>1793</v>
      </c>
    </row>
    <row r="289" spans="1:3">
      <c r="A289" s="852" t="s">
        <v>1802</v>
      </c>
      <c r="B289" s="758" t="s">
        <v>1803</v>
      </c>
      <c r="C289" s="758" t="s">
        <v>1793</v>
      </c>
    </row>
    <row r="290" spans="1:3">
      <c r="A290" s="852" t="s">
        <v>1804</v>
      </c>
      <c r="B290" s="758" t="s">
        <v>1805</v>
      </c>
      <c r="C290" s="758" t="s">
        <v>1793</v>
      </c>
    </row>
    <row r="291" spans="1:3">
      <c r="A291" s="852" t="s">
        <v>1806</v>
      </c>
      <c r="B291" s="758" t="s">
        <v>1807</v>
      </c>
      <c r="C291" s="758" t="s">
        <v>1793</v>
      </c>
    </row>
    <row r="292" spans="1:3">
      <c r="A292" s="852" t="s">
        <v>1808</v>
      </c>
      <c r="B292" s="758" t="s">
        <v>1809</v>
      </c>
      <c r="C292" s="758" t="s">
        <v>1793</v>
      </c>
    </row>
    <row r="293" spans="1:3">
      <c r="A293" s="852" t="s">
        <v>1810</v>
      </c>
      <c r="B293" s="758" t="s">
        <v>1811</v>
      </c>
      <c r="C293" s="758" t="s">
        <v>1793</v>
      </c>
    </row>
    <row r="294" spans="1:3">
      <c r="A294" s="852" t="s">
        <v>1812</v>
      </c>
      <c r="B294" s="758" t="s">
        <v>1813</v>
      </c>
      <c r="C294" s="758" t="s">
        <v>1793</v>
      </c>
    </row>
    <row r="295" spans="1:3">
      <c r="A295" s="852" t="s">
        <v>1814</v>
      </c>
      <c r="B295" s="758" t="s">
        <v>1815</v>
      </c>
      <c r="C295" s="758" t="s">
        <v>1793</v>
      </c>
    </row>
    <row r="296" spans="1:3">
      <c r="A296" s="852" t="s">
        <v>1816</v>
      </c>
      <c r="B296" s="758">
        <v>98315</v>
      </c>
      <c r="C296" s="758" t="s">
        <v>1793</v>
      </c>
    </row>
    <row r="297" spans="1:3">
      <c r="A297" s="850" t="s">
        <v>1817</v>
      </c>
      <c r="B297" s="853"/>
      <c r="C297" s="853"/>
    </row>
    <row r="298" spans="1:3">
      <c r="A298" s="852" t="s">
        <v>944</v>
      </c>
      <c r="B298" s="758" t="s">
        <v>945</v>
      </c>
      <c r="C298" s="758" t="s">
        <v>1817</v>
      </c>
    </row>
    <row r="299" spans="1:3">
      <c r="A299" s="852" t="s">
        <v>1818</v>
      </c>
      <c r="B299" s="758" t="s">
        <v>946</v>
      </c>
      <c r="C299" s="758" t="s">
        <v>1817</v>
      </c>
    </row>
    <row r="300" spans="1:3">
      <c r="A300" s="852" t="s">
        <v>947</v>
      </c>
      <c r="B300" s="758" t="s">
        <v>948</v>
      </c>
      <c r="C300" s="758" t="s">
        <v>1817</v>
      </c>
    </row>
    <row r="301" spans="1:3">
      <c r="A301" s="852" t="s">
        <v>949</v>
      </c>
      <c r="B301" s="758" t="s">
        <v>950</v>
      </c>
      <c r="C301" s="758" t="s">
        <v>1817</v>
      </c>
    </row>
    <row r="302" spans="1:3">
      <c r="A302" s="852" t="s">
        <v>951</v>
      </c>
      <c r="B302" s="758" t="s">
        <v>952</v>
      </c>
      <c r="C302" s="758" t="s">
        <v>1817</v>
      </c>
    </row>
    <row r="303" spans="1:3">
      <c r="A303" s="852" t="s">
        <v>1819</v>
      </c>
      <c r="B303" s="758" t="s">
        <v>953</v>
      </c>
      <c r="C303" s="758" t="s">
        <v>1817</v>
      </c>
    </row>
    <row r="304" spans="1:3">
      <c r="A304" s="852" t="s">
        <v>954</v>
      </c>
      <c r="B304" s="758" t="s">
        <v>955</v>
      </c>
      <c r="C304" s="758" t="s">
        <v>1817</v>
      </c>
    </row>
    <row r="305" spans="1:3">
      <c r="A305" s="852" t="s">
        <v>956</v>
      </c>
      <c r="B305" s="758" t="s">
        <v>957</v>
      </c>
      <c r="C305" s="758" t="s">
        <v>1817</v>
      </c>
    </row>
    <row r="306" spans="1:3">
      <c r="A306" s="850" t="s">
        <v>1820</v>
      </c>
      <c r="B306" s="758"/>
      <c r="C306" s="758"/>
    </row>
    <row r="307" spans="1:3">
      <c r="A307" s="852" t="s">
        <v>1821</v>
      </c>
      <c r="B307" s="758" t="s">
        <v>1822</v>
      </c>
      <c r="C307" s="758" t="s">
        <v>1820</v>
      </c>
    </row>
    <row r="308" spans="1:3">
      <c r="A308" s="852" t="s">
        <v>1823</v>
      </c>
      <c r="B308" s="758" t="s">
        <v>1824</v>
      </c>
      <c r="C308" s="758" t="s">
        <v>1820</v>
      </c>
    </row>
    <row r="309" spans="1:3">
      <c r="A309" s="852" t="s">
        <v>1825</v>
      </c>
      <c r="B309" s="758" t="s">
        <v>1826</v>
      </c>
      <c r="C309" s="758" t="s">
        <v>1820</v>
      </c>
    </row>
    <row r="310" spans="1:3">
      <c r="A310" s="852" t="s">
        <v>1827</v>
      </c>
      <c r="B310" s="758" t="s">
        <v>1828</v>
      </c>
      <c r="C310" s="758" t="s">
        <v>1820</v>
      </c>
    </row>
    <row r="311" spans="1:3">
      <c r="A311" s="852" t="s">
        <v>1829</v>
      </c>
      <c r="B311" s="758" t="s">
        <v>1830</v>
      </c>
      <c r="C311" s="758" t="s">
        <v>1820</v>
      </c>
    </row>
    <row r="312" spans="1:3">
      <c r="A312" s="852" t="s">
        <v>1831</v>
      </c>
      <c r="B312" s="758" t="s">
        <v>1832</v>
      </c>
      <c r="C312" s="758" t="s">
        <v>1820</v>
      </c>
    </row>
    <row r="313" spans="1:3">
      <c r="A313" s="852" t="s">
        <v>1833</v>
      </c>
      <c r="B313" s="758" t="s">
        <v>1834</v>
      </c>
      <c r="C313" s="758" t="s">
        <v>1820</v>
      </c>
    </row>
    <row r="314" spans="1:3">
      <c r="A314" s="852" t="s">
        <v>1835</v>
      </c>
      <c r="B314" s="758" t="s">
        <v>1836</v>
      </c>
      <c r="C314" s="758" t="s">
        <v>1820</v>
      </c>
    </row>
    <row r="315" spans="1:3">
      <c r="A315" s="852" t="s">
        <v>1837</v>
      </c>
      <c r="B315" s="758" t="s">
        <v>1838</v>
      </c>
      <c r="C315" s="758" t="s">
        <v>1820</v>
      </c>
    </row>
    <row r="316" spans="1:3">
      <c r="A316" s="852" t="s">
        <v>1839</v>
      </c>
      <c r="B316" s="758" t="s">
        <v>1840</v>
      </c>
      <c r="C316" s="758" t="s">
        <v>1820</v>
      </c>
    </row>
    <row r="317" spans="1:3">
      <c r="A317" s="852" t="s">
        <v>1841</v>
      </c>
      <c r="B317" s="758" t="s">
        <v>1842</v>
      </c>
      <c r="C317" s="758" t="s">
        <v>1820</v>
      </c>
    </row>
    <row r="318" spans="1:3">
      <c r="A318" s="852" t="s">
        <v>1843</v>
      </c>
      <c r="B318" s="758" t="s">
        <v>1844</v>
      </c>
      <c r="C318" s="758" t="s">
        <v>1820</v>
      </c>
    </row>
    <row r="319" spans="1:3">
      <c r="A319" s="852" t="s">
        <v>1845</v>
      </c>
      <c r="B319" s="758">
        <v>99001</v>
      </c>
      <c r="C319" s="758"/>
    </row>
    <row r="322" spans="1:2">
      <c r="A322" s="821" t="s">
        <v>1445</v>
      </c>
      <c r="B322" s="821" t="s">
        <v>1449</v>
      </c>
    </row>
    <row r="323" spans="1:2" ht="15.6">
      <c r="B323" s="822" t="s">
        <v>1446</v>
      </c>
    </row>
    <row r="324" spans="1:2" ht="18.600000000000001" thickBot="1">
      <c r="B324" s="822" t="s">
        <v>1447</v>
      </c>
    </row>
    <row r="325" spans="1:2" ht="16.8">
      <c r="A325" s="759" t="s">
        <v>958</v>
      </c>
      <c r="B325" s="760" t="s">
        <v>959</v>
      </c>
    </row>
    <row r="326" spans="1:2" ht="16.8">
      <c r="A326" s="761" t="s">
        <v>960</v>
      </c>
      <c r="B326" s="762" t="s">
        <v>961</v>
      </c>
    </row>
    <row r="327" spans="1:2" ht="16.8">
      <c r="A327" s="761" t="s">
        <v>962</v>
      </c>
      <c r="B327" s="763" t="s">
        <v>963</v>
      </c>
    </row>
    <row r="328" spans="1:2" ht="16.8">
      <c r="A328" s="761" t="s">
        <v>964</v>
      </c>
      <c r="B328" s="763" t="s">
        <v>965</v>
      </c>
    </row>
    <row r="329" spans="1:2" ht="16.8">
      <c r="A329" s="761" t="s">
        <v>966</v>
      </c>
      <c r="B329" s="763" t="s">
        <v>967</v>
      </c>
    </row>
    <row r="330" spans="1:2" ht="16.8">
      <c r="A330" s="761" t="s">
        <v>968</v>
      </c>
      <c r="B330" s="763" t="s">
        <v>969</v>
      </c>
    </row>
    <row r="331" spans="1:2" ht="16.8">
      <c r="A331" s="761" t="s">
        <v>970</v>
      </c>
      <c r="B331" s="763" t="s">
        <v>971</v>
      </c>
    </row>
    <row r="332" spans="1:2" ht="16.8">
      <c r="A332" s="761" t="s">
        <v>972</v>
      </c>
      <c r="B332" s="763" t="s">
        <v>973</v>
      </c>
    </row>
    <row r="333" spans="1:2" ht="16.8">
      <c r="A333" s="761" t="s">
        <v>974</v>
      </c>
      <c r="B333" s="763" t="s">
        <v>975</v>
      </c>
    </row>
    <row r="334" spans="1:2" ht="16.8">
      <c r="A334" s="761" t="s">
        <v>976</v>
      </c>
      <c r="B334" s="763" t="s">
        <v>977</v>
      </c>
    </row>
    <row r="335" spans="1:2" ht="16.8">
      <c r="A335" s="761" t="s">
        <v>978</v>
      </c>
      <c r="B335" s="763" t="s">
        <v>979</v>
      </c>
    </row>
    <row r="336" spans="1:2" ht="16.8">
      <c r="A336" s="761" t="s">
        <v>980</v>
      </c>
      <c r="B336" s="764" t="s">
        <v>981</v>
      </c>
    </row>
    <row r="337" spans="1:256" ht="16.8">
      <c r="A337" s="761" t="s">
        <v>982</v>
      </c>
      <c r="B337" s="764" t="s">
        <v>983</v>
      </c>
    </row>
    <row r="338" spans="1:256" ht="17.399999999999999">
      <c r="A338" s="761" t="s">
        <v>984</v>
      </c>
      <c r="B338" s="763" t="s">
        <v>985</v>
      </c>
      <c r="E338" s="854"/>
      <c r="F338" s="854"/>
      <c r="G338" s="854"/>
      <c r="H338" s="854"/>
      <c r="I338" s="854"/>
      <c r="J338" s="854"/>
      <c r="K338" s="854"/>
      <c r="L338" s="854"/>
      <c r="M338" s="854"/>
      <c r="N338" s="854"/>
      <c r="O338" s="854"/>
      <c r="P338" s="854"/>
      <c r="Q338" s="854"/>
      <c r="R338" s="854"/>
      <c r="S338" s="854"/>
      <c r="T338" s="854"/>
      <c r="U338" s="854"/>
      <c r="V338" s="854"/>
      <c r="W338" s="854"/>
      <c r="X338" s="854"/>
      <c r="Y338" s="854"/>
      <c r="Z338" s="854"/>
      <c r="AA338" s="854"/>
      <c r="AB338" s="854"/>
      <c r="AC338" s="854"/>
      <c r="AD338" s="854"/>
      <c r="AE338" s="854"/>
      <c r="AF338" s="854"/>
      <c r="AG338" s="854"/>
      <c r="AH338" s="854"/>
      <c r="AI338" s="854"/>
      <c r="AJ338" s="854"/>
      <c r="AK338" s="854"/>
      <c r="AL338" s="854"/>
      <c r="AM338" s="854"/>
      <c r="AN338" s="854"/>
      <c r="AO338" s="854"/>
      <c r="AP338" s="854"/>
      <c r="AQ338" s="854"/>
      <c r="AR338" s="854"/>
      <c r="AS338" s="854"/>
      <c r="AT338" s="854"/>
      <c r="AU338" s="854"/>
      <c r="AV338" s="854"/>
      <c r="AW338" s="854"/>
      <c r="AX338" s="854"/>
      <c r="AY338" s="854"/>
      <c r="AZ338" s="854"/>
      <c r="BA338" s="854"/>
      <c r="BB338" s="854"/>
      <c r="BC338" s="854"/>
      <c r="BD338" s="854"/>
      <c r="BE338" s="854"/>
      <c r="BF338" s="854"/>
      <c r="BG338" s="854"/>
      <c r="BH338" s="854"/>
      <c r="BI338" s="854"/>
      <c r="BJ338" s="854"/>
      <c r="BK338" s="854"/>
      <c r="BL338" s="854"/>
      <c r="BM338" s="854"/>
      <c r="BN338" s="854"/>
      <c r="BO338" s="854"/>
      <c r="BP338" s="854"/>
      <c r="BQ338" s="854"/>
      <c r="BR338" s="854"/>
      <c r="BS338" s="854"/>
      <c r="BT338" s="854"/>
      <c r="BU338" s="854"/>
      <c r="BV338" s="854"/>
      <c r="BW338" s="854"/>
      <c r="BX338" s="854"/>
      <c r="BY338" s="854"/>
      <c r="BZ338" s="854"/>
      <c r="CA338" s="854"/>
      <c r="CB338" s="854"/>
      <c r="CC338" s="854"/>
      <c r="CD338" s="854"/>
      <c r="CE338" s="854"/>
      <c r="CF338" s="854"/>
      <c r="CG338" s="854"/>
      <c r="CH338" s="854"/>
      <c r="CI338" s="854"/>
      <c r="CJ338" s="854"/>
      <c r="CK338" s="854"/>
      <c r="CL338" s="854"/>
      <c r="CM338" s="854"/>
      <c r="CN338" s="854"/>
      <c r="CO338" s="854"/>
      <c r="CP338" s="854"/>
      <c r="CQ338" s="854"/>
      <c r="CR338" s="854"/>
      <c r="CS338" s="854"/>
      <c r="CT338" s="854"/>
      <c r="CU338" s="854"/>
      <c r="CV338" s="854"/>
      <c r="CW338" s="854"/>
      <c r="CX338" s="854"/>
      <c r="CY338" s="854"/>
      <c r="CZ338" s="854"/>
      <c r="DA338" s="854"/>
      <c r="DB338" s="854"/>
      <c r="DC338" s="854"/>
      <c r="DD338" s="854"/>
      <c r="DE338" s="854"/>
      <c r="DF338" s="854"/>
      <c r="DG338" s="854"/>
      <c r="DH338" s="854"/>
      <c r="DI338" s="854"/>
      <c r="DJ338" s="854"/>
      <c r="DK338" s="854"/>
      <c r="DL338" s="854"/>
      <c r="DM338" s="854"/>
      <c r="DN338" s="854"/>
      <c r="DO338" s="854"/>
      <c r="DP338" s="854"/>
      <c r="DQ338" s="854"/>
      <c r="DR338" s="854"/>
      <c r="DS338" s="854"/>
      <c r="DT338" s="854"/>
      <c r="DU338" s="854"/>
      <c r="DV338" s="854"/>
      <c r="DW338" s="854"/>
      <c r="DX338" s="854"/>
      <c r="DY338" s="854"/>
      <c r="DZ338" s="854"/>
      <c r="EA338" s="854"/>
      <c r="EB338" s="854"/>
      <c r="EC338" s="854"/>
      <c r="ED338" s="854"/>
      <c r="EE338" s="854"/>
      <c r="EF338" s="854"/>
      <c r="EG338" s="854"/>
      <c r="EH338" s="854"/>
      <c r="EI338" s="854"/>
      <c r="EJ338" s="854"/>
      <c r="EK338" s="854"/>
      <c r="EL338" s="854"/>
      <c r="EM338" s="854"/>
      <c r="EN338" s="854"/>
      <c r="EO338" s="854"/>
      <c r="EP338" s="854"/>
      <c r="EQ338" s="854"/>
      <c r="ER338" s="854"/>
      <c r="ES338" s="854"/>
      <c r="ET338" s="854"/>
      <c r="EU338" s="854"/>
      <c r="EV338" s="854"/>
      <c r="EW338" s="854"/>
      <c r="EX338" s="854"/>
      <c r="EY338" s="854"/>
      <c r="EZ338" s="854"/>
      <c r="FA338" s="854"/>
      <c r="FB338" s="854"/>
      <c r="FC338" s="854"/>
      <c r="FD338" s="854"/>
      <c r="FE338" s="854"/>
      <c r="FF338" s="854"/>
      <c r="FG338" s="854"/>
      <c r="FH338" s="854"/>
      <c r="FI338" s="854"/>
      <c r="FJ338" s="854"/>
      <c r="FK338" s="854"/>
      <c r="FL338" s="854"/>
      <c r="FM338" s="854"/>
      <c r="FN338" s="854"/>
      <c r="FO338" s="854"/>
      <c r="FP338" s="854"/>
      <c r="FQ338" s="854"/>
      <c r="FR338" s="854"/>
      <c r="FS338" s="854"/>
      <c r="FT338" s="854"/>
      <c r="FU338" s="854"/>
      <c r="FV338" s="854"/>
      <c r="FW338" s="854"/>
      <c r="FX338" s="854"/>
      <c r="FY338" s="854"/>
      <c r="FZ338" s="854"/>
      <c r="GA338" s="854"/>
      <c r="GB338" s="854"/>
      <c r="GC338" s="854"/>
      <c r="GD338" s="854"/>
      <c r="GE338" s="854"/>
      <c r="GF338" s="854"/>
      <c r="GG338" s="854"/>
      <c r="GH338" s="854"/>
      <c r="GI338" s="854"/>
      <c r="GJ338" s="854"/>
      <c r="GK338" s="854"/>
      <c r="GL338" s="854"/>
      <c r="GM338" s="854"/>
      <c r="GN338" s="854"/>
      <c r="GO338" s="854"/>
      <c r="GP338" s="854"/>
      <c r="GQ338" s="854"/>
      <c r="GR338" s="854"/>
      <c r="GS338" s="854"/>
      <c r="GT338" s="854"/>
      <c r="GU338" s="854"/>
      <c r="GV338" s="854"/>
      <c r="GW338" s="854"/>
      <c r="GX338" s="854"/>
      <c r="GY338" s="854"/>
      <c r="GZ338" s="854"/>
      <c r="HA338" s="854"/>
      <c r="HB338" s="854"/>
      <c r="HC338" s="854"/>
      <c r="HD338" s="854"/>
      <c r="HE338" s="854"/>
      <c r="HF338" s="854"/>
      <c r="HG338" s="854"/>
      <c r="HH338" s="854"/>
      <c r="HI338" s="854"/>
      <c r="HJ338" s="854"/>
      <c r="HK338" s="854"/>
      <c r="HL338" s="854"/>
      <c r="HM338" s="854"/>
      <c r="HN338" s="854"/>
      <c r="HO338" s="854"/>
      <c r="HP338" s="854"/>
      <c r="HQ338" s="854"/>
      <c r="HR338" s="854"/>
      <c r="HS338" s="854"/>
      <c r="HT338" s="854"/>
      <c r="HU338" s="854"/>
      <c r="HV338" s="854"/>
      <c r="HW338" s="854"/>
      <c r="HX338" s="854"/>
      <c r="HY338" s="854"/>
      <c r="HZ338" s="854"/>
      <c r="IA338" s="854"/>
      <c r="IB338" s="854"/>
      <c r="IC338" s="854"/>
      <c r="ID338" s="854"/>
      <c r="IE338" s="854"/>
      <c r="IF338" s="854"/>
      <c r="IG338" s="854"/>
      <c r="IH338" s="854"/>
      <c r="II338" s="854"/>
      <c r="IJ338" s="854"/>
      <c r="IK338" s="854"/>
      <c r="IL338" s="854"/>
      <c r="IM338" s="854"/>
      <c r="IN338" s="854"/>
      <c r="IO338" s="854"/>
      <c r="IP338" s="854"/>
      <c r="IQ338" s="854"/>
      <c r="IR338" s="854"/>
      <c r="IS338" s="854"/>
      <c r="IT338" s="854"/>
      <c r="IU338" s="854"/>
      <c r="IV338" s="854"/>
    </row>
    <row r="339" spans="1:256" ht="16.8">
      <c r="A339" s="761" t="s">
        <v>986</v>
      </c>
      <c r="B339" s="763" t="s">
        <v>987</v>
      </c>
    </row>
    <row r="340" spans="1:256" ht="16.8">
      <c r="A340" s="761" t="s">
        <v>988</v>
      </c>
      <c r="B340" s="763" t="s">
        <v>989</v>
      </c>
    </row>
    <row r="341" spans="1:256" ht="16.8">
      <c r="A341" s="761" t="s">
        <v>990</v>
      </c>
      <c r="B341" s="763" t="s">
        <v>1737</v>
      </c>
    </row>
    <row r="342" spans="1:256" ht="16.8">
      <c r="A342" s="761" t="s">
        <v>991</v>
      </c>
      <c r="B342" s="763" t="s">
        <v>1846</v>
      </c>
    </row>
    <row r="343" spans="1:256" ht="16.8">
      <c r="A343" s="761" t="s">
        <v>992</v>
      </c>
      <c r="B343" s="763" t="s">
        <v>1847</v>
      </c>
    </row>
    <row r="344" spans="1:256" ht="16.8">
      <c r="A344" s="761" t="s">
        <v>993</v>
      </c>
      <c r="B344" s="763" t="s">
        <v>994</v>
      </c>
    </row>
    <row r="345" spans="1:256" ht="16.8">
      <c r="A345" s="761" t="s">
        <v>1848</v>
      </c>
      <c r="B345" s="763" t="s">
        <v>1849</v>
      </c>
    </row>
    <row r="346" spans="1:256" ht="16.8">
      <c r="A346" s="761" t="s">
        <v>995</v>
      </c>
      <c r="B346" s="763" t="s">
        <v>996</v>
      </c>
    </row>
    <row r="347" spans="1:256" ht="16.8">
      <c r="A347" s="761" t="s">
        <v>997</v>
      </c>
      <c r="B347" s="763" t="s">
        <v>998</v>
      </c>
    </row>
    <row r="348" spans="1:256" ht="31.2">
      <c r="A348" s="765" t="s">
        <v>999</v>
      </c>
      <c r="B348" s="766" t="s">
        <v>1583</v>
      </c>
    </row>
    <row r="349" spans="1:256" ht="16.8">
      <c r="A349" s="767" t="s">
        <v>1584</v>
      </c>
      <c r="B349" s="768" t="s">
        <v>1585</v>
      </c>
    </row>
    <row r="350" spans="1:256" ht="16.8">
      <c r="A350" s="767" t="s">
        <v>1586</v>
      </c>
      <c r="B350" s="768" t="s">
        <v>1587</v>
      </c>
    </row>
    <row r="351" spans="1:256" ht="16.8">
      <c r="A351" s="767" t="s">
        <v>1850</v>
      </c>
      <c r="B351" s="768" t="s">
        <v>1851</v>
      </c>
    </row>
    <row r="352" spans="1:256" ht="16.8">
      <c r="A352" s="761" t="s">
        <v>1588</v>
      </c>
      <c r="B352" s="763" t="s">
        <v>1589</v>
      </c>
    </row>
    <row r="353" spans="1:5" ht="16.8">
      <c r="A353" s="761" t="s">
        <v>1590</v>
      </c>
      <c r="B353" s="763" t="s">
        <v>1591</v>
      </c>
    </row>
    <row r="354" spans="1:5" ht="16.8">
      <c r="A354" s="761" t="s">
        <v>1592</v>
      </c>
      <c r="B354" s="763" t="s">
        <v>1852</v>
      </c>
    </row>
    <row r="355" spans="1:5" ht="16.8">
      <c r="A355" s="761" t="s">
        <v>1593</v>
      </c>
      <c r="B355" s="763" t="s">
        <v>1594</v>
      </c>
      <c r="E355" s="855"/>
    </row>
    <row r="356" spans="1:5" ht="16.8">
      <c r="A356" s="761" t="s">
        <v>1595</v>
      </c>
      <c r="B356" s="763" t="s">
        <v>1596</v>
      </c>
      <c r="E356" s="855"/>
    </row>
    <row r="357" spans="1:5" ht="16.8">
      <c r="A357" s="761" t="s">
        <v>1597</v>
      </c>
      <c r="B357" s="763" t="s">
        <v>1598</v>
      </c>
      <c r="E357" s="855"/>
    </row>
    <row r="358" spans="1:5" ht="16.8">
      <c r="A358" s="761" t="s">
        <v>1599</v>
      </c>
      <c r="B358" s="768" t="s">
        <v>1600</v>
      </c>
      <c r="E358" s="855"/>
    </row>
    <row r="359" spans="1:5" ht="16.8">
      <c r="A359" s="761" t="s">
        <v>1601</v>
      </c>
      <c r="B359" s="768" t="s">
        <v>1602</v>
      </c>
      <c r="E359" s="855"/>
    </row>
    <row r="360" spans="1:5" ht="16.8">
      <c r="A360" s="761" t="s">
        <v>1603</v>
      </c>
      <c r="B360" s="768" t="s">
        <v>1853</v>
      </c>
      <c r="E360" s="855"/>
    </row>
    <row r="361" spans="1:5" ht="16.8">
      <c r="A361" s="761" t="s">
        <v>1604</v>
      </c>
      <c r="B361" s="763" t="s">
        <v>1605</v>
      </c>
      <c r="E361" s="855"/>
    </row>
    <row r="362" spans="1:5" ht="16.8">
      <c r="A362" s="761" t="s">
        <v>1606</v>
      </c>
      <c r="B362" s="763" t="s">
        <v>1607</v>
      </c>
      <c r="E362" s="855"/>
    </row>
    <row r="363" spans="1:5" ht="16.8">
      <c r="A363" s="761" t="s">
        <v>1608</v>
      </c>
      <c r="B363" s="768" t="s">
        <v>1609</v>
      </c>
      <c r="E363" s="855"/>
    </row>
    <row r="364" spans="1:5" ht="16.8">
      <c r="A364" s="761" t="s">
        <v>1610</v>
      </c>
      <c r="B364" s="763" t="s">
        <v>1611</v>
      </c>
      <c r="E364" s="855"/>
    </row>
    <row r="365" spans="1:5" ht="16.8">
      <c r="A365" s="761" t="s">
        <v>1612</v>
      </c>
      <c r="B365" s="763" t="s">
        <v>1613</v>
      </c>
      <c r="E365" s="855"/>
    </row>
    <row r="366" spans="1:5" ht="16.8">
      <c r="A366" s="761" t="s">
        <v>1614</v>
      </c>
      <c r="B366" s="763" t="s">
        <v>1615</v>
      </c>
      <c r="E366" s="855"/>
    </row>
    <row r="367" spans="1:5" ht="16.8">
      <c r="A367" s="761" t="s">
        <v>1616</v>
      </c>
      <c r="B367" s="763" t="s">
        <v>1617</v>
      </c>
      <c r="E367" s="855"/>
    </row>
    <row r="368" spans="1:5" ht="16.8">
      <c r="A368" s="761" t="s">
        <v>1854</v>
      </c>
      <c r="B368" s="763" t="s">
        <v>1855</v>
      </c>
      <c r="E368" s="855"/>
    </row>
    <row r="369" spans="1:5" ht="16.8">
      <c r="A369" s="761" t="s">
        <v>1856</v>
      </c>
      <c r="B369" s="763" t="s">
        <v>1857</v>
      </c>
      <c r="E369" s="855"/>
    </row>
    <row r="370" spans="1:5" ht="16.8">
      <c r="A370" s="761" t="s">
        <v>1878</v>
      </c>
      <c r="B370" s="763" t="s">
        <v>1879</v>
      </c>
      <c r="E370" s="855"/>
    </row>
    <row r="371" spans="1:5" ht="16.8">
      <c r="A371" s="761" t="s">
        <v>1618</v>
      </c>
      <c r="B371" s="763" t="s">
        <v>1619</v>
      </c>
      <c r="E371" s="855"/>
    </row>
    <row r="372" spans="1:5" ht="16.8">
      <c r="A372" s="769" t="s">
        <v>1620</v>
      </c>
      <c r="B372" s="770" t="s">
        <v>1621</v>
      </c>
      <c r="E372" s="855"/>
    </row>
    <row r="373" spans="1:5" ht="16.8">
      <c r="A373" s="771" t="s">
        <v>1622</v>
      </c>
      <c r="B373" s="772" t="s">
        <v>1623</v>
      </c>
      <c r="E373" s="855"/>
    </row>
    <row r="374" spans="1:5" ht="16.8">
      <c r="A374" s="771" t="s">
        <v>1624</v>
      </c>
      <c r="B374" s="772" t="s">
        <v>1625</v>
      </c>
      <c r="E374" s="855"/>
    </row>
    <row r="375" spans="1:5" ht="16.8">
      <c r="A375" s="771" t="s">
        <v>1626</v>
      </c>
      <c r="B375" s="772" t="s">
        <v>1627</v>
      </c>
      <c r="E375" s="855"/>
    </row>
    <row r="376" spans="1:5" ht="17.399999999999999" thickBot="1">
      <c r="A376" s="773" t="s">
        <v>1628</v>
      </c>
      <c r="B376" s="774" t="s">
        <v>1629</v>
      </c>
      <c r="E376" s="855"/>
    </row>
    <row r="377" spans="1:5" ht="18">
      <c r="A377" s="856"/>
      <c r="B377" s="775" t="s">
        <v>1448</v>
      </c>
      <c r="E377" s="855"/>
    </row>
    <row r="378" spans="1:5" ht="18">
      <c r="A378" s="776"/>
      <c r="B378" s="777" t="s">
        <v>1630</v>
      </c>
      <c r="E378" s="855"/>
    </row>
    <row r="379" spans="1:5" ht="18">
      <c r="A379" s="776"/>
      <c r="B379" s="778" t="s">
        <v>1631</v>
      </c>
      <c r="E379" s="855"/>
    </row>
    <row r="380" spans="1:5" ht="17.399999999999999">
      <c r="A380" s="779" t="s">
        <v>1632</v>
      </c>
      <c r="B380" s="780" t="s">
        <v>1633</v>
      </c>
      <c r="E380" s="855"/>
    </row>
    <row r="381" spans="1:5" ht="17.399999999999999">
      <c r="A381" s="779" t="s">
        <v>1634</v>
      </c>
      <c r="B381" s="781" t="s">
        <v>1635</v>
      </c>
      <c r="E381" s="855"/>
    </row>
    <row r="382" spans="1:5" ht="18">
      <c r="A382" s="779" t="s">
        <v>1636</v>
      </c>
      <c r="B382" s="782" t="s">
        <v>1637</v>
      </c>
      <c r="E382" s="855"/>
    </row>
    <row r="383" spans="1:5" ht="17.399999999999999">
      <c r="A383" s="779" t="s">
        <v>1638</v>
      </c>
      <c r="B383" s="782" t="s">
        <v>1639</v>
      </c>
      <c r="E383" s="855"/>
    </row>
    <row r="384" spans="1:5" ht="18">
      <c r="A384" s="779" t="s">
        <v>1640</v>
      </c>
      <c r="B384" s="782" t="s">
        <v>112</v>
      </c>
      <c r="E384" s="855"/>
    </row>
    <row r="385" spans="1:5" ht="17.399999999999999">
      <c r="A385" s="779" t="s">
        <v>113</v>
      </c>
      <c r="B385" s="782" t="s">
        <v>114</v>
      </c>
      <c r="E385" s="855"/>
    </row>
    <row r="386" spans="1:5" ht="17.399999999999999">
      <c r="A386" s="779" t="s">
        <v>115</v>
      </c>
      <c r="B386" s="782" t="s">
        <v>116</v>
      </c>
      <c r="E386" s="855"/>
    </row>
    <row r="387" spans="1:5" ht="17.399999999999999">
      <c r="A387" s="779" t="s">
        <v>117</v>
      </c>
      <c r="B387" s="783" t="s">
        <v>118</v>
      </c>
      <c r="E387" s="855"/>
    </row>
    <row r="388" spans="1:5" ht="17.399999999999999">
      <c r="A388" s="779" t="s">
        <v>119</v>
      </c>
      <c r="B388" s="783" t="s">
        <v>120</v>
      </c>
      <c r="E388" s="855"/>
    </row>
    <row r="389" spans="1:5" ht="17.399999999999999">
      <c r="A389" s="779" t="s">
        <v>121</v>
      </c>
      <c r="B389" s="783" t="s">
        <v>122</v>
      </c>
      <c r="E389" s="855"/>
    </row>
    <row r="390" spans="1:5" ht="17.399999999999999">
      <c r="A390" s="779" t="s">
        <v>123</v>
      </c>
      <c r="B390" s="783" t="s">
        <v>124</v>
      </c>
      <c r="E390" s="855"/>
    </row>
    <row r="391" spans="1:5" ht="17.399999999999999">
      <c r="A391" s="779" t="s">
        <v>125</v>
      </c>
      <c r="B391" s="784" t="s">
        <v>126</v>
      </c>
      <c r="E391" s="855"/>
    </row>
    <row r="392" spans="1:5" ht="17.399999999999999">
      <c r="A392" s="779" t="s">
        <v>127</v>
      </c>
      <c r="B392" s="784" t="s">
        <v>128</v>
      </c>
      <c r="E392" s="855"/>
    </row>
    <row r="393" spans="1:5" ht="18">
      <c r="A393" s="779" t="s">
        <v>129</v>
      </c>
      <c r="B393" s="783" t="s">
        <v>130</v>
      </c>
      <c r="E393" s="855"/>
    </row>
    <row r="394" spans="1:5" ht="17.399999999999999">
      <c r="A394" s="779" t="s">
        <v>131</v>
      </c>
      <c r="B394" s="783" t="s">
        <v>132</v>
      </c>
      <c r="C394" s="857" t="s">
        <v>133</v>
      </c>
      <c r="E394" s="855"/>
    </row>
    <row r="395" spans="1:5" ht="17.399999999999999">
      <c r="A395" s="779" t="s">
        <v>134</v>
      </c>
      <c r="B395" s="782" t="s">
        <v>135</v>
      </c>
      <c r="C395" s="857" t="s">
        <v>133</v>
      </c>
      <c r="E395" s="855"/>
    </row>
    <row r="396" spans="1:5" ht="18">
      <c r="A396" s="779" t="s">
        <v>136</v>
      </c>
      <c r="B396" s="783" t="s">
        <v>137</v>
      </c>
      <c r="C396" s="857" t="s">
        <v>133</v>
      </c>
      <c r="E396" s="855"/>
    </row>
    <row r="397" spans="1:5" ht="17.399999999999999">
      <c r="A397" s="779" t="s">
        <v>138</v>
      </c>
      <c r="B397" s="783" t="s">
        <v>139</v>
      </c>
      <c r="C397" s="857" t="s">
        <v>133</v>
      </c>
      <c r="E397" s="855"/>
    </row>
    <row r="398" spans="1:5" ht="17.399999999999999">
      <c r="A398" s="779" t="s">
        <v>140</v>
      </c>
      <c r="B398" s="783" t="s">
        <v>141</v>
      </c>
      <c r="C398" s="857" t="s">
        <v>133</v>
      </c>
      <c r="E398" s="855"/>
    </row>
    <row r="399" spans="1:5" ht="17.399999999999999">
      <c r="A399" s="779" t="s">
        <v>142</v>
      </c>
      <c r="B399" s="783" t="s">
        <v>143</v>
      </c>
      <c r="C399" s="857" t="s">
        <v>133</v>
      </c>
      <c r="E399" s="855"/>
    </row>
    <row r="400" spans="1:5" ht="17.399999999999999">
      <c r="A400" s="779" t="s">
        <v>144</v>
      </c>
      <c r="B400" s="783" t="s">
        <v>145</v>
      </c>
      <c r="C400" s="857" t="s">
        <v>133</v>
      </c>
      <c r="E400" s="855"/>
    </row>
    <row r="401" spans="1:5" ht="17.399999999999999">
      <c r="A401" s="779" t="s">
        <v>146</v>
      </c>
      <c r="B401" s="783" t="s">
        <v>147</v>
      </c>
      <c r="C401" s="857" t="s">
        <v>133</v>
      </c>
      <c r="E401" s="855"/>
    </row>
    <row r="402" spans="1:5" ht="17.399999999999999">
      <c r="A402" s="779" t="s">
        <v>148</v>
      </c>
      <c r="B402" s="783" t="s">
        <v>149</v>
      </c>
      <c r="C402" s="857" t="s">
        <v>133</v>
      </c>
      <c r="E402" s="855"/>
    </row>
    <row r="403" spans="1:5" ht="17.399999999999999">
      <c r="A403" s="779" t="s">
        <v>150</v>
      </c>
      <c r="B403" s="782" t="s">
        <v>151</v>
      </c>
      <c r="C403" s="857" t="s">
        <v>133</v>
      </c>
      <c r="E403" s="855"/>
    </row>
    <row r="404" spans="1:5" ht="17.399999999999999">
      <c r="A404" s="779" t="s">
        <v>152</v>
      </c>
      <c r="B404" s="783" t="s">
        <v>153</v>
      </c>
      <c r="C404" s="857" t="s">
        <v>133</v>
      </c>
      <c r="E404" s="855"/>
    </row>
    <row r="405" spans="1:5" ht="17.399999999999999">
      <c r="A405" s="779" t="s">
        <v>154</v>
      </c>
      <c r="B405" s="782" t="s">
        <v>155</v>
      </c>
      <c r="C405" s="857" t="s">
        <v>133</v>
      </c>
      <c r="E405" s="855"/>
    </row>
    <row r="406" spans="1:5" ht="17.399999999999999">
      <c r="A406" s="779" t="s">
        <v>156</v>
      </c>
      <c r="B406" s="782" t="s">
        <v>157</v>
      </c>
      <c r="C406" s="857" t="s">
        <v>133</v>
      </c>
      <c r="E406" s="855"/>
    </row>
    <row r="407" spans="1:5" ht="17.399999999999999">
      <c r="A407" s="779" t="s">
        <v>158</v>
      </c>
      <c r="B407" s="782" t="s">
        <v>159</v>
      </c>
      <c r="C407" s="857" t="s">
        <v>133</v>
      </c>
      <c r="E407" s="855"/>
    </row>
    <row r="408" spans="1:5" ht="17.399999999999999">
      <c r="A408" s="779" t="s">
        <v>160</v>
      </c>
      <c r="B408" s="782" t="s">
        <v>161</v>
      </c>
      <c r="C408" s="857" t="s">
        <v>133</v>
      </c>
      <c r="E408" s="855"/>
    </row>
    <row r="409" spans="1:5" ht="17.399999999999999">
      <c r="A409" s="779" t="s">
        <v>162</v>
      </c>
      <c r="B409" s="782" t="s">
        <v>163</v>
      </c>
      <c r="C409" s="857" t="s">
        <v>133</v>
      </c>
      <c r="E409" s="855"/>
    </row>
    <row r="410" spans="1:5" ht="17.399999999999999">
      <c r="A410" s="779" t="s">
        <v>164</v>
      </c>
      <c r="B410" s="782" t="s">
        <v>165</v>
      </c>
      <c r="C410" s="857" t="s">
        <v>133</v>
      </c>
      <c r="E410" s="855"/>
    </row>
    <row r="411" spans="1:5" ht="17.399999999999999">
      <c r="A411" s="779" t="s">
        <v>166</v>
      </c>
      <c r="B411" s="782" t="s">
        <v>167</v>
      </c>
      <c r="C411" s="857" t="s">
        <v>133</v>
      </c>
      <c r="E411" s="855"/>
    </row>
    <row r="412" spans="1:5" ht="17.399999999999999">
      <c r="A412" s="779" t="s">
        <v>168</v>
      </c>
      <c r="B412" s="782" t="s">
        <v>169</v>
      </c>
      <c r="C412" s="857" t="s">
        <v>133</v>
      </c>
      <c r="E412" s="855"/>
    </row>
    <row r="413" spans="1:5" ht="17.399999999999999">
      <c r="A413" s="779" t="s">
        <v>170</v>
      </c>
      <c r="B413" s="785" t="s">
        <v>171</v>
      </c>
      <c r="C413" s="857" t="s">
        <v>133</v>
      </c>
      <c r="E413" s="855"/>
    </row>
    <row r="414" spans="1:5" ht="17.399999999999999">
      <c r="A414" s="779" t="s">
        <v>172</v>
      </c>
      <c r="B414" s="858" t="s">
        <v>1858</v>
      </c>
      <c r="C414" s="857" t="s">
        <v>133</v>
      </c>
      <c r="E414" s="855"/>
    </row>
    <row r="415" spans="1:5" ht="17.399999999999999">
      <c r="A415" s="786" t="s">
        <v>173</v>
      </c>
      <c r="B415" s="787" t="s">
        <v>174</v>
      </c>
      <c r="C415" s="857" t="s">
        <v>133</v>
      </c>
      <c r="E415" s="855"/>
    </row>
    <row r="416" spans="1:5" ht="18">
      <c r="A416" s="776" t="s">
        <v>133</v>
      </c>
      <c r="B416" s="788" t="s">
        <v>175</v>
      </c>
      <c r="C416" s="857" t="s">
        <v>133</v>
      </c>
      <c r="E416" s="855"/>
    </row>
    <row r="417" spans="1:5" ht="17.399999999999999">
      <c r="A417" s="789" t="s">
        <v>176</v>
      </c>
      <c r="B417" s="790" t="s">
        <v>177</v>
      </c>
      <c r="C417" s="857" t="s">
        <v>133</v>
      </c>
      <c r="E417" s="855"/>
    </row>
    <row r="418" spans="1:5" ht="17.399999999999999">
      <c r="A418" s="779" t="s">
        <v>178</v>
      </c>
      <c r="B418" s="768" t="s">
        <v>179</v>
      </c>
      <c r="C418" s="857" t="s">
        <v>133</v>
      </c>
      <c r="E418" s="855"/>
    </row>
    <row r="419" spans="1:5" ht="17.399999999999999">
      <c r="A419" s="791" t="s">
        <v>180</v>
      </c>
      <c r="B419" s="792" t="s">
        <v>181</v>
      </c>
      <c r="C419" s="857" t="s">
        <v>133</v>
      </c>
      <c r="E419" s="855"/>
    </row>
    <row r="420" spans="1:5" ht="18">
      <c r="A420" s="793" t="s">
        <v>133</v>
      </c>
      <c r="B420" s="794" t="s">
        <v>182</v>
      </c>
      <c r="C420" s="857" t="s">
        <v>133</v>
      </c>
      <c r="E420" s="855"/>
    </row>
    <row r="421" spans="1:5" ht="16.8">
      <c r="A421" s="761" t="s">
        <v>1612</v>
      </c>
      <c r="B421" s="763" t="s">
        <v>1613</v>
      </c>
      <c r="C421" s="857" t="s">
        <v>133</v>
      </c>
      <c r="E421" s="855"/>
    </row>
    <row r="422" spans="1:5" ht="16.8">
      <c r="A422" s="761" t="s">
        <v>1614</v>
      </c>
      <c r="B422" s="763" t="s">
        <v>1615</v>
      </c>
      <c r="C422" s="857" t="s">
        <v>133</v>
      </c>
      <c r="E422" s="855"/>
    </row>
    <row r="423" spans="1:5" ht="16.8">
      <c r="A423" s="795" t="s">
        <v>1616</v>
      </c>
      <c r="B423" s="796" t="s">
        <v>1617</v>
      </c>
      <c r="C423" s="857" t="s">
        <v>133</v>
      </c>
      <c r="E423" s="855"/>
    </row>
    <row r="424" spans="1:5" ht="18">
      <c r="A424" s="776" t="s">
        <v>133</v>
      </c>
      <c r="B424" s="794" t="s">
        <v>183</v>
      </c>
      <c r="C424" s="857" t="s">
        <v>133</v>
      </c>
      <c r="E424" s="855"/>
    </row>
    <row r="425" spans="1:5" ht="17.399999999999999">
      <c r="A425" s="789" t="s">
        <v>1859</v>
      </c>
      <c r="B425" s="790" t="s">
        <v>1860</v>
      </c>
      <c r="C425" s="857" t="s">
        <v>133</v>
      </c>
      <c r="E425" s="855"/>
    </row>
    <row r="426" spans="1:5" ht="17.399999999999999">
      <c r="A426" s="789" t="s">
        <v>1861</v>
      </c>
      <c r="B426" s="790" t="s">
        <v>1862</v>
      </c>
      <c r="C426" s="857" t="s">
        <v>133</v>
      </c>
      <c r="E426" s="855"/>
    </row>
    <row r="427" spans="1:5" ht="17.399999999999999">
      <c r="A427" s="789" t="s">
        <v>184</v>
      </c>
      <c r="B427" s="790" t="s">
        <v>185</v>
      </c>
      <c r="C427" s="857" t="s">
        <v>133</v>
      </c>
      <c r="E427" s="855"/>
    </row>
    <row r="428" spans="1:5" ht="18" thickBot="1">
      <c r="A428" s="797" t="s">
        <v>186</v>
      </c>
      <c r="B428" s="798" t="s">
        <v>187</v>
      </c>
      <c r="C428" s="857" t="s">
        <v>133</v>
      </c>
      <c r="E428" s="855"/>
    </row>
    <row r="429" spans="1:5" ht="17.399999999999999" thickBot="1">
      <c r="A429" s="799" t="s">
        <v>1863</v>
      </c>
      <c r="B429" s="798" t="s">
        <v>1864</v>
      </c>
      <c r="C429" s="857" t="s">
        <v>133</v>
      </c>
      <c r="E429" s="855"/>
    </row>
    <row r="430" spans="1:5" ht="16.8">
      <c r="A430" s="799" t="s">
        <v>188</v>
      </c>
      <c r="B430" s="800" t="s">
        <v>1067</v>
      </c>
      <c r="C430" s="857" t="s">
        <v>133</v>
      </c>
      <c r="E430" s="855"/>
    </row>
    <row r="431" spans="1:5" ht="16.8">
      <c r="A431" s="761" t="s">
        <v>1068</v>
      </c>
      <c r="B431" s="763" t="s">
        <v>1069</v>
      </c>
      <c r="C431" s="857" t="s">
        <v>133</v>
      </c>
      <c r="E431" s="855"/>
    </row>
    <row r="432" spans="1:5" ht="18" thickBot="1">
      <c r="A432" s="801" t="s">
        <v>1070</v>
      </c>
      <c r="B432" s="802" t="s">
        <v>1071</v>
      </c>
      <c r="C432" s="857" t="s">
        <v>133</v>
      </c>
      <c r="E432" s="855"/>
    </row>
    <row r="433" spans="1:5" ht="16.8">
      <c r="A433" s="759" t="s">
        <v>1072</v>
      </c>
      <c r="B433" s="803" t="s">
        <v>1073</v>
      </c>
      <c r="C433" s="857" t="s">
        <v>133</v>
      </c>
      <c r="E433" s="855"/>
    </row>
    <row r="434" spans="1:5" ht="16.8">
      <c r="A434" s="804" t="s">
        <v>1074</v>
      </c>
      <c r="B434" s="763" t="s">
        <v>1075</v>
      </c>
      <c r="C434" s="857" t="s">
        <v>133</v>
      </c>
      <c r="E434" s="855"/>
    </row>
    <row r="435" spans="1:5" ht="16.8">
      <c r="A435" s="761" t="s">
        <v>1076</v>
      </c>
      <c r="B435" s="805" t="s">
        <v>326</v>
      </c>
      <c r="C435" s="857" t="s">
        <v>133</v>
      </c>
      <c r="E435" s="855"/>
    </row>
    <row r="436" spans="1:5" ht="17.399999999999999" thickBot="1">
      <c r="A436" s="773" t="s">
        <v>327</v>
      </c>
      <c r="B436" s="806" t="s">
        <v>328</v>
      </c>
      <c r="C436" s="857" t="s">
        <v>133</v>
      </c>
      <c r="E436" s="855"/>
    </row>
    <row r="437" spans="1:5" ht="18">
      <c r="A437" s="779" t="s">
        <v>329</v>
      </c>
      <c r="B437" s="807" t="s">
        <v>330</v>
      </c>
      <c r="C437" s="857" t="s">
        <v>133</v>
      </c>
      <c r="E437" s="855"/>
    </row>
    <row r="438" spans="1:5" ht="18">
      <c r="A438" s="779" t="s">
        <v>331</v>
      </c>
      <c r="B438" s="808" t="s">
        <v>332</v>
      </c>
      <c r="C438" s="857" t="s">
        <v>133</v>
      </c>
      <c r="E438" s="855"/>
    </row>
    <row r="439" spans="1:5" ht="18">
      <c r="A439" s="779" t="s">
        <v>333</v>
      </c>
      <c r="B439" s="809" t="s">
        <v>334</v>
      </c>
      <c r="C439" s="857" t="s">
        <v>133</v>
      </c>
      <c r="E439" s="855"/>
    </row>
    <row r="440" spans="1:5" ht="18">
      <c r="A440" s="779" t="s">
        <v>335</v>
      </c>
      <c r="B440" s="808" t="s">
        <v>336</v>
      </c>
      <c r="C440" s="857" t="s">
        <v>133</v>
      </c>
      <c r="E440" s="855"/>
    </row>
    <row r="441" spans="1:5" ht="18">
      <c r="A441" s="779" t="s">
        <v>337</v>
      </c>
      <c r="B441" s="808" t="s">
        <v>338</v>
      </c>
      <c r="C441" s="857" t="s">
        <v>133</v>
      </c>
      <c r="E441" s="855"/>
    </row>
    <row r="442" spans="1:5" ht="18">
      <c r="A442" s="779" t="s">
        <v>339</v>
      </c>
      <c r="B442" s="810" t="s">
        <v>340</v>
      </c>
      <c r="C442" s="857" t="s">
        <v>133</v>
      </c>
      <c r="E442" s="855"/>
    </row>
    <row r="443" spans="1:5" ht="18">
      <c r="A443" s="779" t="s">
        <v>341</v>
      </c>
      <c r="B443" s="810" t="s">
        <v>342</v>
      </c>
      <c r="C443" s="857" t="s">
        <v>133</v>
      </c>
      <c r="E443" s="855"/>
    </row>
    <row r="444" spans="1:5" ht="18">
      <c r="A444" s="779" t="s">
        <v>343</v>
      </c>
      <c r="B444" s="810" t="s">
        <v>344</v>
      </c>
      <c r="C444" s="857" t="s">
        <v>133</v>
      </c>
      <c r="E444" s="855"/>
    </row>
    <row r="445" spans="1:5" ht="18">
      <c r="A445" s="779" t="s">
        <v>345</v>
      </c>
      <c r="B445" s="810" t="s">
        <v>346</v>
      </c>
      <c r="C445" s="857" t="s">
        <v>133</v>
      </c>
      <c r="E445" s="855"/>
    </row>
    <row r="446" spans="1:5" ht="18">
      <c r="A446" s="779" t="s">
        <v>347</v>
      </c>
      <c r="B446" s="810" t="s">
        <v>196</v>
      </c>
      <c r="C446" s="857" t="s">
        <v>133</v>
      </c>
      <c r="E446" s="855"/>
    </row>
    <row r="447" spans="1:5" ht="18">
      <c r="A447" s="779" t="s">
        <v>197</v>
      </c>
      <c r="B447" s="808" t="s">
        <v>198</v>
      </c>
      <c r="C447" s="857" t="s">
        <v>133</v>
      </c>
      <c r="E447" s="855"/>
    </row>
    <row r="448" spans="1:5" ht="18">
      <c r="A448" s="779" t="s">
        <v>199</v>
      </c>
      <c r="B448" s="808" t="s">
        <v>200</v>
      </c>
      <c r="C448" s="857" t="s">
        <v>133</v>
      </c>
      <c r="E448" s="855"/>
    </row>
    <row r="449" spans="1:5" ht="18">
      <c r="A449" s="779" t="s">
        <v>201</v>
      </c>
      <c r="B449" s="808" t="s">
        <v>1079</v>
      </c>
      <c r="C449" s="857" t="s">
        <v>133</v>
      </c>
      <c r="E449" s="855"/>
    </row>
    <row r="450" spans="1:5" ht="18.600000000000001" thickBot="1">
      <c r="A450" s="779" t="s">
        <v>1080</v>
      </c>
      <c r="B450" s="811" t="s">
        <v>1081</v>
      </c>
      <c r="C450" s="857" t="s">
        <v>133</v>
      </c>
      <c r="E450" s="855"/>
    </row>
    <row r="451" spans="1:5" ht="18">
      <c r="A451" s="779" t="s">
        <v>1082</v>
      </c>
      <c r="B451" s="807" t="s">
        <v>1083</v>
      </c>
      <c r="C451" s="857" t="s">
        <v>133</v>
      </c>
      <c r="E451" s="855"/>
    </row>
    <row r="452" spans="1:5" ht="18">
      <c r="A452" s="779" t="s">
        <v>1084</v>
      </c>
      <c r="B452" s="809" t="s">
        <v>1085</v>
      </c>
      <c r="C452" s="857" t="s">
        <v>133</v>
      </c>
      <c r="E452" s="855"/>
    </row>
    <row r="453" spans="1:5" ht="18">
      <c r="A453" s="779" t="s">
        <v>1086</v>
      </c>
      <c r="B453" s="808" t="s">
        <v>1087</v>
      </c>
      <c r="C453" s="857" t="s">
        <v>133</v>
      </c>
      <c r="E453" s="855"/>
    </row>
    <row r="454" spans="1:5" ht="18">
      <c r="A454" s="779" t="s">
        <v>1088</v>
      </c>
      <c r="B454" s="808" t="s">
        <v>1089</v>
      </c>
      <c r="C454" s="857" t="s">
        <v>133</v>
      </c>
      <c r="E454" s="855"/>
    </row>
    <row r="455" spans="1:5" ht="18">
      <c r="A455" s="779" t="s">
        <v>1090</v>
      </c>
      <c r="B455" s="808" t="s">
        <v>1091</v>
      </c>
      <c r="C455" s="857" t="s">
        <v>133</v>
      </c>
      <c r="E455" s="855"/>
    </row>
    <row r="456" spans="1:5" ht="18">
      <c r="A456" s="779" t="s">
        <v>1092</v>
      </c>
      <c r="B456" s="808" t="s">
        <v>1093</v>
      </c>
      <c r="C456" s="857" t="s">
        <v>133</v>
      </c>
      <c r="E456" s="855"/>
    </row>
    <row r="457" spans="1:5" ht="18">
      <c r="A457" s="779" t="s">
        <v>1094</v>
      </c>
      <c r="B457" s="808" t="s">
        <v>1095</v>
      </c>
      <c r="C457" s="857" t="s">
        <v>133</v>
      </c>
      <c r="E457" s="855"/>
    </row>
    <row r="458" spans="1:5" ht="18">
      <c r="A458" s="779" t="s">
        <v>1096</v>
      </c>
      <c r="B458" s="808" t="s">
        <v>1097</v>
      </c>
      <c r="C458" s="857" t="s">
        <v>133</v>
      </c>
      <c r="E458" s="855"/>
    </row>
    <row r="459" spans="1:5" ht="18">
      <c r="A459" s="779" t="s">
        <v>1098</v>
      </c>
      <c r="B459" s="808" t="s">
        <v>1099</v>
      </c>
      <c r="C459" s="857" t="s">
        <v>133</v>
      </c>
      <c r="E459" s="855"/>
    </row>
    <row r="460" spans="1:5" ht="18">
      <c r="A460" s="779" t="s">
        <v>1100</v>
      </c>
      <c r="B460" s="808" t="s">
        <v>1101</v>
      </c>
      <c r="C460" s="857" t="s">
        <v>133</v>
      </c>
      <c r="E460" s="855"/>
    </row>
    <row r="461" spans="1:5" ht="18">
      <c r="A461" s="779" t="s">
        <v>1102</v>
      </c>
      <c r="B461" s="808" t="s">
        <v>1103</v>
      </c>
      <c r="C461" s="857" t="s">
        <v>133</v>
      </c>
      <c r="E461" s="855"/>
    </row>
    <row r="462" spans="1:5" ht="18">
      <c r="A462" s="779" t="s">
        <v>1104</v>
      </c>
      <c r="B462" s="808" t="s">
        <v>1105</v>
      </c>
      <c r="C462" s="857" t="s">
        <v>133</v>
      </c>
      <c r="E462" s="855"/>
    </row>
    <row r="463" spans="1:5" ht="18.600000000000001" thickBot="1">
      <c r="A463" s="779" t="s">
        <v>1106</v>
      </c>
      <c r="B463" s="811" t="s">
        <v>1107</v>
      </c>
      <c r="C463" s="857" t="s">
        <v>133</v>
      </c>
      <c r="E463" s="855"/>
    </row>
    <row r="464" spans="1:5" ht="18">
      <c r="A464" s="779" t="s">
        <v>1108</v>
      </c>
      <c r="B464" s="807" t="s">
        <v>1109</v>
      </c>
      <c r="C464" s="857" t="s">
        <v>133</v>
      </c>
      <c r="E464" s="855"/>
    </row>
    <row r="465" spans="1:5" ht="18">
      <c r="A465" s="779" t="s">
        <v>1110</v>
      </c>
      <c r="B465" s="808" t="s">
        <v>1111</v>
      </c>
      <c r="C465" s="857" t="s">
        <v>133</v>
      </c>
      <c r="E465" s="855"/>
    </row>
    <row r="466" spans="1:5" ht="18">
      <c r="A466" s="779" t="s">
        <v>1112</v>
      </c>
      <c r="B466" s="808" t="s">
        <v>1113</v>
      </c>
      <c r="C466" s="857" t="s">
        <v>133</v>
      </c>
      <c r="E466" s="855"/>
    </row>
    <row r="467" spans="1:5" ht="18">
      <c r="A467" s="779" t="s">
        <v>1114</v>
      </c>
      <c r="B467" s="808" t="s">
        <v>1115</v>
      </c>
      <c r="C467" s="857" t="s">
        <v>133</v>
      </c>
      <c r="E467" s="855"/>
    </row>
    <row r="468" spans="1:5" ht="18">
      <c r="A468" s="779" t="s">
        <v>1116</v>
      </c>
      <c r="B468" s="809" t="s">
        <v>1117</v>
      </c>
      <c r="C468" s="857" t="s">
        <v>133</v>
      </c>
      <c r="E468" s="855"/>
    </row>
    <row r="469" spans="1:5" ht="18">
      <c r="A469" s="779" t="s">
        <v>1118</v>
      </c>
      <c r="B469" s="808" t="s">
        <v>1119</v>
      </c>
      <c r="C469" s="857" t="s">
        <v>133</v>
      </c>
      <c r="E469" s="855"/>
    </row>
    <row r="470" spans="1:5" ht="18">
      <c r="A470" s="779" t="s">
        <v>1120</v>
      </c>
      <c r="B470" s="808" t="s">
        <v>1121</v>
      </c>
      <c r="C470" s="857" t="s">
        <v>133</v>
      </c>
      <c r="E470" s="855"/>
    </row>
    <row r="471" spans="1:5" ht="18">
      <c r="A471" s="779" t="s">
        <v>1122</v>
      </c>
      <c r="B471" s="808" t="s">
        <v>1123</v>
      </c>
      <c r="C471" s="857" t="s">
        <v>133</v>
      </c>
      <c r="E471" s="855"/>
    </row>
    <row r="472" spans="1:5" ht="18">
      <c r="A472" s="779" t="s">
        <v>1124</v>
      </c>
      <c r="B472" s="808" t="s">
        <v>1125</v>
      </c>
      <c r="C472" s="857" t="s">
        <v>133</v>
      </c>
      <c r="E472" s="855"/>
    </row>
    <row r="473" spans="1:5" ht="18">
      <c r="A473" s="779" t="s">
        <v>1126</v>
      </c>
      <c r="B473" s="808" t="s">
        <v>1127</v>
      </c>
      <c r="C473" s="857" t="s">
        <v>133</v>
      </c>
      <c r="E473" s="855"/>
    </row>
    <row r="474" spans="1:5" ht="18">
      <c r="A474" s="779" t="s">
        <v>1128</v>
      </c>
      <c r="B474" s="808" t="s">
        <v>1129</v>
      </c>
      <c r="C474" s="857" t="s">
        <v>133</v>
      </c>
      <c r="E474" s="855"/>
    </row>
    <row r="475" spans="1:5" ht="18.600000000000001" thickBot="1">
      <c r="A475" s="779" t="s">
        <v>1130</v>
      </c>
      <c r="B475" s="811" t="s">
        <v>1131</v>
      </c>
      <c r="C475" s="857" t="s">
        <v>133</v>
      </c>
      <c r="E475" s="855"/>
    </row>
    <row r="476" spans="1:5" ht="18">
      <c r="A476" s="779" t="s">
        <v>1132</v>
      </c>
      <c r="B476" s="812" t="s">
        <v>1133</v>
      </c>
      <c r="C476" s="857" t="s">
        <v>133</v>
      </c>
      <c r="E476" s="855"/>
    </row>
    <row r="477" spans="1:5" ht="18">
      <c r="A477" s="779" t="s">
        <v>1134</v>
      </c>
      <c r="B477" s="808" t="s">
        <v>1135</v>
      </c>
      <c r="C477" s="857" t="s">
        <v>133</v>
      </c>
      <c r="E477" s="855"/>
    </row>
    <row r="478" spans="1:5" ht="18">
      <c r="A478" s="779" t="s">
        <v>1136</v>
      </c>
      <c r="B478" s="808" t="s">
        <v>1137</v>
      </c>
      <c r="C478" s="857" t="s">
        <v>133</v>
      </c>
      <c r="E478" s="855"/>
    </row>
    <row r="479" spans="1:5" ht="18">
      <c r="A479" s="779" t="s">
        <v>1138</v>
      </c>
      <c r="B479" s="808" t="s">
        <v>1139</v>
      </c>
      <c r="C479" s="857" t="s">
        <v>133</v>
      </c>
      <c r="E479" s="855"/>
    </row>
    <row r="480" spans="1:5" ht="18">
      <c r="A480" s="779" t="s">
        <v>1140</v>
      </c>
      <c r="B480" s="808" t="s">
        <v>1141</v>
      </c>
      <c r="C480" s="857" t="s">
        <v>133</v>
      </c>
      <c r="E480" s="855"/>
    </row>
    <row r="481" spans="1:5" ht="18">
      <c r="A481" s="779" t="s">
        <v>1142</v>
      </c>
      <c r="B481" s="808" t="s">
        <v>1143</v>
      </c>
      <c r="C481" s="857" t="s">
        <v>133</v>
      </c>
      <c r="E481" s="855"/>
    </row>
    <row r="482" spans="1:5" ht="18">
      <c r="A482" s="779" t="s">
        <v>1144</v>
      </c>
      <c r="B482" s="808" t="s">
        <v>1145</v>
      </c>
      <c r="C482" s="857" t="s">
        <v>133</v>
      </c>
      <c r="E482" s="855"/>
    </row>
    <row r="483" spans="1:5" ht="18">
      <c r="A483" s="779" t="s">
        <v>1146</v>
      </c>
      <c r="B483" s="808" t="s">
        <v>1147</v>
      </c>
      <c r="C483" s="857" t="s">
        <v>133</v>
      </c>
      <c r="E483" s="855"/>
    </row>
    <row r="484" spans="1:5" ht="18">
      <c r="A484" s="779" t="s">
        <v>1148</v>
      </c>
      <c r="B484" s="808" t="s">
        <v>1149</v>
      </c>
      <c r="C484" s="857" t="s">
        <v>133</v>
      </c>
      <c r="E484" s="855"/>
    </row>
    <row r="485" spans="1:5" ht="18.600000000000001" thickBot="1">
      <c r="A485" s="779" t="s">
        <v>1150</v>
      </c>
      <c r="B485" s="811" t="s">
        <v>1151</v>
      </c>
      <c r="C485" s="857" t="s">
        <v>133</v>
      </c>
      <c r="E485" s="855"/>
    </row>
    <row r="486" spans="1:5" ht="18">
      <c r="A486" s="779" t="s">
        <v>1152</v>
      </c>
      <c r="B486" s="807" t="s">
        <v>1153</v>
      </c>
      <c r="C486" s="857" t="s">
        <v>133</v>
      </c>
      <c r="E486" s="855"/>
    </row>
    <row r="487" spans="1:5" ht="18">
      <c r="A487" s="779" t="s">
        <v>1154</v>
      </c>
      <c r="B487" s="808" t="s">
        <v>1155</v>
      </c>
      <c r="C487" s="857" t="s">
        <v>133</v>
      </c>
      <c r="E487" s="855"/>
    </row>
    <row r="488" spans="1:5" ht="18">
      <c r="A488" s="779" t="s">
        <v>1156</v>
      </c>
      <c r="B488" s="808" t="s">
        <v>1157</v>
      </c>
      <c r="C488" s="857" t="s">
        <v>133</v>
      </c>
      <c r="E488" s="855"/>
    </row>
    <row r="489" spans="1:5" ht="18">
      <c r="A489" s="779" t="s">
        <v>1158</v>
      </c>
      <c r="B489" s="809" t="s">
        <v>1159</v>
      </c>
      <c r="C489" s="857" t="s">
        <v>133</v>
      </c>
      <c r="E489" s="855"/>
    </row>
    <row r="490" spans="1:5" ht="18">
      <c r="A490" s="779" t="s">
        <v>1160</v>
      </c>
      <c r="B490" s="808" t="s">
        <v>1161</v>
      </c>
      <c r="C490" s="857" t="s">
        <v>133</v>
      </c>
      <c r="E490" s="855"/>
    </row>
    <row r="491" spans="1:5" ht="18">
      <c r="A491" s="779" t="s">
        <v>1162</v>
      </c>
      <c r="B491" s="808" t="s">
        <v>1163</v>
      </c>
      <c r="C491" s="857" t="s">
        <v>133</v>
      </c>
      <c r="E491" s="855"/>
    </row>
    <row r="492" spans="1:5" ht="18">
      <c r="A492" s="779" t="s">
        <v>1164</v>
      </c>
      <c r="B492" s="808" t="s">
        <v>1165</v>
      </c>
      <c r="C492" s="857" t="s">
        <v>133</v>
      </c>
      <c r="E492" s="855"/>
    </row>
    <row r="493" spans="1:5" ht="18">
      <c r="A493" s="779" t="s">
        <v>1166</v>
      </c>
      <c r="B493" s="808" t="s">
        <v>1167</v>
      </c>
      <c r="C493" s="857" t="s">
        <v>133</v>
      </c>
      <c r="E493" s="855"/>
    </row>
    <row r="494" spans="1:5" ht="18">
      <c r="A494" s="779" t="s">
        <v>1168</v>
      </c>
      <c r="B494" s="808" t="s">
        <v>1169</v>
      </c>
      <c r="C494" s="857" t="s">
        <v>133</v>
      </c>
      <c r="E494" s="855"/>
    </row>
    <row r="495" spans="1:5" ht="18">
      <c r="A495" s="779" t="s">
        <v>1170</v>
      </c>
      <c r="B495" s="808" t="s">
        <v>1171</v>
      </c>
      <c r="C495" s="857" t="s">
        <v>133</v>
      </c>
      <c r="E495" s="855"/>
    </row>
    <row r="496" spans="1:5" ht="18.600000000000001" thickBot="1">
      <c r="A496" s="779" t="s">
        <v>1172</v>
      </c>
      <c r="B496" s="811" t="s">
        <v>1173</v>
      </c>
      <c r="C496" s="857" t="s">
        <v>133</v>
      </c>
      <c r="E496" s="855"/>
    </row>
    <row r="497" spans="1:5" ht="18">
      <c r="A497" s="779" t="s">
        <v>1174</v>
      </c>
      <c r="B497" s="807" t="s">
        <v>1175</v>
      </c>
      <c r="C497" s="857" t="s">
        <v>133</v>
      </c>
      <c r="E497" s="855"/>
    </row>
    <row r="498" spans="1:5" ht="18">
      <c r="A498" s="779" t="s">
        <v>1176</v>
      </c>
      <c r="B498" s="808" t="s">
        <v>1177</v>
      </c>
      <c r="C498" s="857" t="s">
        <v>133</v>
      </c>
      <c r="E498" s="855"/>
    </row>
    <row r="499" spans="1:5" ht="18">
      <c r="A499" s="779" t="s">
        <v>1178</v>
      </c>
      <c r="B499" s="809" t="s">
        <v>1179</v>
      </c>
      <c r="C499" s="857" t="s">
        <v>133</v>
      </c>
      <c r="E499" s="855"/>
    </row>
    <row r="500" spans="1:5" ht="18">
      <c r="A500" s="779" t="s">
        <v>1180</v>
      </c>
      <c r="B500" s="808" t="s">
        <v>1181</v>
      </c>
      <c r="C500" s="857" t="s">
        <v>133</v>
      </c>
      <c r="E500" s="855"/>
    </row>
    <row r="501" spans="1:5" ht="18">
      <c r="A501" s="779" t="s">
        <v>1182</v>
      </c>
      <c r="B501" s="808" t="s">
        <v>1183</v>
      </c>
      <c r="C501" s="857" t="s">
        <v>133</v>
      </c>
      <c r="E501" s="855"/>
    </row>
    <row r="502" spans="1:5" ht="18">
      <c r="A502" s="779" t="s">
        <v>1184</v>
      </c>
      <c r="B502" s="808" t="s">
        <v>1185</v>
      </c>
      <c r="C502" s="857" t="s">
        <v>133</v>
      </c>
      <c r="E502" s="855"/>
    </row>
    <row r="503" spans="1:5" ht="18">
      <c r="A503" s="779" t="s">
        <v>1186</v>
      </c>
      <c r="B503" s="808" t="s">
        <v>1187</v>
      </c>
      <c r="C503" s="857" t="s">
        <v>133</v>
      </c>
      <c r="E503" s="855"/>
    </row>
    <row r="504" spans="1:5" ht="18">
      <c r="A504" s="779" t="s">
        <v>1188</v>
      </c>
      <c r="B504" s="808" t="s">
        <v>1189</v>
      </c>
      <c r="C504" s="857" t="s">
        <v>133</v>
      </c>
      <c r="E504" s="855"/>
    </row>
    <row r="505" spans="1:5" ht="18">
      <c r="A505" s="779" t="s">
        <v>1190</v>
      </c>
      <c r="B505" s="808" t="s">
        <v>1191</v>
      </c>
      <c r="C505" s="857" t="s">
        <v>133</v>
      </c>
      <c r="E505" s="855"/>
    </row>
    <row r="506" spans="1:5" ht="18.600000000000001" thickBot="1">
      <c r="A506" s="779" t="s">
        <v>1192</v>
      </c>
      <c r="B506" s="811" t="s">
        <v>1193</v>
      </c>
      <c r="C506" s="857" t="s">
        <v>133</v>
      </c>
      <c r="E506" s="855"/>
    </row>
    <row r="507" spans="1:5" ht="18">
      <c r="A507" s="779" t="s">
        <v>1194</v>
      </c>
      <c r="B507" s="812" t="s">
        <v>1195</v>
      </c>
      <c r="C507" s="857" t="s">
        <v>133</v>
      </c>
      <c r="E507" s="855"/>
    </row>
    <row r="508" spans="1:5" ht="18">
      <c r="A508" s="779" t="s">
        <v>1196</v>
      </c>
      <c r="B508" s="808" t="s">
        <v>1197</v>
      </c>
      <c r="C508" s="857" t="s">
        <v>133</v>
      </c>
      <c r="E508" s="855"/>
    </row>
    <row r="509" spans="1:5" ht="18">
      <c r="A509" s="779" t="s">
        <v>1198</v>
      </c>
      <c r="B509" s="808" t="s">
        <v>1199</v>
      </c>
      <c r="C509" s="857" t="s">
        <v>133</v>
      </c>
      <c r="E509" s="855"/>
    </row>
    <row r="510" spans="1:5" ht="18.600000000000001" thickBot="1">
      <c r="A510" s="779" t="s">
        <v>1200</v>
      </c>
      <c r="B510" s="811" t="s">
        <v>1201</v>
      </c>
      <c r="C510" s="857" t="s">
        <v>133</v>
      </c>
      <c r="E510" s="855"/>
    </row>
    <row r="511" spans="1:5" ht="18">
      <c r="A511" s="779" t="s">
        <v>1202</v>
      </c>
      <c r="B511" s="807" t="s">
        <v>1203</v>
      </c>
      <c r="C511" s="857" t="s">
        <v>133</v>
      </c>
      <c r="E511" s="855"/>
    </row>
    <row r="512" spans="1:5" ht="18">
      <c r="A512" s="779" t="s">
        <v>1204</v>
      </c>
      <c r="B512" s="808" t="s">
        <v>1205</v>
      </c>
      <c r="C512" s="857" t="s">
        <v>133</v>
      </c>
      <c r="E512" s="855"/>
    </row>
    <row r="513" spans="1:5" ht="18">
      <c r="A513" s="779" t="s">
        <v>1206</v>
      </c>
      <c r="B513" s="809" t="s">
        <v>1207</v>
      </c>
      <c r="C513" s="857" t="s">
        <v>133</v>
      </c>
      <c r="E513" s="855"/>
    </row>
    <row r="514" spans="1:5" ht="18">
      <c r="A514" s="779" t="s">
        <v>1208</v>
      </c>
      <c r="B514" s="808" t="s">
        <v>1209</v>
      </c>
      <c r="C514" s="857" t="s">
        <v>133</v>
      </c>
      <c r="E514" s="855"/>
    </row>
    <row r="515" spans="1:5" ht="18">
      <c r="A515" s="779" t="s">
        <v>1210</v>
      </c>
      <c r="B515" s="808" t="s">
        <v>1211</v>
      </c>
      <c r="C515" s="857" t="s">
        <v>133</v>
      </c>
      <c r="E515" s="855"/>
    </row>
    <row r="516" spans="1:5" ht="18">
      <c r="A516" s="779" t="s">
        <v>1212</v>
      </c>
      <c r="B516" s="808" t="s">
        <v>1213</v>
      </c>
      <c r="C516" s="857" t="s">
        <v>133</v>
      </c>
      <c r="E516" s="855"/>
    </row>
    <row r="517" spans="1:5" ht="18">
      <c r="A517" s="779" t="s">
        <v>1214</v>
      </c>
      <c r="B517" s="808" t="s">
        <v>1215</v>
      </c>
      <c r="C517" s="857" t="s">
        <v>133</v>
      </c>
      <c r="E517" s="855"/>
    </row>
    <row r="518" spans="1:5" ht="18.600000000000001" thickBot="1">
      <c r="A518" s="779" t="s">
        <v>1216</v>
      </c>
      <c r="B518" s="811" t="s">
        <v>1217</v>
      </c>
      <c r="C518" s="857" t="s">
        <v>133</v>
      </c>
      <c r="E518" s="855"/>
    </row>
    <row r="519" spans="1:5" ht="18">
      <c r="A519" s="779" t="s">
        <v>1218</v>
      </c>
      <c r="B519" s="807" t="s">
        <v>1219</v>
      </c>
      <c r="C519" s="857" t="s">
        <v>133</v>
      </c>
      <c r="E519" s="855"/>
    </row>
    <row r="520" spans="1:5" ht="18">
      <c r="A520" s="779" t="s">
        <v>1220</v>
      </c>
      <c r="B520" s="808" t="s">
        <v>1221</v>
      </c>
      <c r="C520" s="857" t="s">
        <v>133</v>
      </c>
      <c r="E520" s="855"/>
    </row>
    <row r="521" spans="1:5" ht="18">
      <c r="A521" s="779" t="s">
        <v>1222</v>
      </c>
      <c r="B521" s="808" t="s">
        <v>1223</v>
      </c>
      <c r="C521" s="857" t="s">
        <v>133</v>
      </c>
      <c r="E521" s="855"/>
    </row>
    <row r="522" spans="1:5" ht="18">
      <c r="A522" s="779" t="s">
        <v>1224</v>
      </c>
      <c r="B522" s="808" t="s">
        <v>1225</v>
      </c>
      <c r="C522" s="857" t="s">
        <v>133</v>
      </c>
      <c r="E522" s="855"/>
    </row>
    <row r="523" spans="1:5" ht="18">
      <c r="A523" s="779" t="s">
        <v>1226</v>
      </c>
      <c r="B523" s="809" t="s">
        <v>1227</v>
      </c>
      <c r="C523" s="857" t="s">
        <v>133</v>
      </c>
      <c r="E523" s="855"/>
    </row>
    <row r="524" spans="1:5" ht="18">
      <c r="A524" s="779" t="s">
        <v>1228</v>
      </c>
      <c r="B524" s="808" t="s">
        <v>1229</v>
      </c>
      <c r="C524" s="857" t="s">
        <v>133</v>
      </c>
      <c r="E524" s="855"/>
    </row>
    <row r="525" spans="1:5" ht="18.600000000000001" thickBot="1">
      <c r="A525" s="779" t="s">
        <v>365</v>
      </c>
      <c r="B525" s="811" t="s">
        <v>366</v>
      </c>
      <c r="C525" s="857" t="s">
        <v>133</v>
      </c>
      <c r="E525" s="855"/>
    </row>
    <row r="526" spans="1:5" ht="18">
      <c r="A526" s="779" t="s">
        <v>367</v>
      </c>
      <c r="B526" s="807" t="s">
        <v>368</v>
      </c>
      <c r="C526" s="857" t="s">
        <v>133</v>
      </c>
      <c r="E526" s="855"/>
    </row>
    <row r="527" spans="1:5" ht="18">
      <c r="A527" s="779" t="s">
        <v>369</v>
      </c>
      <c r="B527" s="808" t="s">
        <v>370</v>
      </c>
      <c r="C527" s="857" t="s">
        <v>133</v>
      </c>
      <c r="E527" s="855"/>
    </row>
    <row r="528" spans="1:5" ht="18">
      <c r="A528" s="779" t="s">
        <v>371</v>
      </c>
      <c r="B528" s="808" t="s">
        <v>372</v>
      </c>
      <c r="C528" s="857" t="s">
        <v>133</v>
      </c>
      <c r="E528" s="855"/>
    </row>
    <row r="529" spans="1:5" ht="18">
      <c r="A529" s="779" t="s">
        <v>373</v>
      </c>
      <c r="B529" s="808" t="s">
        <v>374</v>
      </c>
      <c r="C529" s="857" t="s">
        <v>133</v>
      </c>
      <c r="E529" s="855"/>
    </row>
    <row r="530" spans="1:5" ht="18">
      <c r="A530" s="779" t="s">
        <v>375</v>
      </c>
      <c r="B530" s="809" t="s">
        <v>376</v>
      </c>
      <c r="C530" s="857" t="s">
        <v>133</v>
      </c>
      <c r="E530" s="855"/>
    </row>
    <row r="531" spans="1:5" ht="18">
      <c r="A531" s="779" t="s">
        <v>377</v>
      </c>
      <c r="B531" s="808" t="s">
        <v>378</v>
      </c>
      <c r="C531" s="857" t="s">
        <v>133</v>
      </c>
      <c r="E531" s="855"/>
    </row>
    <row r="532" spans="1:5" ht="18">
      <c r="A532" s="779" t="s">
        <v>379</v>
      </c>
      <c r="B532" s="808" t="s">
        <v>380</v>
      </c>
      <c r="C532" s="857" t="s">
        <v>133</v>
      </c>
      <c r="E532" s="855"/>
    </row>
    <row r="533" spans="1:5" ht="18">
      <c r="A533" s="779" t="s">
        <v>381</v>
      </c>
      <c r="B533" s="808" t="s">
        <v>382</v>
      </c>
      <c r="C533" s="857" t="s">
        <v>133</v>
      </c>
      <c r="E533" s="855"/>
    </row>
    <row r="534" spans="1:5" ht="18.600000000000001" thickBot="1">
      <c r="A534" s="779" t="s">
        <v>383</v>
      </c>
      <c r="B534" s="811" t="s">
        <v>384</v>
      </c>
      <c r="C534" s="857" t="s">
        <v>133</v>
      </c>
      <c r="E534" s="855"/>
    </row>
    <row r="535" spans="1:5" ht="18">
      <c r="A535" s="779" t="s">
        <v>385</v>
      </c>
      <c r="B535" s="807" t="s">
        <v>386</v>
      </c>
      <c r="C535" s="857" t="s">
        <v>133</v>
      </c>
      <c r="E535" s="855"/>
    </row>
    <row r="536" spans="1:5" ht="18">
      <c r="A536" s="779" t="s">
        <v>387</v>
      </c>
      <c r="B536" s="808" t="s">
        <v>388</v>
      </c>
      <c r="C536" s="857" t="s">
        <v>133</v>
      </c>
      <c r="E536" s="855"/>
    </row>
    <row r="537" spans="1:5" ht="18">
      <c r="A537" s="779" t="s">
        <v>389</v>
      </c>
      <c r="B537" s="809" t="s">
        <v>390</v>
      </c>
      <c r="C537" s="857" t="s">
        <v>133</v>
      </c>
      <c r="E537" s="855"/>
    </row>
    <row r="538" spans="1:5" ht="18">
      <c r="A538" s="779" t="s">
        <v>391</v>
      </c>
      <c r="B538" s="808" t="s">
        <v>392</v>
      </c>
      <c r="C538" s="857" t="s">
        <v>133</v>
      </c>
      <c r="E538" s="855"/>
    </row>
    <row r="539" spans="1:5" ht="18">
      <c r="A539" s="779" t="s">
        <v>393</v>
      </c>
      <c r="B539" s="808" t="s">
        <v>394</v>
      </c>
      <c r="C539" s="857" t="s">
        <v>133</v>
      </c>
      <c r="E539" s="855"/>
    </row>
    <row r="540" spans="1:5" ht="18">
      <c r="A540" s="779" t="s">
        <v>395</v>
      </c>
      <c r="B540" s="808" t="s">
        <v>396</v>
      </c>
      <c r="C540" s="857" t="s">
        <v>133</v>
      </c>
      <c r="E540" s="855"/>
    </row>
    <row r="541" spans="1:5" ht="18">
      <c r="A541" s="779" t="s">
        <v>397</v>
      </c>
      <c r="B541" s="808" t="s">
        <v>398</v>
      </c>
      <c r="C541" s="857" t="s">
        <v>133</v>
      </c>
      <c r="E541" s="855"/>
    </row>
    <row r="542" spans="1:5" ht="18.600000000000001" thickBot="1">
      <c r="A542" s="779" t="s">
        <v>399</v>
      </c>
      <c r="B542" s="811" t="s">
        <v>400</v>
      </c>
      <c r="C542" s="857" t="s">
        <v>133</v>
      </c>
      <c r="E542" s="855"/>
    </row>
    <row r="543" spans="1:5" ht="18">
      <c r="A543" s="779" t="s">
        <v>401</v>
      </c>
      <c r="B543" s="807" t="s">
        <v>402</v>
      </c>
      <c r="C543" s="857" t="s">
        <v>133</v>
      </c>
      <c r="E543" s="855"/>
    </row>
    <row r="544" spans="1:5" ht="18">
      <c r="A544" s="779" t="s">
        <v>403</v>
      </c>
      <c r="B544" s="808" t="s">
        <v>404</v>
      </c>
      <c r="C544" s="857" t="s">
        <v>133</v>
      </c>
      <c r="E544" s="855"/>
    </row>
    <row r="545" spans="1:5" ht="18">
      <c r="A545" s="779" t="s">
        <v>405</v>
      </c>
      <c r="B545" s="808" t="s">
        <v>406</v>
      </c>
      <c r="C545" s="857" t="s">
        <v>133</v>
      </c>
      <c r="E545" s="855"/>
    </row>
    <row r="546" spans="1:5" ht="18">
      <c r="A546" s="779" t="s">
        <v>407</v>
      </c>
      <c r="B546" s="808" t="s">
        <v>408</v>
      </c>
      <c r="C546" s="857" t="s">
        <v>133</v>
      </c>
      <c r="E546" s="855"/>
    </row>
    <row r="547" spans="1:5" ht="18">
      <c r="A547" s="779" t="s">
        <v>409</v>
      </c>
      <c r="B547" s="808" t="s">
        <v>410</v>
      </c>
      <c r="C547" s="857" t="s">
        <v>133</v>
      </c>
      <c r="E547" s="855"/>
    </row>
    <row r="548" spans="1:5" ht="18">
      <c r="A548" s="779" t="s">
        <v>411</v>
      </c>
      <c r="B548" s="808" t="s">
        <v>412</v>
      </c>
      <c r="C548" s="857" t="s">
        <v>133</v>
      </c>
      <c r="E548" s="855"/>
    </row>
    <row r="549" spans="1:5" ht="18">
      <c r="A549" s="779" t="s">
        <v>413</v>
      </c>
      <c r="B549" s="808" t="s">
        <v>414</v>
      </c>
      <c r="C549" s="857" t="s">
        <v>133</v>
      </c>
      <c r="E549" s="855"/>
    </row>
    <row r="550" spans="1:5" ht="18">
      <c r="A550" s="779" t="s">
        <v>415</v>
      </c>
      <c r="B550" s="808" t="s">
        <v>416</v>
      </c>
      <c r="C550" s="857" t="s">
        <v>133</v>
      </c>
      <c r="E550" s="855"/>
    </row>
    <row r="551" spans="1:5" ht="18">
      <c r="A551" s="779" t="s">
        <v>417</v>
      </c>
      <c r="B551" s="809" t="s">
        <v>418</v>
      </c>
      <c r="C551" s="857" t="s">
        <v>133</v>
      </c>
      <c r="E551" s="855"/>
    </row>
    <row r="552" spans="1:5" ht="18">
      <c r="A552" s="779" t="s">
        <v>419</v>
      </c>
      <c r="B552" s="808" t="s">
        <v>420</v>
      </c>
      <c r="C552" s="857" t="s">
        <v>133</v>
      </c>
      <c r="E552" s="855"/>
    </row>
    <row r="553" spans="1:5" ht="18.600000000000001" thickBot="1">
      <c r="A553" s="779" t="s">
        <v>421</v>
      </c>
      <c r="B553" s="811" t="s">
        <v>422</v>
      </c>
      <c r="C553" s="857" t="s">
        <v>133</v>
      </c>
      <c r="E553" s="855"/>
    </row>
    <row r="554" spans="1:5" ht="18">
      <c r="A554" s="779" t="s">
        <v>423</v>
      </c>
      <c r="B554" s="807" t="s">
        <v>424</v>
      </c>
      <c r="C554" s="857" t="s">
        <v>133</v>
      </c>
      <c r="E554" s="855"/>
    </row>
    <row r="555" spans="1:5" ht="18">
      <c r="A555" s="779" t="s">
        <v>425</v>
      </c>
      <c r="B555" s="808" t="s">
        <v>426</v>
      </c>
      <c r="C555" s="857" t="s">
        <v>133</v>
      </c>
      <c r="E555" s="855"/>
    </row>
    <row r="556" spans="1:5" ht="18">
      <c r="A556" s="779" t="s">
        <v>427</v>
      </c>
      <c r="B556" s="808" t="s">
        <v>428</v>
      </c>
      <c r="C556" s="857" t="s">
        <v>133</v>
      </c>
      <c r="E556" s="855"/>
    </row>
    <row r="557" spans="1:5" ht="18">
      <c r="A557" s="779" t="s">
        <v>429</v>
      </c>
      <c r="B557" s="808" t="s">
        <v>430</v>
      </c>
      <c r="C557" s="857" t="s">
        <v>133</v>
      </c>
      <c r="E557" s="855"/>
    </row>
    <row r="558" spans="1:5" ht="18">
      <c r="A558" s="779" t="s">
        <v>431</v>
      </c>
      <c r="B558" s="808" t="s">
        <v>432</v>
      </c>
      <c r="C558" s="857" t="s">
        <v>133</v>
      </c>
      <c r="E558" s="855"/>
    </row>
    <row r="559" spans="1:5" ht="18">
      <c r="A559" s="779" t="s">
        <v>433</v>
      </c>
      <c r="B559" s="809" t="s">
        <v>434</v>
      </c>
      <c r="C559" s="857" t="s">
        <v>133</v>
      </c>
      <c r="E559" s="855"/>
    </row>
    <row r="560" spans="1:5" ht="18">
      <c r="A560" s="779" t="s">
        <v>435</v>
      </c>
      <c r="B560" s="808" t="s">
        <v>436</v>
      </c>
      <c r="C560" s="857" t="s">
        <v>133</v>
      </c>
      <c r="E560" s="855"/>
    </row>
    <row r="561" spans="1:5" ht="18">
      <c r="A561" s="779" t="s">
        <v>437</v>
      </c>
      <c r="B561" s="808" t="s">
        <v>438</v>
      </c>
      <c r="C561" s="857" t="s">
        <v>133</v>
      </c>
      <c r="E561" s="855"/>
    </row>
    <row r="562" spans="1:5" ht="18">
      <c r="A562" s="779" t="s">
        <v>439</v>
      </c>
      <c r="B562" s="808" t="s">
        <v>440</v>
      </c>
      <c r="C562" s="857" t="s">
        <v>133</v>
      </c>
      <c r="E562" s="855"/>
    </row>
    <row r="563" spans="1:5" ht="18">
      <c r="A563" s="779" t="s">
        <v>441</v>
      </c>
      <c r="B563" s="808" t="s">
        <v>442</v>
      </c>
      <c r="C563" s="857" t="s">
        <v>133</v>
      </c>
      <c r="E563" s="855"/>
    </row>
    <row r="564" spans="1:5" ht="18">
      <c r="A564" s="779" t="s">
        <v>443</v>
      </c>
      <c r="B564" s="813" t="s">
        <v>444</v>
      </c>
      <c r="C564" s="857" t="s">
        <v>133</v>
      </c>
      <c r="E564" s="855"/>
    </row>
    <row r="565" spans="1:5" ht="18.600000000000001" thickBot="1">
      <c r="A565" s="779" t="s">
        <v>1672</v>
      </c>
      <c r="B565" s="811" t="s">
        <v>1673</v>
      </c>
      <c r="C565" s="857" t="s">
        <v>133</v>
      </c>
      <c r="E565" s="855"/>
    </row>
    <row r="566" spans="1:5" ht="18">
      <c r="A566" s="779" t="s">
        <v>445</v>
      </c>
      <c r="B566" s="807" t="s">
        <v>446</v>
      </c>
      <c r="C566" s="857" t="s">
        <v>133</v>
      </c>
      <c r="E566" s="855"/>
    </row>
    <row r="567" spans="1:5" ht="18">
      <c r="A567" s="779" t="s">
        <v>447</v>
      </c>
      <c r="B567" s="808" t="s">
        <v>448</v>
      </c>
      <c r="C567" s="857" t="s">
        <v>133</v>
      </c>
      <c r="E567" s="855"/>
    </row>
    <row r="568" spans="1:5" ht="18">
      <c r="A568" s="779" t="s">
        <v>449</v>
      </c>
      <c r="B568" s="808" t="s">
        <v>450</v>
      </c>
      <c r="C568" s="857" t="s">
        <v>133</v>
      </c>
      <c r="E568" s="855"/>
    </row>
    <row r="569" spans="1:5" ht="18">
      <c r="A569" s="779" t="s">
        <v>451</v>
      </c>
      <c r="B569" s="809" t="s">
        <v>452</v>
      </c>
      <c r="C569" s="857" t="s">
        <v>133</v>
      </c>
      <c r="E569" s="855"/>
    </row>
    <row r="570" spans="1:5" ht="18">
      <c r="A570" s="779" t="s">
        <v>453</v>
      </c>
      <c r="B570" s="808" t="s">
        <v>454</v>
      </c>
      <c r="C570" s="857" t="s">
        <v>133</v>
      </c>
      <c r="E570" s="855"/>
    </row>
    <row r="571" spans="1:5" ht="18.600000000000001" thickBot="1">
      <c r="A571" s="779" t="s">
        <v>455</v>
      </c>
      <c r="B571" s="811" t="s">
        <v>456</v>
      </c>
      <c r="C571" s="857" t="s">
        <v>133</v>
      </c>
      <c r="E571" s="855"/>
    </row>
    <row r="572" spans="1:5" ht="18">
      <c r="A572" s="779" t="s">
        <v>457</v>
      </c>
      <c r="B572" s="814" t="s">
        <v>458</v>
      </c>
      <c r="C572" s="857" t="s">
        <v>133</v>
      </c>
      <c r="E572" s="855"/>
    </row>
    <row r="573" spans="1:5" ht="18">
      <c r="A573" s="779" t="s">
        <v>459</v>
      </c>
      <c r="B573" s="808" t="s">
        <v>460</v>
      </c>
      <c r="C573" s="857" t="s">
        <v>133</v>
      </c>
      <c r="E573" s="855"/>
    </row>
    <row r="574" spans="1:5" ht="18">
      <c r="A574" s="779" t="s">
        <v>461</v>
      </c>
      <c r="B574" s="808" t="s">
        <v>462</v>
      </c>
      <c r="C574" s="857" t="s">
        <v>133</v>
      </c>
      <c r="E574" s="855"/>
    </row>
    <row r="575" spans="1:5" ht="18">
      <c r="A575" s="779" t="s">
        <v>463</v>
      </c>
      <c r="B575" s="808" t="s">
        <v>464</v>
      </c>
      <c r="C575" s="857" t="s">
        <v>133</v>
      </c>
      <c r="E575" s="855"/>
    </row>
    <row r="576" spans="1:5" ht="18">
      <c r="A576" s="779" t="s">
        <v>465</v>
      </c>
      <c r="B576" s="808" t="s">
        <v>466</v>
      </c>
      <c r="C576" s="857" t="s">
        <v>133</v>
      </c>
      <c r="E576" s="855"/>
    </row>
    <row r="577" spans="1:5" ht="18">
      <c r="A577" s="779" t="s">
        <v>467</v>
      </c>
      <c r="B577" s="808" t="s">
        <v>468</v>
      </c>
      <c r="C577" s="857" t="s">
        <v>133</v>
      </c>
      <c r="E577" s="855"/>
    </row>
    <row r="578" spans="1:5" ht="18">
      <c r="A578" s="779" t="s">
        <v>469</v>
      </c>
      <c r="B578" s="808" t="s">
        <v>470</v>
      </c>
      <c r="C578" s="857" t="s">
        <v>133</v>
      </c>
      <c r="E578" s="855"/>
    </row>
    <row r="579" spans="1:5" ht="18">
      <c r="A579" s="779" t="s">
        <v>471</v>
      </c>
      <c r="B579" s="809" t="s">
        <v>472</v>
      </c>
      <c r="C579" s="857" t="s">
        <v>133</v>
      </c>
      <c r="E579" s="855"/>
    </row>
    <row r="580" spans="1:5" ht="18">
      <c r="A580" s="779" t="s">
        <v>473</v>
      </c>
      <c r="B580" s="808" t="s">
        <v>474</v>
      </c>
      <c r="C580" s="857" t="s">
        <v>133</v>
      </c>
      <c r="E580" s="855"/>
    </row>
    <row r="581" spans="1:5" ht="18">
      <c r="A581" s="779" t="s">
        <v>475</v>
      </c>
      <c r="B581" s="808" t="s">
        <v>476</v>
      </c>
      <c r="C581" s="857" t="s">
        <v>133</v>
      </c>
      <c r="E581" s="855"/>
    </row>
    <row r="582" spans="1:5" ht="18.600000000000001" thickBot="1">
      <c r="A582" s="779" t="s">
        <v>477</v>
      </c>
      <c r="B582" s="811" t="s">
        <v>478</v>
      </c>
      <c r="C582" s="857" t="s">
        <v>133</v>
      </c>
      <c r="E582" s="855"/>
    </row>
    <row r="583" spans="1:5" ht="18">
      <c r="A583" s="779" t="s">
        <v>479</v>
      </c>
      <c r="B583" s="814" t="s">
        <v>480</v>
      </c>
      <c r="C583" s="857" t="s">
        <v>133</v>
      </c>
      <c r="E583" s="855"/>
    </row>
    <row r="584" spans="1:5" ht="18">
      <c r="A584" s="779" t="s">
        <v>481</v>
      </c>
      <c r="B584" s="808" t="s">
        <v>482</v>
      </c>
      <c r="C584" s="857" t="s">
        <v>133</v>
      </c>
      <c r="E584" s="855"/>
    </row>
    <row r="585" spans="1:5" ht="18">
      <c r="A585" s="779" t="s">
        <v>483</v>
      </c>
      <c r="B585" s="808" t="s">
        <v>484</v>
      </c>
      <c r="C585" s="857" t="s">
        <v>133</v>
      </c>
      <c r="E585" s="855"/>
    </row>
    <row r="586" spans="1:5" ht="18">
      <c r="A586" s="779" t="s">
        <v>485</v>
      </c>
      <c r="B586" s="808" t="s">
        <v>486</v>
      </c>
      <c r="C586" s="857" t="s">
        <v>133</v>
      </c>
      <c r="E586" s="855"/>
    </row>
    <row r="587" spans="1:5" ht="18">
      <c r="A587" s="779" t="s">
        <v>487</v>
      </c>
      <c r="B587" s="808" t="s">
        <v>488</v>
      </c>
      <c r="C587" s="857" t="s">
        <v>133</v>
      </c>
      <c r="E587" s="855"/>
    </row>
    <row r="588" spans="1:5" ht="18">
      <c r="A588" s="779" t="s">
        <v>489</v>
      </c>
      <c r="B588" s="808" t="s">
        <v>490</v>
      </c>
      <c r="C588" s="857" t="s">
        <v>133</v>
      </c>
      <c r="E588" s="855"/>
    </row>
    <row r="589" spans="1:5" ht="18">
      <c r="A589" s="779" t="s">
        <v>491</v>
      </c>
      <c r="B589" s="808" t="s">
        <v>492</v>
      </c>
      <c r="C589" s="857" t="s">
        <v>133</v>
      </c>
      <c r="E589" s="855"/>
    </row>
    <row r="590" spans="1:5" ht="18">
      <c r="A590" s="779" t="s">
        <v>493</v>
      </c>
      <c r="B590" s="808" t="s">
        <v>494</v>
      </c>
      <c r="C590" s="857" t="s">
        <v>133</v>
      </c>
      <c r="E590" s="855"/>
    </row>
    <row r="591" spans="1:5" ht="18">
      <c r="A591" s="779" t="s">
        <v>495</v>
      </c>
      <c r="B591" s="809" t="s">
        <v>496</v>
      </c>
      <c r="C591" s="857" t="s">
        <v>133</v>
      </c>
      <c r="E591" s="855"/>
    </row>
    <row r="592" spans="1:5" ht="18">
      <c r="A592" s="779" t="s">
        <v>497</v>
      </c>
      <c r="B592" s="808" t="s">
        <v>498</v>
      </c>
      <c r="C592" s="857" t="s">
        <v>133</v>
      </c>
      <c r="E592" s="855"/>
    </row>
    <row r="593" spans="1:5" ht="18">
      <c r="A593" s="779" t="s">
        <v>499</v>
      </c>
      <c r="B593" s="808" t="s">
        <v>500</v>
      </c>
      <c r="C593" s="857" t="s">
        <v>133</v>
      </c>
      <c r="E593" s="855"/>
    </row>
    <row r="594" spans="1:5" ht="18">
      <c r="A594" s="779" t="s">
        <v>501</v>
      </c>
      <c r="B594" s="808" t="s">
        <v>502</v>
      </c>
      <c r="C594" s="857" t="s">
        <v>133</v>
      </c>
      <c r="E594" s="855"/>
    </row>
    <row r="595" spans="1:5" ht="18">
      <c r="A595" s="779" t="s">
        <v>503</v>
      </c>
      <c r="B595" s="808" t="s">
        <v>504</v>
      </c>
      <c r="C595" s="857" t="s">
        <v>133</v>
      </c>
      <c r="E595" s="855"/>
    </row>
    <row r="596" spans="1:5" ht="18">
      <c r="A596" s="779" t="s">
        <v>505</v>
      </c>
      <c r="B596" s="808" t="s">
        <v>506</v>
      </c>
      <c r="C596" s="857" t="s">
        <v>133</v>
      </c>
      <c r="E596" s="855"/>
    </row>
    <row r="597" spans="1:5" ht="18">
      <c r="A597" s="779" t="s">
        <v>507</v>
      </c>
      <c r="B597" s="808" t="s">
        <v>508</v>
      </c>
      <c r="C597" s="857" t="s">
        <v>133</v>
      </c>
      <c r="E597" s="855"/>
    </row>
    <row r="598" spans="1:5" ht="18">
      <c r="A598" s="779" t="s">
        <v>509</v>
      </c>
      <c r="B598" s="808" t="s">
        <v>510</v>
      </c>
      <c r="C598" s="857" t="s">
        <v>133</v>
      </c>
      <c r="E598" s="855"/>
    </row>
    <row r="599" spans="1:5" ht="18">
      <c r="A599" s="779" t="s">
        <v>511</v>
      </c>
      <c r="B599" s="808" t="s">
        <v>512</v>
      </c>
      <c r="C599" s="857" t="s">
        <v>133</v>
      </c>
      <c r="E599" s="855"/>
    </row>
    <row r="600" spans="1:5" ht="18.600000000000001" thickBot="1">
      <c r="A600" s="779" t="s">
        <v>513</v>
      </c>
      <c r="B600" s="815" t="s">
        <v>514</v>
      </c>
      <c r="C600" s="857" t="s">
        <v>133</v>
      </c>
      <c r="E600" s="855"/>
    </row>
    <row r="601" spans="1:5" ht="18">
      <c r="A601" s="779" t="s">
        <v>515</v>
      </c>
      <c r="B601" s="807" t="s">
        <v>516</v>
      </c>
      <c r="C601" s="857" t="s">
        <v>133</v>
      </c>
      <c r="E601" s="855"/>
    </row>
    <row r="602" spans="1:5" ht="18">
      <c r="A602" s="779" t="s">
        <v>517</v>
      </c>
      <c r="B602" s="808" t="s">
        <v>518</v>
      </c>
      <c r="C602" s="857" t="s">
        <v>133</v>
      </c>
      <c r="E602" s="855"/>
    </row>
    <row r="603" spans="1:5" ht="18">
      <c r="A603" s="779" t="s">
        <v>519</v>
      </c>
      <c r="B603" s="808" t="s">
        <v>520</v>
      </c>
      <c r="C603" s="857" t="s">
        <v>133</v>
      </c>
      <c r="E603" s="855"/>
    </row>
    <row r="604" spans="1:5" ht="18">
      <c r="A604" s="779" t="s">
        <v>521</v>
      </c>
      <c r="B604" s="808" t="s">
        <v>522</v>
      </c>
      <c r="C604" s="857" t="s">
        <v>133</v>
      </c>
      <c r="E604" s="855"/>
    </row>
    <row r="605" spans="1:5" ht="18">
      <c r="A605" s="779" t="s">
        <v>523</v>
      </c>
      <c r="B605" s="809" t="s">
        <v>524</v>
      </c>
      <c r="C605" s="857" t="s">
        <v>133</v>
      </c>
      <c r="E605" s="855"/>
    </row>
    <row r="606" spans="1:5" ht="18">
      <c r="A606" s="779" t="s">
        <v>525</v>
      </c>
      <c r="B606" s="808" t="s">
        <v>526</v>
      </c>
      <c r="C606" s="857" t="s">
        <v>133</v>
      </c>
      <c r="E606" s="855"/>
    </row>
    <row r="607" spans="1:5" ht="18.600000000000001" thickBot="1">
      <c r="A607" s="779" t="s">
        <v>527</v>
      </c>
      <c r="B607" s="811" t="s">
        <v>528</v>
      </c>
      <c r="C607" s="857" t="s">
        <v>133</v>
      </c>
      <c r="E607" s="855"/>
    </row>
    <row r="608" spans="1:5" ht="18">
      <c r="A608" s="779" t="s">
        <v>529</v>
      </c>
      <c r="B608" s="807" t="s">
        <v>530</v>
      </c>
      <c r="C608" s="857" t="s">
        <v>133</v>
      </c>
      <c r="E608" s="855"/>
    </row>
    <row r="609" spans="1:5" ht="18">
      <c r="A609" s="779" t="s">
        <v>531</v>
      </c>
      <c r="B609" s="808" t="s">
        <v>1115</v>
      </c>
      <c r="C609" s="857" t="s">
        <v>133</v>
      </c>
      <c r="E609" s="855"/>
    </row>
    <row r="610" spans="1:5" ht="18">
      <c r="A610" s="779" t="s">
        <v>532</v>
      </c>
      <c r="B610" s="808" t="s">
        <v>533</v>
      </c>
      <c r="C610" s="857" t="s">
        <v>133</v>
      </c>
      <c r="E610" s="855"/>
    </row>
    <row r="611" spans="1:5" ht="18">
      <c r="A611" s="779" t="s">
        <v>534</v>
      </c>
      <c r="B611" s="808" t="s">
        <v>535</v>
      </c>
      <c r="C611" s="857" t="s">
        <v>133</v>
      </c>
      <c r="E611" s="855"/>
    </row>
    <row r="612" spans="1:5" ht="18">
      <c r="A612" s="779" t="s">
        <v>536</v>
      </c>
      <c r="B612" s="808" t="s">
        <v>537</v>
      </c>
      <c r="C612" s="857" t="s">
        <v>133</v>
      </c>
      <c r="E612" s="855"/>
    </row>
    <row r="613" spans="1:5" ht="18">
      <c r="A613" s="779" t="s">
        <v>538</v>
      </c>
      <c r="B613" s="809" t="s">
        <v>539</v>
      </c>
      <c r="C613" s="857" t="s">
        <v>133</v>
      </c>
      <c r="E613" s="855"/>
    </row>
    <row r="614" spans="1:5" ht="18">
      <c r="A614" s="779" t="s">
        <v>540</v>
      </c>
      <c r="B614" s="808" t="s">
        <v>541</v>
      </c>
      <c r="C614" s="857" t="s">
        <v>133</v>
      </c>
      <c r="E614" s="855"/>
    </row>
    <row r="615" spans="1:5" ht="18.600000000000001" thickBot="1">
      <c r="A615" s="779" t="s">
        <v>542</v>
      </c>
      <c r="B615" s="811" t="s">
        <v>543</v>
      </c>
      <c r="C615" s="857" t="s">
        <v>133</v>
      </c>
      <c r="E615" s="855"/>
    </row>
    <row r="616" spans="1:5" ht="18">
      <c r="A616" s="779" t="s">
        <v>544</v>
      </c>
      <c r="B616" s="807" t="s">
        <v>545</v>
      </c>
      <c r="C616" s="857" t="s">
        <v>133</v>
      </c>
      <c r="E616" s="855"/>
    </row>
    <row r="617" spans="1:5" ht="18">
      <c r="A617" s="779" t="s">
        <v>546</v>
      </c>
      <c r="B617" s="808" t="s">
        <v>547</v>
      </c>
      <c r="C617" s="857" t="s">
        <v>133</v>
      </c>
      <c r="E617" s="855"/>
    </row>
    <row r="618" spans="1:5" ht="18">
      <c r="A618" s="779" t="s">
        <v>548</v>
      </c>
      <c r="B618" s="808" t="s">
        <v>549</v>
      </c>
      <c r="C618" s="857" t="s">
        <v>133</v>
      </c>
      <c r="E618" s="855"/>
    </row>
    <row r="619" spans="1:5" ht="18">
      <c r="A619" s="779" t="s">
        <v>550</v>
      </c>
      <c r="B619" s="808" t="s">
        <v>551</v>
      </c>
      <c r="C619" s="857" t="s">
        <v>133</v>
      </c>
      <c r="E619" s="855"/>
    </row>
    <row r="620" spans="1:5" ht="18">
      <c r="A620" s="779" t="s">
        <v>552</v>
      </c>
      <c r="B620" s="809" t="s">
        <v>553</v>
      </c>
      <c r="C620" s="857" t="s">
        <v>133</v>
      </c>
      <c r="E620" s="855"/>
    </row>
    <row r="621" spans="1:5" ht="18">
      <c r="A621" s="779" t="s">
        <v>554</v>
      </c>
      <c r="B621" s="808" t="s">
        <v>555</v>
      </c>
      <c r="C621" s="857" t="s">
        <v>133</v>
      </c>
      <c r="E621" s="855"/>
    </row>
    <row r="622" spans="1:5" ht="18.600000000000001" thickBot="1">
      <c r="A622" s="779" t="s">
        <v>556</v>
      </c>
      <c r="B622" s="811" t="s">
        <v>557</v>
      </c>
      <c r="C622" s="857" t="s">
        <v>133</v>
      </c>
      <c r="E622" s="855"/>
    </row>
    <row r="623" spans="1:5" ht="18">
      <c r="A623" s="779" t="s">
        <v>558</v>
      </c>
      <c r="B623" s="807" t="s">
        <v>559</v>
      </c>
      <c r="C623" s="857" t="s">
        <v>133</v>
      </c>
      <c r="E623" s="855"/>
    </row>
    <row r="624" spans="1:5" ht="18">
      <c r="A624" s="779" t="s">
        <v>560</v>
      </c>
      <c r="B624" s="808" t="s">
        <v>561</v>
      </c>
      <c r="C624" s="857" t="s">
        <v>133</v>
      </c>
      <c r="E624" s="855"/>
    </row>
    <row r="625" spans="1:5" ht="18">
      <c r="A625" s="779" t="s">
        <v>562</v>
      </c>
      <c r="B625" s="809" t="s">
        <v>563</v>
      </c>
      <c r="C625" s="857" t="s">
        <v>133</v>
      </c>
      <c r="E625" s="855"/>
    </row>
    <row r="626" spans="1:5" ht="18.600000000000001" thickBot="1">
      <c r="A626" s="779" t="s">
        <v>564</v>
      </c>
      <c r="B626" s="811" t="s">
        <v>565</v>
      </c>
      <c r="C626" s="857" t="s">
        <v>133</v>
      </c>
      <c r="E626" s="855"/>
    </row>
    <row r="627" spans="1:5" ht="18">
      <c r="A627" s="779" t="s">
        <v>566</v>
      </c>
      <c r="B627" s="807" t="s">
        <v>567</v>
      </c>
      <c r="C627" s="857" t="s">
        <v>133</v>
      </c>
      <c r="E627" s="855"/>
    </row>
    <row r="628" spans="1:5" ht="18">
      <c r="A628" s="779" t="s">
        <v>568</v>
      </c>
      <c r="B628" s="808" t="s">
        <v>569</v>
      </c>
      <c r="C628" s="857" t="s">
        <v>133</v>
      </c>
      <c r="E628" s="855"/>
    </row>
    <row r="629" spans="1:5" ht="18">
      <c r="A629" s="779" t="s">
        <v>570</v>
      </c>
      <c r="B629" s="808" t="s">
        <v>571</v>
      </c>
      <c r="C629" s="857" t="s">
        <v>133</v>
      </c>
      <c r="E629" s="855"/>
    </row>
    <row r="630" spans="1:5" ht="18">
      <c r="A630" s="779" t="s">
        <v>572</v>
      </c>
      <c r="B630" s="808" t="s">
        <v>573</v>
      </c>
      <c r="C630" s="857" t="s">
        <v>133</v>
      </c>
      <c r="E630" s="855"/>
    </row>
    <row r="631" spans="1:5" ht="18">
      <c r="A631" s="779" t="s">
        <v>574</v>
      </c>
      <c r="B631" s="808" t="s">
        <v>575</v>
      </c>
      <c r="C631" s="857" t="s">
        <v>133</v>
      </c>
      <c r="E631" s="855"/>
    </row>
    <row r="632" spans="1:5" ht="18">
      <c r="A632" s="779" t="s">
        <v>576</v>
      </c>
      <c r="B632" s="808" t="s">
        <v>577</v>
      </c>
      <c r="C632" s="857" t="s">
        <v>133</v>
      </c>
      <c r="E632" s="855"/>
    </row>
    <row r="633" spans="1:5" ht="18">
      <c r="A633" s="779" t="s">
        <v>578</v>
      </c>
      <c r="B633" s="808" t="s">
        <v>579</v>
      </c>
      <c r="C633" s="857" t="s">
        <v>133</v>
      </c>
      <c r="E633" s="855"/>
    </row>
    <row r="634" spans="1:5" ht="18">
      <c r="A634" s="779" t="s">
        <v>580</v>
      </c>
      <c r="B634" s="808" t="s">
        <v>581</v>
      </c>
      <c r="C634" s="857" t="s">
        <v>133</v>
      </c>
      <c r="E634" s="855"/>
    </row>
    <row r="635" spans="1:5" ht="18">
      <c r="A635" s="779" t="s">
        <v>582</v>
      </c>
      <c r="B635" s="809" t="s">
        <v>583</v>
      </c>
      <c r="C635" s="857" t="s">
        <v>133</v>
      </c>
      <c r="E635" s="855"/>
    </row>
    <row r="636" spans="1:5" ht="18.600000000000001" thickBot="1">
      <c r="A636" s="779" t="s">
        <v>584</v>
      </c>
      <c r="B636" s="811" t="s">
        <v>585</v>
      </c>
      <c r="C636" s="857" t="s">
        <v>133</v>
      </c>
      <c r="E636" s="855"/>
    </row>
    <row r="637" spans="1:5" ht="18">
      <c r="A637" s="779" t="s">
        <v>586</v>
      </c>
      <c r="B637" s="807" t="s">
        <v>587</v>
      </c>
      <c r="C637" s="857" t="s">
        <v>133</v>
      </c>
      <c r="E637" s="855"/>
    </row>
    <row r="638" spans="1:5" ht="18">
      <c r="A638" s="779" t="s">
        <v>588</v>
      </c>
      <c r="B638" s="808" t="s">
        <v>589</v>
      </c>
      <c r="C638" s="857" t="s">
        <v>133</v>
      </c>
      <c r="E638" s="855"/>
    </row>
    <row r="639" spans="1:5" ht="18">
      <c r="A639" s="779" t="s">
        <v>590</v>
      </c>
      <c r="B639" s="808" t="s">
        <v>591</v>
      </c>
      <c r="C639" s="857" t="s">
        <v>133</v>
      </c>
      <c r="E639" s="855"/>
    </row>
    <row r="640" spans="1:5" ht="18">
      <c r="A640" s="779" t="s">
        <v>592</v>
      </c>
      <c r="B640" s="808" t="s">
        <v>593</v>
      </c>
      <c r="C640" s="857" t="s">
        <v>133</v>
      </c>
      <c r="E640" s="855"/>
    </row>
    <row r="641" spans="1:5" ht="18">
      <c r="A641" s="779" t="s">
        <v>594</v>
      </c>
      <c r="B641" s="808" t="s">
        <v>595</v>
      </c>
      <c r="C641" s="857" t="s">
        <v>133</v>
      </c>
      <c r="E641" s="855"/>
    </row>
    <row r="642" spans="1:5" ht="18">
      <c r="A642" s="779" t="s">
        <v>596</v>
      </c>
      <c r="B642" s="808" t="s">
        <v>597</v>
      </c>
      <c r="C642" s="857" t="s">
        <v>133</v>
      </c>
      <c r="E642" s="855"/>
    </row>
    <row r="643" spans="1:5" ht="18">
      <c r="A643" s="779" t="s">
        <v>598</v>
      </c>
      <c r="B643" s="808" t="s">
        <v>599</v>
      </c>
      <c r="C643" s="857" t="s">
        <v>133</v>
      </c>
      <c r="E643" s="855"/>
    </row>
    <row r="644" spans="1:5" ht="18">
      <c r="A644" s="779" t="s">
        <v>600</v>
      </c>
      <c r="B644" s="808" t="s">
        <v>601</v>
      </c>
      <c r="C644" s="857" t="s">
        <v>133</v>
      </c>
      <c r="E644" s="855"/>
    </row>
    <row r="645" spans="1:5" ht="18">
      <c r="A645" s="779" t="s">
        <v>602</v>
      </c>
      <c r="B645" s="808" t="s">
        <v>1372</v>
      </c>
      <c r="C645" s="857" t="s">
        <v>133</v>
      </c>
      <c r="E645" s="855"/>
    </row>
    <row r="646" spans="1:5" ht="18">
      <c r="A646" s="779" t="s">
        <v>1373</v>
      </c>
      <c r="B646" s="808" t="s">
        <v>1374</v>
      </c>
      <c r="C646" s="857" t="s">
        <v>133</v>
      </c>
      <c r="E646" s="855"/>
    </row>
    <row r="647" spans="1:5" ht="18">
      <c r="A647" s="779" t="s">
        <v>1375</v>
      </c>
      <c r="B647" s="808" t="s">
        <v>1376</v>
      </c>
      <c r="C647" s="857" t="s">
        <v>133</v>
      </c>
      <c r="E647" s="855"/>
    </row>
    <row r="648" spans="1:5" ht="18">
      <c r="A648" s="779" t="s">
        <v>1377</v>
      </c>
      <c r="B648" s="808" t="s">
        <v>1378</v>
      </c>
      <c r="C648" s="857" t="s">
        <v>133</v>
      </c>
      <c r="E648" s="855"/>
    </row>
    <row r="649" spans="1:5" ht="18">
      <c r="A649" s="779" t="s">
        <v>1379</v>
      </c>
      <c r="B649" s="808" t="s">
        <v>1380</v>
      </c>
      <c r="C649" s="857" t="s">
        <v>133</v>
      </c>
      <c r="E649" s="855"/>
    </row>
    <row r="650" spans="1:5" ht="18">
      <c r="A650" s="779" t="s">
        <v>1381</v>
      </c>
      <c r="B650" s="808" t="s">
        <v>1382</v>
      </c>
      <c r="C650" s="857" t="s">
        <v>133</v>
      </c>
      <c r="E650" s="855"/>
    </row>
    <row r="651" spans="1:5" ht="18">
      <c r="A651" s="779" t="s">
        <v>1383</v>
      </c>
      <c r="B651" s="808" t="s">
        <v>1384</v>
      </c>
      <c r="C651" s="857" t="s">
        <v>133</v>
      </c>
      <c r="E651" s="855"/>
    </row>
    <row r="652" spans="1:5" ht="18">
      <c r="A652" s="779" t="s">
        <v>1385</v>
      </c>
      <c r="B652" s="808" t="s">
        <v>1386</v>
      </c>
      <c r="C652" s="857" t="s">
        <v>133</v>
      </c>
      <c r="E652" s="855"/>
    </row>
    <row r="653" spans="1:5" ht="18">
      <c r="A653" s="779" t="s">
        <v>1387</v>
      </c>
      <c r="B653" s="808" t="s">
        <v>1388</v>
      </c>
      <c r="C653" s="857" t="s">
        <v>133</v>
      </c>
      <c r="E653" s="855"/>
    </row>
    <row r="654" spans="1:5" ht="18">
      <c r="A654" s="779" t="s">
        <v>1389</v>
      </c>
      <c r="B654" s="808" t="s">
        <v>1390</v>
      </c>
      <c r="C654" s="857" t="s">
        <v>133</v>
      </c>
      <c r="E654" s="855"/>
    </row>
    <row r="655" spans="1:5" ht="18">
      <c r="A655" s="779" t="s">
        <v>1391</v>
      </c>
      <c r="B655" s="808" t="s">
        <v>1392</v>
      </c>
      <c r="C655" s="857" t="s">
        <v>133</v>
      </c>
      <c r="E655" s="855"/>
    </row>
    <row r="656" spans="1:5" ht="18">
      <c r="A656" s="779" t="s">
        <v>1393</v>
      </c>
      <c r="B656" s="808" t="s">
        <v>1394</v>
      </c>
      <c r="C656" s="857" t="s">
        <v>133</v>
      </c>
      <c r="E656" s="855"/>
    </row>
    <row r="657" spans="1:5" ht="18">
      <c r="A657" s="779" t="s">
        <v>1395</v>
      </c>
      <c r="B657" s="808" t="s">
        <v>1396</v>
      </c>
      <c r="C657" s="857" t="s">
        <v>133</v>
      </c>
      <c r="E657" s="855"/>
    </row>
    <row r="658" spans="1:5" ht="18">
      <c r="A658" s="779" t="s">
        <v>1397</v>
      </c>
      <c r="B658" s="808" t="s">
        <v>1398</v>
      </c>
      <c r="C658" s="857" t="s">
        <v>133</v>
      </c>
      <c r="E658" s="855"/>
    </row>
    <row r="659" spans="1:5" ht="18">
      <c r="A659" s="779" t="s">
        <v>1399</v>
      </c>
      <c r="B659" s="808" t="s">
        <v>1400</v>
      </c>
      <c r="C659" s="857" t="s">
        <v>133</v>
      </c>
      <c r="E659" s="855"/>
    </row>
    <row r="660" spans="1:5" ht="18">
      <c r="A660" s="779" t="s">
        <v>1401</v>
      </c>
      <c r="B660" s="808" t="s">
        <v>1402</v>
      </c>
      <c r="C660" s="857" t="s">
        <v>133</v>
      </c>
      <c r="E660" s="855"/>
    </row>
    <row r="661" spans="1:5" ht="18.600000000000001" thickBot="1">
      <c r="A661" s="779" t="s">
        <v>1403</v>
      </c>
      <c r="B661" s="816" t="s">
        <v>1404</v>
      </c>
      <c r="C661" s="857" t="s">
        <v>133</v>
      </c>
      <c r="E661" s="855"/>
    </row>
    <row r="662" spans="1:5" ht="18">
      <c r="A662" s="779" t="s">
        <v>1405</v>
      </c>
      <c r="B662" s="807" t="s">
        <v>1406</v>
      </c>
      <c r="C662" s="857" t="s">
        <v>133</v>
      </c>
      <c r="E662" s="855"/>
    </row>
    <row r="663" spans="1:5" ht="18">
      <c r="A663" s="779" t="s">
        <v>1407</v>
      </c>
      <c r="B663" s="808" t="s">
        <v>1408</v>
      </c>
      <c r="C663" s="857" t="s">
        <v>133</v>
      </c>
      <c r="E663" s="855"/>
    </row>
    <row r="664" spans="1:5" ht="18">
      <c r="A664" s="779" t="s">
        <v>1409</v>
      </c>
      <c r="B664" s="808" t="s">
        <v>1410</v>
      </c>
      <c r="C664" s="857" t="s">
        <v>133</v>
      </c>
      <c r="E664" s="855"/>
    </row>
    <row r="665" spans="1:5" ht="18">
      <c r="A665" s="779" t="s">
        <v>1250</v>
      </c>
      <c r="B665" s="808" t="s">
        <v>1251</v>
      </c>
      <c r="C665" s="857" t="s">
        <v>133</v>
      </c>
      <c r="E665" s="855"/>
    </row>
    <row r="666" spans="1:5" ht="18">
      <c r="A666" s="779" t="s">
        <v>1252</v>
      </c>
      <c r="B666" s="808" t="s">
        <v>1253</v>
      </c>
      <c r="C666" s="857" t="s">
        <v>133</v>
      </c>
      <c r="E666" s="855"/>
    </row>
    <row r="667" spans="1:5" ht="18">
      <c r="A667" s="779" t="s">
        <v>1254</v>
      </c>
      <c r="B667" s="808" t="s">
        <v>1255</v>
      </c>
      <c r="C667" s="857" t="s">
        <v>133</v>
      </c>
      <c r="E667" s="855"/>
    </row>
    <row r="668" spans="1:5" ht="18">
      <c r="A668" s="779" t="s">
        <v>1256</v>
      </c>
      <c r="B668" s="808" t="s">
        <v>1257</v>
      </c>
      <c r="C668" s="857" t="s">
        <v>133</v>
      </c>
      <c r="E668" s="855"/>
    </row>
    <row r="669" spans="1:5" ht="18">
      <c r="A669" s="779" t="s">
        <v>1258</v>
      </c>
      <c r="B669" s="808" t="s">
        <v>1259</v>
      </c>
      <c r="C669" s="857" t="s">
        <v>133</v>
      </c>
      <c r="E669" s="855"/>
    </row>
    <row r="670" spans="1:5" ht="18">
      <c r="A670" s="779" t="s">
        <v>1260</v>
      </c>
      <c r="B670" s="808" t="s">
        <v>1261</v>
      </c>
      <c r="C670" s="857" t="s">
        <v>133</v>
      </c>
      <c r="E670" s="855"/>
    </row>
    <row r="671" spans="1:5" ht="18">
      <c r="A671" s="779" t="s">
        <v>1262</v>
      </c>
      <c r="B671" s="808" t="s">
        <v>1263</v>
      </c>
      <c r="C671" s="857" t="s">
        <v>133</v>
      </c>
      <c r="E671" s="855"/>
    </row>
    <row r="672" spans="1:5" ht="18">
      <c r="A672" s="779" t="s">
        <v>1264</v>
      </c>
      <c r="B672" s="808" t="s">
        <v>1265</v>
      </c>
      <c r="C672" s="857" t="s">
        <v>133</v>
      </c>
      <c r="E672" s="855"/>
    </row>
    <row r="673" spans="1:5" ht="18">
      <c r="A673" s="779" t="s">
        <v>1266</v>
      </c>
      <c r="B673" s="808" t="s">
        <v>1267</v>
      </c>
      <c r="C673" s="857" t="s">
        <v>133</v>
      </c>
      <c r="E673" s="855"/>
    </row>
    <row r="674" spans="1:5" ht="18">
      <c r="A674" s="779" t="s">
        <v>1268</v>
      </c>
      <c r="B674" s="808" t="s">
        <v>1269</v>
      </c>
      <c r="C674" s="857" t="s">
        <v>133</v>
      </c>
      <c r="E674" s="855"/>
    </row>
    <row r="675" spans="1:5" ht="18">
      <c r="A675" s="779" t="s">
        <v>1270</v>
      </c>
      <c r="B675" s="808" t="s">
        <v>1271</v>
      </c>
      <c r="C675" s="857" t="s">
        <v>133</v>
      </c>
      <c r="E675" s="855"/>
    </row>
    <row r="676" spans="1:5" ht="18">
      <c r="A676" s="779" t="s">
        <v>1272</v>
      </c>
      <c r="B676" s="808" t="s">
        <v>1273</v>
      </c>
      <c r="C676" s="857" t="s">
        <v>133</v>
      </c>
      <c r="E676" s="855"/>
    </row>
    <row r="677" spans="1:5" ht="18">
      <c r="A677" s="779" t="s">
        <v>1274</v>
      </c>
      <c r="B677" s="808" t="s">
        <v>1275</v>
      </c>
      <c r="C677" s="857" t="s">
        <v>133</v>
      </c>
      <c r="E677" s="855"/>
    </row>
    <row r="678" spans="1:5" ht="18">
      <c r="A678" s="779" t="s">
        <v>1276</v>
      </c>
      <c r="B678" s="808" t="s">
        <v>1277</v>
      </c>
      <c r="C678" s="857" t="s">
        <v>133</v>
      </c>
      <c r="E678" s="855"/>
    </row>
    <row r="679" spans="1:5" ht="18">
      <c r="A679" s="779" t="s">
        <v>1278</v>
      </c>
      <c r="B679" s="808" t="s">
        <v>1279</v>
      </c>
      <c r="C679" s="857" t="s">
        <v>133</v>
      </c>
      <c r="E679" s="855"/>
    </row>
    <row r="680" spans="1:5" ht="18">
      <c r="A680" s="779" t="s">
        <v>1280</v>
      </c>
      <c r="B680" s="808" t="s">
        <v>1281</v>
      </c>
      <c r="C680" s="857" t="s">
        <v>133</v>
      </c>
      <c r="E680" s="855"/>
    </row>
    <row r="681" spans="1:5" ht="18">
      <c r="A681" s="779" t="s">
        <v>1282</v>
      </c>
      <c r="B681" s="808" t="s">
        <v>1283</v>
      </c>
      <c r="C681" s="857" t="s">
        <v>133</v>
      </c>
      <c r="E681" s="855"/>
    </row>
    <row r="682" spans="1:5" ht="18">
      <c r="A682" s="779" t="s">
        <v>1284</v>
      </c>
      <c r="B682" s="808" t="s">
        <v>1285</v>
      </c>
      <c r="C682" s="857" t="s">
        <v>133</v>
      </c>
      <c r="E682" s="855"/>
    </row>
    <row r="683" spans="1:5" ht="18.600000000000001" thickBot="1">
      <c r="A683" s="779" t="s">
        <v>1286</v>
      </c>
      <c r="B683" s="811" t="s">
        <v>1287</v>
      </c>
      <c r="C683" s="857" t="s">
        <v>133</v>
      </c>
      <c r="E683" s="855"/>
    </row>
    <row r="684" spans="1:5" ht="18">
      <c r="A684" s="779" t="s">
        <v>1288</v>
      </c>
      <c r="B684" s="807" t="s">
        <v>1289</v>
      </c>
      <c r="C684" s="857" t="s">
        <v>133</v>
      </c>
      <c r="E684" s="855"/>
    </row>
    <row r="685" spans="1:5" ht="18">
      <c r="A685" s="779" t="s">
        <v>1290</v>
      </c>
      <c r="B685" s="808" t="s">
        <v>1291</v>
      </c>
      <c r="C685" s="857" t="s">
        <v>133</v>
      </c>
      <c r="E685" s="855"/>
    </row>
    <row r="686" spans="1:5" ht="18">
      <c r="A686" s="779" t="s">
        <v>1292</v>
      </c>
      <c r="B686" s="808" t="s">
        <v>1293</v>
      </c>
      <c r="C686" s="857" t="s">
        <v>133</v>
      </c>
      <c r="E686" s="855"/>
    </row>
    <row r="687" spans="1:5" ht="18">
      <c r="A687" s="779" t="s">
        <v>1294</v>
      </c>
      <c r="B687" s="808" t="s">
        <v>1295</v>
      </c>
      <c r="C687" s="857" t="s">
        <v>133</v>
      </c>
      <c r="E687" s="855"/>
    </row>
    <row r="688" spans="1:5" ht="18">
      <c r="A688" s="779" t="s">
        <v>1296</v>
      </c>
      <c r="B688" s="808" t="s">
        <v>1297</v>
      </c>
      <c r="C688" s="857" t="s">
        <v>133</v>
      </c>
      <c r="E688" s="855"/>
    </row>
    <row r="689" spans="1:3" ht="18">
      <c r="A689" s="779" t="s">
        <v>1298</v>
      </c>
      <c r="B689" s="808" t="s">
        <v>1299</v>
      </c>
      <c r="C689" s="857" t="s">
        <v>133</v>
      </c>
    </row>
    <row r="690" spans="1:3" ht="18">
      <c r="A690" s="779" t="s">
        <v>1300</v>
      </c>
      <c r="B690" s="808" t="s">
        <v>1301</v>
      </c>
      <c r="C690" s="857" t="s">
        <v>133</v>
      </c>
    </row>
    <row r="691" spans="1:3" ht="18">
      <c r="A691" s="779" t="s">
        <v>1302</v>
      </c>
      <c r="B691" s="808" t="s">
        <v>1303</v>
      </c>
      <c r="C691" s="857" t="s">
        <v>133</v>
      </c>
    </row>
    <row r="692" spans="1:3" ht="18">
      <c r="A692" s="779" t="s">
        <v>1304</v>
      </c>
      <c r="B692" s="808" t="s">
        <v>1305</v>
      </c>
      <c r="C692" s="857" t="s">
        <v>133</v>
      </c>
    </row>
    <row r="693" spans="1:3" ht="18">
      <c r="A693" s="779" t="s">
        <v>1306</v>
      </c>
      <c r="B693" s="809" t="s">
        <v>1307</v>
      </c>
      <c r="C693" s="857" t="s">
        <v>133</v>
      </c>
    </row>
    <row r="694" spans="1:3" ht="18.600000000000001" thickBot="1">
      <c r="A694" s="779" t="s">
        <v>1308</v>
      </c>
      <c r="B694" s="811" t="s">
        <v>1309</v>
      </c>
      <c r="C694" s="857" t="s">
        <v>133</v>
      </c>
    </row>
    <row r="695" spans="1:3" ht="18">
      <c r="A695" s="779" t="s">
        <v>1310</v>
      </c>
      <c r="B695" s="807" t="s">
        <v>1311</v>
      </c>
      <c r="C695" s="857" t="s">
        <v>133</v>
      </c>
    </row>
    <row r="696" spans="1:3" ht="18">
      <c r="A696" s="779" t="s">
        <v>1312</v>
      </c>
      <c r="B696" s="808" t="s">
        <v>1313</v>
      </c>
      <c r="C696" s="857" t="s">
        <v>133</v>
      </c>
    </row>
    <row r="697" spans="1:3" ht="18">
      <c r="A697" s="779" t="s">
        <v>1314</v>
      </c>
      <c r="B697" s="808" t="s">
        <v>1315</v>
      </c>
      <c r="C697" s="857" t="s">
        <v>133</v>
      </c>
    </row>
    <row r="698" spans="1:3" ht="18">
      <c r="A698" s="779" t="s">
        <v>1316</v>
      </c>
      <c r="B698" s="808" t="s">
        <v>1317</v>
      </c>
      <c r="C698" s="857" t="s">
        <v>133</v>
      </c>
    </row>
    <row r="699" spans="1:3" ht="18.600000000000001" thickBot="1">
      <c r="A699" s="779" t="s">
        <v>1318</v>
      </c>
      <c r="B699" s="816" t="s">
        <v>1319</v>
      </c>
      <c r="C699" s="857" t="s">
        <v>133</v>
      </c>
    </row>
    <row r="700" spans="1:3" ht="18">
      <c r="A700" s="779" t="s">
        <v>1320</v>
      </c>
      <c r="B700" s="807" t="s">
        <v>1321</v>
      </c>
      <c r="C700" s="857" t="s">
        <v>133</v>
      </c>
    </row>
    <row r="701" spans="1:3" ht="18">
      <c r="A701" s="779" t="s">
        <v>1322</v>
      </c>
      <c r="B701" s="808" t="s">
        <v>1323</v>
      </c>
      <c r="C701" s="857" t="s">
        <v>133</v>
      </c>
    </row>
    <row r="702" spans="1:3" ht="18">
      <c r="A702" s="779" t="s">
        <v>1324</v>
      </c>
      <c r="B702" s="808" t="s">
        <v>1325</v>
      </c>
      <c r="C702" s="857" t="s">
        <v>133</v>
      </c>
    </row>
    <row r="703" spans="1:3" ht="18">
      <c r="A703" s="779" t="s">
        <v>1326</v>
      </c>
      <c r="B703" s="808" t="s">
        <v>1327</v>
      </c>
      <c r="C703" s="857" t="s">
        <v>133</v>
      </c>
    </row>
    <row r="704" spans="1:3" ht="18">
      <c r="A704" s="779" t="s">
        <v>1328</v>
      </c>
      <c r="B704" s="808" t="s">
        <v>1329</v>
      </c>
      <c r="C704" s="857" t="s">
        <v>133</v>
      </c>
    </row>
    <row r="705" spans="1:3" ht="18">
      <c r="A705" s="779" t="s">
        <v>1330</v>
      </c>
      <c r="B705" s="808" t="s">
        <v>1331</v>
      </c>
      <c r="C705" s="857" t="s">
        <v>133</v>
      </c>
    </row>
    <row r="706" spans="1:3" ht="18">
      <c r="A706" s="779" t="s">
        <v>1332</v>
      </c>
      <c r="B706" s="808" t="s">
        <v>1333</v>
      </c>
      <c r="C706" s="857" t="s">
        <v>133</v>
      </c>
    </row>
    <row r="707" spans="1:3" ht="18">
      <c r="A707" s="779" t="s">
        <v>1334</v>
      </c>
      <c r="B707" s="808" t="s">
        <v>1335</v>
      </c>
      <c r="C707" s="857" t="s">
        <v>133</v>
      </c>
    </row>
    <row r="708" spans="1:3" ht="18">
      <c r="A708" s="779" t="s">
        <v>1336</v>
      </c>
      <c r="B708" s="808" t="s">
        <v>1337</v>
      </c>
      <c r="C708" s="857" t="s">
        <v>133</v>
      </c>
    </row>
    <row r="709" spans="1:3" ht="18">
      <c r="A709" s="779" t="s">
        <v>1338</v>
      </c>
      <c r="B709" s="808" t="s">
        <v>1339</v>
      </c>
      <c r="C709" s="857" t="s">
        <v>133</v>
      </c>
    </row>
    <row r="710" spans="1:3" ht="18.600000000000001" thickBot="1">
      <c r="A710" s="779" t="s">
        <v>1340</v>
      </c>
      <c r="B710" s="816" t="s">
        <v>1341</v>
      </c>
      <c r="C710" s="857" t="s">
        <v>133</v>
      </c>
    </row>
    <row r="711" spans="1:3" ht="18">
      <c r="A711" s="779" t="s">
        <v>1342</v>
      </c>
      <c r="B711" s="807" t="s">
        <v>1343</v>
      </c>
      <c r="C711" s="857" t="s">
        <v>133</v>
      </c>
    </row>
    <row r="712" spans="1:3" ht="18">
      <c r="A712" s="779" t="s">
        <v>1344</v>
      </c>
      <c r="B712" s="808" t="s">
        <v>1345</v>
      </c>
      <c r="C712" s="857" t="s">
        <v>133</v>
      </c>
    </row>
    <row r="713" spans="1:3" ht="18">
      <c r="A713" s="779" t="s">
        <v>1346</v>
      </c>
      <c r="B713" s="808" t="s">
        <v>1347</v>
      </c>
      <c r="C713" s="857" t="s">
        <v>133</v>
      </c>
    </row>
    <row r="714" spans="1:3" ht="18">
      <c r="A714" s="779" t="s">
        <v>1348</v>
      </c>
      <c r="B714" s="808" t="s">
        <v>1349</v>
      </c>
      <c r="C714" s="857" t="s">
        <v>133</v>
      </c>
    </row>
    <row r="715" spans="1:3" ht="18">
      <c r="A715" s="779" t="s">
        <v>1350</v>
      </c>
      <c r="B715" s="808" t="s">
        <v>1351</v>
      </c>
      <c r="C715" s="857" t="s">
        <v>133</v>
      </c>
    </row>
    <row r="716" spans="1:3" ht="18">
      <c r="A716" s="779" t="s">
        <v>1352</v>
      </c>
      <c r="B716" s="808" t="s">
        <v>1353</v>
      </c>
      <c r="C716" s="857" t="s">
        <v>133</v>
      </c>
    </row>
    <row r="717" spans="1:3" ht="18">
      <c r="A717" s="779" t="s">
        <v>1354</v>
      </c>
      <c r="B717" s="808" t="s">
        <v>1355</v>
      </c>
      <c r="C717" s="857" t="s">
        <v>133</v>
      </c>
    </row>
    <row r="718" spans="1:3" ht="18">
      <c r="A718" s="779" t="s">
        <v>1356</v>
      </c>
      <c r="B718" s="808" t="s">
        <v>1357</v>
      </c>
      <c r="C718" s="857" t="s">
        <v>133</v>
      </c>
    </row>
    <row r="719" spans="1:3" ht="18">
      <c r="A719" s="779" t="s">
        <v>1358</v>
      </c>
      <c r="B719" s="808" t="s">
        <v>1359</v>
      </c>
      <c r="C719" s="857" t="s">
        <v>133</v>
      </c>
    </row>
    <row r="720" spans="1:3" ht="18.600000000000001" thickBot="1">
      <c r="A720" s="779" t="s">
        <v>1360</v>
      </c>
      <c r="B720" s="816" t="s">
        <v>1361</v>
      </c>
      <c r="C720" s="857" t="s">
        <v>133</v>
      </c>
    </row>
    <row r="721" spans="1:3" ht="18">
      <c r="A721" s="779" t="s">
        <v>1362</v>
      </c>
      <c r="B721" s="807" t="s">
        <v>1363</v>
      </c>
      <c r="C721" s="857" t="s">
        <v>133</v>
      </c>
    </row>
    <row r="722" spans="1:3" ht="18">
      <c r="A722" s="779" t="s">
        <v>1364</v>
      </c>
      <c r="B722" s="808" t="s">
        <v>1365</v>
      </c>
      <c r="C722" s="857" t="s">
        <v>133</v>
      </c>
    </row>
    <row r="723" spans="1:3" ht="18">
      <c r="A723" s="779" t="s">
        <v>1366</v>
      </c>
      <c r="B723" s="808" t="s">
        <v>1367</v>
      </c>
      <c r="C723" s="857" t="s">
        <v>133</v>
      </c>
    </row>
    <row r="724" spans="1:3" ht="18">
      <c r="A724" s="779" t="s">
        <v>1368</v>
      </c>
      <c r="B724" s="808" t="s">
        <v>1369</v>
      </c>
      <c r="C724" s="857" t="s">
        <v>133</v>
      </c>
    </row>
    <row r="725" spans="1:3" ht="18.600000000000001" thickBot="1">
      <c r="A725" s="779" t="s">
        <v>1370</v>
      </c>
      <c r="B725" s="816" t="s">
        <v>1371</v>
      </c>
      <c r="C725" s="857" t="s">
        <v>133</v>
      </c>
    </row>
    <row r="726" spans="1:3" ht="18">
      <c r="A726" s="859"/>
      <c r="B726" s="860"/>
      <c r="C726" s="857"/>
    </row>
    <row r="727" spans="1:3">
      <c r="A727" s="817" t="s">
        <v>1445</v>
      </c>
      <c r="B727" s="817" t="s">
        <v>1444</v>
      </c>
      <c r="C727" s="818" t="s">
        <v>1445</v>
      </c>
    </row>
    <row r="728" spans="1:3">
      <c r="A728" s="861"/>
      <c r="B728" s="819">
        <v>45322</v>
      </c>
      <c r="C728" s="861" t="s">
        <v>1865</v>
      </c>
    </row>
    <row r="729" spans="1:3">
      <c r="A729" s="861"/>
      <c r="B729" s="819">
        <v>45351</v>
      </c>
      <c r="C729" s="861" t="s">
        <v>1866</v>
      </c>
    </row>
    <row r="730" spans="1:3">
      <c r="A730" s="861"/>
      <c r="B730" s="819">
        <v>45382</v>
      </c>
      <c r="C730" s="861" t="s">
        <v>1867</v>
      </c>
    </row>
    <row r="731" spans="1:3">
      <c r="A731" s="861"/>
      <c r="B731" s="819">
        <v>45412</v>
      </c>
      <c r="C731" s="861" t="s">
        <v>1868</v>
      </c>
    </row>
    <row r="732" spans="1:3">
      <c r="A732" s="861"/>
      <c r="B732" s="819">
        <v>45443</v>
      </c>
      <c r="C732" s="861" t="s">
        <v>1869</v>
      </c>
    </row>
    <row r="733" spans="1:3">
      <c r="A733" s="861"/>
      <c r="B733" s="819">
        <v>45473</v>
      </c>
      <c r="C733" s="861" t="s">
        <v>1870</v>
      </c>
    </row>
    <row r="734" spans="1:3">
      <c r="A734" s="861"/>
      <c r="B734" s="819">
        <v>45504</v>
      </c>
      <c r="C734" s="861" t="s">
        <v>1871</v>
      </c>
    </row>
    <row r="735" spans="1:3">
      <c r="A735" s="861"/>
      <c r="B735" s="819">
        <v>45535</v>
      </c>
      <c r="C735" s="861" t="s">
        <v>1872</v>
      </c>
    </row>
    <row r="736" spans="1:3">
      <c r="A736" s="861"/>
      <c r="B736" s="819">
        <v>45565</v>
      </c>
      <c r="C736" s="861" t="s">
        <v>1873</v>
      </c>
    </row>
    <row r="737" spans="1:3">
      <c r="A737" s="861"/>
      <c r="B737" s="819">
        <v>45596</v>
      </c>
      <c r="C737" s="861" t="s">
        <v>1874</v>
      </c>
    </row>
    <row r="738" spans="1:3">
      <c r="A738" s="861"/>
      <c r="B738" s="819">
        <v>45626</v>
      </c>
      <c r="C738" s="861" t="s">
        <v>1875</v>
      </c>
    </row>
    <row r="739" spans="1:3">
      <c r="A739" s="861"/>
      <c r="B739" s="819">
        <v>45657</v>
      </c>
      <c r="C739" s="861" t="s">
        <v>1876</v>
      </c>
    </row>
  </sheetData>
  <sheetProtection password="81B0" sheet="1"/>
  <phoneticPr fontId="14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9</vt:i4>
      </vt:variant>
    </vt:vector>
  </HeadingPairs>
  <TitlesOfParts>
    <vt:vector size="13" baseType="lpstr">
      <vt:lpstr>BUDGET-agregirani pokazateli</vt:lpstr>
      <vt:lpstr>BUDGET</vt:lpstr>
      <vt:lpstr>INF</vt:lpstr>
      <vt:lpstr>list</vt:lpstr>
      <vt:lpstr>Date</vt:lpstr>
      <vt:lpstr>EBK_DEIN</vt:lpstr>
      <vt:lpstr>EBK_DEIN2</vt:lpstr>
      <vt:lpstr>OP_LIST</vt:lpstr>
      <vt:lpstr>OP_LIST2</vt:lpstr>
      <vt:lpstr>PRBK</vt:lpstr>
      <vt:lpstr>BUDGET!Print_Area</vt:lpstr>
      <vt:lpstr>'BUDGET-agregirani pokazateli'!Print_Area</vt:lpstr>
      <vt:lpstr>SMETKA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minka</cp:lastModifiedBy>
  <cp:lastPrinted>2018-01-10T12:07:05Z</cp:lastPrinted>
  <dcterms:created xsi:type="dcterms:W3CDTF">1997-12-10T11:54:07Z</dcterms:created>
  <dcterms:modified xsi:type="dcterms:W3CDTF">2024-02-20T11:18:22Z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